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Documents\IA\IA\2doAnyo\metodosInferencia\"/>
    </mc:Choice>
  </mc:AlternateContent>
  <xr:revisionPtr revIDLastSave="0" documentId="13_ncr:1_{0DE5C33B-B911-47A5-8E71-7C928E7D9A2F}" xr6:coauthVersionLast="47" xr6:coauthVersionMax="47" xr10:uidLastSave="{00000000-0000-0000-0000-000000000000}"/>
  <bookViews>
    <workbookView xWindow="-120" yWindow="-120" windowWidth="38640" windowHeight="21120" xr2:uid="{21FB82C9-4757-CF43-A130-3F66CF15C294}"/>
  </bookViews>
  <sheets>
    <sheet name="Binomial" sheetId="3" r:id="rId1"/>
    <sheet name="Poisson" sheetId="2" r:id="rId2"/>
    <sheet name="normal estándard" sheetId="1" r:id="rId3"/>
    <sheet name="Chi-cuadrado" sheetId="4" r:id="rId4"/>
    <sheet name="t-student" sheetId="5" r:id="rId5"/>
    <sheet name="F-Snedec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D2" i="4"/>
  <c r="E2" i="4"/>
  <c r="F2" i="4"/>
  <c r="G2" i="4"/>
  <c r="H2" i="4"/>
  <c r="I2" i="4"/>
  <c r="J2" i="4"/>
  <c r="K2" i="4"/>
  <c r="L2" i="4"/>
  <c r="C2" i="4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C91" i="6"/>
  <c r="C88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49" i="6"/>
  <c r="W49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W46" i="6"/>
  <c r="AN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5" i="6"/>
  <c r="W2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W5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49" i="6"/>
  <c r="T50" i="6"/>
  <c r="T5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C4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D5" i="6"/>
  <c r="C5" i="6"/>
  <c r="C49" i="5"/>
  <c r="D49" i="5"/>
  <c r="E49" i="5"/>
  <c r="F49" i="5"/>
  <c r="G49" i="5"/>
  <c r="H49" i="5"/>
  <c r="I49" i="5"/>
  <c r="J49" i="5"/>
  <c r="K49" i="5"/>
  <c r="L49" i="5"/>
  <c r="M49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21" i="5"/>
  <c r="D21" i="5"/>
  <c r="E21" i="5"/>
  <c r="F21" i="5"/>
  <c r="G21" i="5"/>
  <c r="H21" i="5"/>
  <c r="I21" i="5"/>
  <c r="J21" i="5"/>
  <c r="K21" i="5"/>
  <c r="L21" i="5"/>
  <c r="M21" i="5"/>
  <c r="C22" i="5"/>
  <c r="D22" i="5"/>
  <c r="E22" i="5"/>
  <c r="F22" i="5"/>
  <c r="G22" i="5"/>
  <c r="H22" i="5"/>
  <c r="I22" i="5"/>
  <c r="J22" i="5"/>
  <c r="K22" i="5"/>
  <c r="L22" i="5"/>
  <c r="M22" i="5"/>
  <c r="C23" i="5"/>
  <c r="D23" i="5"/>
  <c r="E23" i="5"/>
  <c r="F23" i="5"/>
  <c r="G23" i="5"/>
  <c r="H23" i="5"/>
  <c r="I23" i="5"/>
  <c r="J23" i="5"/>
  <c r="K23" i="5"/>
  <c r="L23" i="5"/>
  <c r="M23" i="5"/>
  <c r="C24" i="5"/>
  <c r="D24" i="5"/>
  <c r="E24" i="5"/>
  <c r="F24" i="5"/>
  <c r="G24" i="5"/>
  <c r="H24" i="5"/>
  <c r="I24" i="5"/>
  <c r="J24" i="5"/>
  <c r="K24" i="5"/>
  <c r="L24" i="5"/>
  <c r="M24" i="5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C32" i="5"/>
  <c r="D32" i="5"/>
  <c r="E32" i="5"/>
  <c r="F32" i="5"/>
  <c r="G32" i="5"/>
  <c r="H32" i="5"/>
  <c r="I32" i="5"/>
  <c r="J32" i="5"/>
  <c r="K32" i="5"/>
  <c r="L32" i="5"/>
  <c r="M32" i="5"/>
  <c r="C33" i="5"/>
  <c r="D33" i="5"/>
  <c r="E33" i="5"/>
  <c r="F33" i="5"/>
  <c r="G33" i="5"/>
  <c r="H33" i="5"/>
  <c r="I33" i="5"/>
  <c r="J33" i="5"/>
  <c r="K33" i="5"/>
  <c r="L33" i="5"/>
  <c r="M33" i="5"/>
  <c r="C34" i="5"/>
  <c r="D34" i="5"/>
  <c r="E34" i="5"/>
  <c r="F34" i="5"/>
  <c r="G34" i="5"/>
  <c r="H34" i="5"/>
  <c r="I34" i="5"/>
  <c r="J34" i="5"/>
  <c r="K34" i="5"/>
  <c r="L34" i="5"/>
  <c r="M34" i="5"/>
  <c r="C35" i="5"/>
  <c r="D35" i="5"/>
  <c r="E35" i="5"/>
  <c r="F35" i="5"/>
  <c r="G35" i="5"/>
  <c r="H35" i="5"/>
  <c r="I35" i="5"/>
  <c r="J35" i="5"/>
  <c r="K35" i="5"/>
  <c r="L35" i="5"/>
  <c r="M35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C40" i="5"/>
  <c r="D40" i="5"/>
  <c r="E40" i="5"/>
  <c r="F40" i="5"/>
  <c r="G40" i="5"/>
  <c r="H40" i="5"/>
  <c r="I40" i="5"/>
  <c r="J40" i="5"/>
  <c r="K40" i="5"/>
  <c r="L40" i="5"/>
  <c r="M40" i="5"/>
  <c r="C41" i="5"/>
  <c r="D41" i="5"/>
  <c r="E41" i="5"/>
  <c r="F41" i="5"/>
  <c r="G41" i="5"/>
  <c r="H41" i="5"/>
  <c r="I41" i="5"/>
  <c r="J41" i="5"/>
  <c r="K41" i="5"/>
  <c r="L41" i="5"/>
  <c r="M41" i="5"/>
  <c r="C42" i="5"/>
  <c r="D42" i="5"/>
  <c r="E42" i="5"/>
  <c r="F42" i="5"/>
  <c r="G42" i="5"/>
  <c r="H42" i="5"/>
  <c r="I42" i="5"/>
  <c r="J42" i="5"/>
  <c r="K42" i="5"/>
  <c r="L42" i="5"/>
  <c r="M42" i="5"/>
  <c r="C43" i="5"/>
  <c r="D43" i="5"/>
  <c r="E43" i="5"/>
  <c r="F43" i="5"/>
  <c r="G43" i="5"/>
  <c r="H43" i="5"/>
  <c r="I43" i="5"/>
  <c r="J43" i="5"/>
  <c r="K43" i="5"/>
  <c r="L43" i="5"/>
  <c r="M43" i="5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G45" i="5"/>
  <c r="H45" i="5"/>
  <c r="I45" i="5"/>
  <c r="J45" i="5"/>
  <c r="K45" i="5"/>
  <c r="L45" i="5"/>
  <c r="M45" i="5"/>
  <c r="C46" i="5"/>
  <c r="D46" i="5"/>
  <c r="E46" i="5"/>
  <c r="F46" i="5"/>
  <c r="G46" i="5"/>
  <c r="H46" i="5"/>
  <c r="I46" i="5"/>
  <c r="J46" i="5"/>
  <c r="K46" i="5"/>
  <c r="L46" i="5"/>
  <c r="M46" i="5"/>
  <c r="C47" i="5"/>
  <c r="D47" i="5"/>
  <c r="E47" i="5"/>
  <c r="F47" i="5"/>
  <c r="G47" i="5"/>
  <c r="H47" i="5"/>
  <c r="I47" i="5"/>
  <c r="J47" i="5"/>
  <c r="K47" i="5"/>
  <c r="L47" i="5"/>
  <c r="M47" i="5"/>
  <c r="C48" i="5"/>
  <c r="D48" i="5"/>
  <c r="E48" i="5"/>
  <c r="F48" i="5"/>
  <c r="G48" i="5"/>
  <c r="H48" i="5"/>
  <c r="I48" i="5"/>
  <c r="J48" i="5"/>
  <c r="K48" i="5"/>
  <c r="L48" i="5"/>
  <c r="M48" i="5"/>
  <c r="D5" i="5"/>
  <c r="E5" i="5"/>
  <c r="F5" i="5"/>
  <c r="G5" i="5"/>
  <c r="H5" i="5"/>
  <c r="I5" i="5"/>
  <c r="J5" i="5"/>
  <c r="K5" i="5"/>
  <c r="L5" i="5"/>
  <c r="M5" i="5"/>
  <c r="C5" i="5"/>
  <c r="D2" i="5"/>
  <c r="E2" i="5"/>
  <c r="F2" i="5"/>
  <c r="G2" i="5"/>
  <c r="H2" i="5"/>
  <c r="I2" i="5"/>
  <c r="J2" i="5"/>
  <c r="K2" i="5"/>
  <c r="L2" i="5"/>
  <c r="M2" i="5"/>
  <c r="C2" i="5"/>
  <c r="H4" i="5"/>
  <c r="J4" i="5"/>
  <c r="I4" i="5"/>
  <c r="M4" i="5"/>
  <c r="L4" i="5"/>
  <c r="K4" i="5"/>
  <c r="G4" i="5"/>
  <c r="F4" i="5"/>
  <c r="E4" i="5"/>
  <c r="D4" i="5"/>
  <c r="L13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F8" i="4"/>
  <c r="G8" i="4"/>
  <c r="H8" i="4"/>
  <c r="I8" i="4"/>
  <c r="J8" i="4"/>
  <c r="K8" i="4"/>
  <c r="L8" i="4"/>
  <c r="D9" i="4"/>
  <c r="E9" i="4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D16" i="4"/>
  <c r="E16" i="4"/>
  <c r="F16" i="4"/>
  <c r="G16" i="4"/>
  <c r="H16" i="4"/>
  <c r="I16" i="4"/>
  <c r="J16" i="4"/>
  <c r="K16" i="4"/>
  <c r="L16" i="4"/>
  <c r="D17" i="4"/>
  <c r="E17" i="4"/>
  <c r="F17" i="4"/>
  <c r="G17" i="4"/>
  <c r="H17" i="4"/>
  <c r="I17" i="4"/>
  <c r="J17" i="4"/>
  <c r="K17" i="4"/>
  <c r="L17" i="4"/>
  <c r="D18" i="4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D20" i="4"/>
  <c r="E20" i="4"/>
  <c r="F20" i="4"/>
  <c r="G20" i="4"/>
  <c r="H20" i="4"/>
  <c r="I20" i="4"/>
  <c r="J20" i="4"/>
  <c r="K20" i="4"/>
  <c r="L20" i="4"/>
  <c r="D21" i="4"/>
  <c r="E21" i="4"/>
  <c r="F21" i="4"/>
  <c r="G21" i="4"/>
  <c r="H21" i="4"/>
  <c r="I21" i="4"/>
  <c r="J21" i="4"/>
  <c r="K21" i="4"/>
  <c r="L21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D26" i="4"/>
  <c r="E26" i="4"/>
  <c r="F26" i="4"/>
  <c r="G26" i="4"/>
  <c r="H26" i="4"/>
  <c r="I26" i="4"/>
  <c r="J26" i="4"/>
  <c r="K26" i="4"/>
  <c r="L26" i="4"/>
  <c r="D27" i="4"/>
  <c r="E27" i="4"/>
  <c r="F27" i="4"/>
  <c r="G27" i="4"/>
  <c r="H27" i="4"/>
  <c r="I27" i="4"/>
  <c r="J27" i="4"/>
  <c r="K27" i="4"/>
  <c r="L27" i="4"/>
  <c r="D28" i="4"/>
  <c r="E28" i="4"/>
  <c r="F28" i="4"/>
  <c r="G28" i="4"/>
  <c r="H28" i="4"/>
  <c r="I28" i="4"/>
  <c r="J28" i="4"/>
  <c r="K28" i="4"/>
  <c r="L28" i="4"/>
  <c r="D29" i="4"/>
  <c r="E29" i="4"/>
  <c r="F29" i="4"/>
  <c r="G29" i="4"/>
  <c r="H29" i="4"/>
  <c r="I29" i="4"/>
  <c r="J29" i="4"/>
  <c r="K29" i="4"/>
  <c r="L29" i="4"/>
  <c r="D30" i="4"/>
  <c r="E30" i="4"/>
  <c r="F30" i="4"/>
  <c r="G30" i="4"/>
  <c r="H30" i="4"/>
  <c r="I30" i="4"/>
  <c r="J30" i="4"/>
  <c r="K30" i="4"/>
  <c r="L30" i="4"/>
  <c r="D31" i="4"/>
  <c r="E31" i="4"/>
  <c r="F31" i="4"/>
  <c r="G31" i="4"/>
  <c r="H31" i="4"/>
  <c r="I31" i="4"/>
  <c r="J31" i="4"/>
  <c r="K31" i="4"/>
  <c r="L31" i="4"/>
  <c r="D32" i="4"/>
  <c r="E32" i="4"/>
  <c r="F32" i="4"/>
  <c r="G32" i="4"/>
  <c r="H32" i="4"/>
  <c r="I32" i="4"/>
  <c r="J32" i="4"/>
  <c r="K32" i="4"/>
  <c r="L32" i="4"/>
  <c r="D33" i="4"/>
  <c r="E33" i="4"/>
  <c r="F33" i="4"/>
  <c r="G33" i="4"/>
  <c r="H33" i="4"/>
  <c r="I33" i="4"/>
  <c r="J33" i="4"/>
  <c r="K33" i="4"/>
  <c r="L33" i="4"/>
  <c r="D34" i="4"/>
  <c r="E34" i="4"/>
  <c r="F34" i="4"/>
  <c r="G34" i="4"/>
  <c r="H34" i="4"/>
  <c r="I34" i="4"/>
  <c r="J34" i="4"/>
  <c r="K34" i="4"/>
  <c r="L34" i="4"/>
  <c r="D35" i="4"/>
  <c r="E35" i="4"/>
  <c r="F35" i="4"/>
  <c r="G35" i="4"/>
  <c r="H35" i="4"/>
  <c r="I35" i="4"/>
  <c r="J35" i="4"/>
  <c r="K35" i="4"/>
  <c r="L35" i="4"/>
  <c r="D36" i="4"/>
  <c r="E36" i="4"/>
  <c r="F36" i="4"/>
  <c r="G36" i="4"/>
  <c r="H36" i="4"/>
  <c r="I36" i="4"/>
  <c r="J36" i="4"/>
  <c r="K36" i="4"/>
  <c r="L36" i="4"/>
  <c r="D37" i="4"/>
  <c r="E37" i="4"/>
  <c r="F37" i="4"/>
  <c r="G37" i="4"/>
  <c r="H37" i="4"/>
  <c r="I37" i="4"/>
  <c r="J37" i="4"/>
  <c r="K37" i="4"/>
  <c r="L37" i="4"/>
  <c r="D38" i="4"/>
  <c r="E38" i="4"/>
  <c r="F38" i="4"/>
  <c r="G38" i="4"/>
  <c r="H38" i="4"/>
  <c r="I38" i="4"/>
  <c r="J38" i="4"/>
  <c r="K38" i="4"/>
  <c r="L38" i="4"/>
  <c r="D39" i="4"/>
  <c r="E39" i="4"/>
  <c r="F39" i="4"/>
  <c r="G39" i="4"/>
  <c r="H39" i="4"/>
  <c r="I39" i="4"/>
  <c r="J39" i="4"/>
  <c r="K39" i="4"/>
  <c r="L39" i="4"/>
  <c r="D40" i="4"/>
  <c r="E40" i="4"/>
  <c r="F40" i="4"/>
  <c r="G40" i="4"/>
  <c r="H40" i="4"/>
  <c r="I40" i="4"/>
  <c r="J40" i="4"/>
  <c r="K40" i="4"/>
  <c r="L40" i="4"/>
  <c r="D41" i="4"/>
  <c r="E41" i="4"/>
  <c r="F41" i="4"/>
  <c r="G41" i="4"/>
  <c r="H41" i="4"/>
  <c r="I41" i="4"/>
  <c r="J41" i="4"/>
  <c r="K41" i="4"/>
  <c r="L41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D44" i="4"/>
  <c r="E44" i="4"/>
  <c r="F44" i="4"/>
  <c r="G44" i="4"/>
  <c r="H44" i="4"/>
  <c r="I44" i="4"/>
  <c r="J44" i="4"/>
  <c r="K44" i="4"/>
  <c r="L44" i="4"/>
  <c r="D45" i="4"/>
  <c r="E45" i="4"/>
  <c r="F45" i="4"/>
  <c r="G45" i="4"/>
  <c r="H45" i="4"/>
  <c r="I45" i="4"/>
  <c r="J45" i="4"/>
  <c r="K45" i="4"/>
  <c r="L45" i="4"/>
  <c r="D46" i="4"/>
  <c r="E46" i="4"/>
  <c r="F46" i="4"/>
  <c r="G46" i="4"/>
  <c r="H46" i="4"/>
  <c r="I46" i="4"/>
  <c r="J46" i="4"/>
  <c r="K46" i="4"/>
  <c r="L46" i="4"/>
  <c r="D47" i="4"/>
  <c r="E47" i="4"/>
  <c r="F47" i="4"/>
  <c r="G47" i="4"/>
  <c r="H47" i="4"/>
  <c r="I47" i="4"/>
  <c r="J47" i="4"/>
  <c r="K47" i="4"/>
  <c r="L47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5" i="4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E18" i="2"/>
  <c r="F18" i="2"/>
  <c r="G18" i="2"/>
  <c r="H18" i="2"/>
  <c r="I18" i="2"/>
  <c r="J18" i="2"/>
  <c r="K18" i="2"/>
  <c r="L18" i="2"/>
  <c r="M18" i="2"/>
  <c r="N18" i="2"/>
  <c r="F17" i="2"/>
  <c r="G17" i="2" s="1"/>
  <c r="H17" i="2" s="1"/>
  <c r="I17" i="2" s="1"/>
  <c r="J17" i="2" s="1"/>
  <c r="K17" i="2" s="1"/>
  <c r="L17" i="2" s="1"/>
  <c r="D17" i="2"/>
  <c r="E17" i="2"/>
  <c r="D18" i="2"/>
  <c r="D13" i="2"/>
  <c r="E13" i="2"/>
  <c r="F13" i="2"/>
  <c r="G13" i="2"/>
  <c r="H13" i="2"/>
  <c r="I13" i="2"/>
  <c r="J13" i="2"/>
  <c r="K13" i="2"/>
  <c r="L13" i="2"/>
  <c r="M13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F7" i="2"/>
  <c r="G7" i="2"/>
  <c r="H7" i="2"/>
  <c r="I7" i="2"/>
  <c r="J7" i="2"/>
  <c r="K7" i="2"/>
  <c r="L7" i="2"/>
  <c r="M7" i="2"/>
  <c r="E7" i="2"/>
  <c r="D7" i="2"/>
  <c r="L6" i="2"/>
  <c r="M6" i="2"/>
  <c r="F6" i="2"/>
  <c r="G6" i="2" s="1"/>
  <c r="H6" i="2" s="1"/>
  <c r="I6" i="2" s="1"/>
  <c r="J6" i="2" s="1"/>
  <c r="K6" i="2" s="1"/>
  <c r="E6" i="2"/>
  <c r="D6" i="2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C337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11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C309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286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R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C262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39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17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19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57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C139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C122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C106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91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R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C77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C64" i="3"/>
  <c r="C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Q52" i="3"/>
  <c r="R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32" i="3"/>
  <c r="C33" i="3"/>
  <c r="C34" i="3"/>
  <c r="C35" i="3"/>
  <c r="C36" i="3"/>
  <c r="C37" i="3"/>
  <c r="C38" i="3"/>
  <c r="C39" i="3"/>
  <c r="C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R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4" i="3"/>
  <c r="C7" i="3"/>
  <c r="R10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K6" i="3"/>
  <c r="L6" i="3"/>
  <c r="M6" i="3"/>
  <c r="J6" i="3"/>
  <c r="I6" i="3"/>
  <c r="H6" i="3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D41" i="1"/>
  <c r="C41" i="1"/>
  <c r="C43" i="1"/>
  <c r="B44" i="1"/>
  <c r="B45" i="1" s="1"/>
  <c r="B8" i="1"/>
  <c r="B9" i="1" s="1"/>
  <c r="C44" i="1" l="1"/>
  <c r="B10" i="1"/>
  <c r="B46" i="1"/>
  <c r="D45" i="1"/>
  <c r="C45" i="1"/>
  <c r="D44" i="1"/>
  <c r="D43" i="1"/>
  <c r="B47" i="1" l="1"/>
  <c r="E47" i="1" s="1"/>
  <c r="C46" i="1"/>
  <c r="D46" i="1"/>
  <c r="B11" i="1"/>
  <c r="E43" i="1"/>
  <c r="E44" i="1"/>
  <c r="E45" i="1"/>
  <c r="E46" i="1"/>
  <c r="N6" i="3" l="1"/>
  <c r="O6" i="3" s="1"/>
  <c r="P6" i="3" s="1"/>
  <c r="Q6" i="3" s="1"/>
  <c r="R6" i="3" s="1"/>
  <c r="B12" i="1"/>
  <c r="B48" i="1"/>
  <c r="F48" i="1" s="1"/>
  <c r="C47" i="1"/>
  <c r="D47" i="1"/>
  <c r="F47" i="1"/>
  <c r="F46" i="1"/>
  <c r="F45" i="1"/>
  <c r="F43" i="1"/>
  <c r="F44" i="1"/>
  <c r="B49" i="1" l="1"/>
  <c r="G49" i="1" s="1"/>
  <c r="D48" i="1"/>
  <c r="C48" i="1"/>
  <c r="E48" i="1"/>
  <c r="B13" i="1"/>
  <c r="G45" i="1"/>
  <c r="G47" i="1"/>
  <c r="G46" i="1"/>
  <c r="G48" i="1"/>
  <c r="G43" i="1"/>
  <c r="G44" i="1"/>
  <c r="B14" i="1" l="1"/>
  <c r="B50" i="1"/>
  <c r="H50" i="1" s="1"/>
  <c r="C49" i="1"/>
  <c r="D49" i="1"/>
  <c r="E49" i="1"/>
  <c r="F49" i="1"/>
  <c r="H47" i="1"/>
  <c r="H45" i="1"/>
  <c r="H44" i="1"/>
  <c r="H43" i="1"/>
  <c r="H48" i="1"/>
  <c r="H49" i="1"/>
  <c r="H46" i="1"/>
  <c r="B15" i="1" l="1"/>
  <c r="B51" i="1"/>
  <c r="I51" i="1" s="1"/>
  <c r="C50" i="1"/>
  <c r="D50" i="1"/>
  <c r="E50" i="1"/>
  <c r="F50" i="1"/>
  <c r="G50" i="1"/>
  <c r="I45" i="1"/>
  <c r="I47" i="1"/>
  <c r="I46" i="1"/>
  <c r="I48" i="1"/>
  <c r="I50" i="1"/>
  <c r="I49" i="1"/>
  <c r="I43" i="1"/>
  <c r="I44" i="1"/>
  <c r="B52" i="1" l="1"/>
  <c r="C51" i="1"/>
  <c r="D51" i="1"/>
  <c r="E51" i="1"/>
  <c r="F51" i="1"/>
  <c r="G51" i="1"/>
  <c r="H51" i="1"/>
  <c r="B16" i="1"/>
  <c r="J50" i="1"/>
  <c r="J52" i="1"/>
  <c r="J45" i="1"/>
  <c r="J46" i="1"/>
  <c r="J51" i="1"/>
  <c r="J48" i="1"/>
  <c r="J47" i="1"/>
  <c r="J44" i="1"/>
  <c r="J49" i="1"/>
  <c r="J43" i="1"/>
  <c r="L43" i="1" l="1"/>
  <c r="L44" i="1"/>
  <c r="L45" i="1"/>
  <c r="L46" i="1"/>
  <c r="L47" i="1"/>
  <c r="L48" i="1"/>
  <c r="L49" i="1"/>
  <c r="L50" i="1"/>
  <c r="B17" i="1"/>
  <c r="L51" i="1"/>
  <c r="B53" i="1"/>
  <c r="K53" i="1" s="1"/>
  <c r="C52" i="1"/>
  <c r="D52" i="1"/>
  <c r="L52" i="1"/>
  <c r="E52" i="1"/>
  <c r="F52" i="1"/>
  <c r="G52" i="1"/>
  <c r="H52" i="1"/>
  <c r="I52" i="1"/>
  <c r="K45" i="1"/>
  <c r="K51" i="1"/>
  <c r="K50" i="1"/>
  <c r="K52" i="1"/>
  <c r="K48" i="1"/>
  <c r="K43" i="1"/>
  <c r="K44" i="1"/>
  <c r="K46" i="1"/>
  <c r="K49" i="1"/>
  <c r="K47" i="1"/>
  <c r="B18" i="1" l="1"/>
  <c r="B54" i="1"/>
  <c r="L53" i="1"/>
  <c r="C53" i="1"/>
  <c r="D53" i="1"/>
  <c r="E53" i="1"/>
  <c r="F53" i="1"/>
  <c r="G53" i="1"/>
  <c r="H53" i="1"/>
  <c r="I53" i="1"/>
  <c r="J53" i="1"/>
  <c r="B55" i="1" l="1"/>
  <c r="L54" i="1"/>
  <c r="D54" i="1"/>
  <c r="C54" i="1"/>
  <c r="E54" i="1"/>
  <c r="F54" i="1"/>
  <c r="G54" i="1"/>
  <c r="H54" i="1"/>
  <c r="I54" i="1"/>
  <c r="J54" i="1"/>
  <c r="K54" i="1"/>
  <c r="B19" i="1"/>
  <c r="B20" i="1" l="1"/>
  <c r="L55" i="1"/>
  <c r="C55" i="1"/>
  <c r="D55" i="1"/>
  <c r="B56" i="1"/>
  <c r="E55" i="1"/>
  <c r="F55" i="1"/>
  <c r="G55" i="1"/>
  <c r="H55" i="1"/>
  <c r="I55" i="1"/>
  <c r="J55" i="1"/>
  <c r="K55" i="1"/>
  <c r="B57" i="1" l="1"/>
  <c r="L56" i="1"/>
  <c r="C56" i="1"/>
  <c r="D56" i="1"/>
  <c r="E56" i="1"/>
  <c r="F56" i="1"/>
  <c r="G56" i="1"/>
  <c r="H56" i="1"/>
  <c r="I56" i="1"/>
  <c r="J56" i="1"/>
  <c r="K56" i="1"/>
  <c r="B21" i="1"/>
  <c r="B22" i="1" l="1"/>
  <c r="B58" i="1"/>
  <c r="L57" i="1"/>
  <c r="C57" i="1"/>
  <c r="D57" i="1"/>
  <c r="E57" i="1"/>
  <c r="F57" i="1"/>
  <c r="G57" i="1"/>
  <c r="H57" i="1"/>
  <c r="I57" i="1"/>
  <c r="J57" i="1"/>
  <c r="K57" i="1"/>
  <c r="B59" i="1" l="1"/>
  <c r="L58" i="1"/>
  <c r="C58" i="1"/>
  <c r="D58" i="1"/>
  <c r="E58" i="1"/>
  <c r="F58" i="1"/>
  <c r="G58" i="1"/>
  <c r="H58" i="1"/>
  <c r="I58" i="1"/>
  <c r="J58" i="1"/>
  <c r="K58" i="1"/>
  <c r="B23" i="1"/>
  <c r="B24" i="1" l="1"/>
  <c r="B60" i="1"/>
  <c r="L59" i="1"/>
  <c r="C59" i="1"/>
  <c r="D59" i="1"/>
  <c r="E59" i="1"/>
  <c r="F59" i="1"/>
  <c r="G59" i="1"/>
  <c r="H59" i="1"/>
  <c r="I59" i="1"/>
  <c r="J59" i="1"/>
  <c r="K59" i="1"/>
  <c r="B61" i="1" l="1"/>
  <c r="L60" i="1"/>
  <c r="C60" i="1"/>
  <c r="D60" i="1"/>
  <c r="E60" i="1"/>
  <c r="F60" i="1"/>
  <c r="G60" i="1"/>
  <c r="H60" i="1"/>
  <c r="I60" i="1"/>
  <c r="J60" i="1"/>
  <c r="K60" i="1"/>
  <c r="B25" i="1"/>
  <c r="B26" i="1" l="1"/>
  <c r="B62" i="1"/>
  <c r="L61" i="1"/>
  <c r="C61" i="1"/>
  <c r="D61" i="1"/>
  <c r="E61" i="1"/>
  <c r="F61" i="1"/>
  <c r="G61" i="1"/>
  <c r="H61" i="1"/>
  <c r="I61" i="1"/>
  <c r="J61" i="1"/>
  <c r="K61" i="1"/>
  <c r="B63" i="1" l="1"/>
  <c r="C62" i="1"/>
  <c r="D62" i="1"/>
  <c r="L62" i="1"/>
  <c r="E62" i="1"/>
  <c r="F62" i="1"/>
  <c r="G62" i="1"/>
  <c r="H62" i="1"/>
  <c r="I62" i="1"/>
  <c r="J62" i="1"/>
  <c r="K62" i="1"/>
  <c r="B27" i="1"/>
  <c r="B28" i="1" l="1"/>
  <c r="D63" i="1"/>
  <c r="L63" i="1"/>
  <c r="C63" i="1"/>
  <c r="B64" i="1"/>
  <c r="E63" i="1"/>
  <c r="F63" i="1"/>
  <c r="G63" i="1"/>
  <c r="H63" i="1"/>
  <c r="I63" i="1"/>
  <c r="J63" i="1"/>
  <c r="K63" i="1"/>
  <c r="B65" i="1" l="1"/>
  <c r="C64" i="1"/>
  <c r="L64" i="1"/>
  <c r="D64" i="1"/>
  <c r="E64" i="1"/>
  <c r="F64" i="1"/>
  <c r="G64" i="1"/>
  <c r="H64" i="1"/>
  <c r="I64" i="1"/>
  <c r="J64" i="1"/>
  <c r="K64" i="1"/>
  <c r="B29" i="1"/>
  <c r="B30" i="1" l="1"/>
  <c r="B66" i="1"/>
  <c r="C65" i="1"/>
  <c r="L65" i="1"/>
  <c r="D65" i="1"/>
  <c r="E65" i="1"/>
  <c r="F65" i="1"/>
  <c r="G65" i="1"/>
  <c r="H65" i="1"/>
  <c r="I65" i="1"/>
  <c r="J65" i="1"/>
  <c r="K65" i="1"/>
  <c r="B67" i="1" l="1"/>
  <c r="L66" i="1"/>
  <c r="C66" i="1"/>
  <c r="D66" i="1"/>
  <c r="E66" i="1"/>
  <c r="F66" i="1"/>
  <c r="G66" i="1"/>
  <c r="H66" i="1"/>
  <c r="I66" i="1"/>
  <c r="J66" i="1"/>
  <c r="K66" i="1"/>
  <c r="B31" i="1"/>
  <c r="B32" i="1" l="1"/>
  <c r="B68" i="1"/>
  <c r="L67" i="1"/>
  <c r="C67" i="1"/>
  <c r="D67" i="1"/>
  <c r="E67" i="1"/>
  <c r="F67" i="1"/>
  <c r="G67" i="1"/>
  <c r="H67" i="1"/>
  <c r="I67" i="1"/>
  <c r="J67" i="1"/>
  <c r="K67" i="1"/>
  <c r="B69" i="1" l="1"/>
  <c r="D68" i="1"/>
  <c r="L68" i="1"/>
  <c r="C68" i="1"/>
  <c r="E68" i="1"/>
  <c r="F68" i="1"/>
  <c r="G68" i="1"/>
  <c r="H68" i="1"/>
  <c r="I68" i="1"/>
  <c r="J68" i="1"/>
  <c r="K68" i="1"/>
  <c r="B33" i="1"/>
  <c r="B34" i="1" l="1"/>
  <c r="B70" i="1"/>
  <c r="L69" i="1"/>
  <c r="C69" i="1"/>
  <c r="D69" i="1"/>
  <c r="E69" i="1"/>
  <c r="F69" i="1"/>
  <c r="G69" i="1"/>
  <c r="H69" i="1"/>
  <c r="I69" i="1"/>
  <c r="J69" i="1"/>
  <c r="K69" i="1"/>
  <c r="B71" i="1" l="1"/>
  <c r="L70" i="1"/>
  <c r="D70" i="1"/>
  <c r="C70" i="1"/>
  <c r="E70" i="1"/>
  <c r="F70" i="1"/>
  <c r="G70" i="1"/>
  <c r="H70" i="1"/>
  <c r="I70" i="1"/>
  <c r="J70" i="1"/>
  <c r="K70" i="1"/>
  <c r="B35" i="1"/>
  <c r="B36" i="1" l="1"/>
  <c r="C71" i="1"/>
  <c r="D71" i="1"/>
  <c r="L71" i="1"/>
  <c r="B72" i="1"/>
  <c r="E71" i="1"/>
  <c r="F71" i="1"/>
  <c r="G71" i="1"/>
  <c r="H71" i="1"/>
  <c r="I71" i="1"/>
  <c r="J71" i="1"/>
  <c r="K71" i="1"/>
  <c r="B73" i="1" l="1"/>
  <c r="C72" i="1"/>
  <c r="L72" i="1"/>
  <c r="D72" i="1"/>
  <c r="E72" i="1"/>
  <c r="F72" i="1"/>
  <c r="G72" i="1"/>
  <c r="H72" i="1"/>
  <c r="I72" i="1"/>
  <c r="J72" i="1"/>
  <c r="K72" i="1"/>
  <c r="B37" i="1"/>
  <c r="B38" i="1" l="1"/>
  <c r="B74" i="1"/>
  <c r="D73" i="1"/>
  <c r="L73" i="1"/>
  <c r="C73" i="1"/>
  <c r="E73" i="1"/>
  <c r="F73" i="1"/>
  <c r="G73" i="1"/>
  <c r="H73" i="1"/>
  <c r="I73" i="1"/>
  <c r="J73" i="1"/>
  <c r="K73" i="1"/>
  <c r="C74" i="1" l="1"/>
  <c r="L74" i="1"/>
  <c r="B75" i="1"/>
  <c r="D74" i="1"/>
  <c r="E74" i="1"/>
  <c r="F74" i="1"/>
  <c r="G74" i="1"/>
  <c r="H74" i="1"/>
  <c r="I74" i="1"/>
  <c r="J74" i="1"/>
  <c r="K74" i="1"/>
  <c r="B39" i="1"/>
  <c r="B40" i="1" l="1"/>
  <c r="B76" i="1"/>
  <c r="C75" i="1"/>
  <c r="D75" i="1"/>
  <c r="L75" i="1"/>
  <c r="E75" i="1"/>
  <c r="F75" i="1"/>
  <c r="G75" i="1"/>
  <c r="H75" i="1"/>
  <c r="I75" i="1"/>
  <c r="J75" i="1"/>
  <c r="K75" i="1"/>
  <c r="C76" i="1" l="1"/>
  <c r="B77" i="1"/>
  <c r="L76" i="1"/>
  <c r="D76" i="1"/>
  <c r="E76" i="1"/>
  <c r="F76" i="1"/>
  <c r="G76" i="1"/>
  <c r="H76" i="1"/>
  <c r="I76" i="1"/>
  <c r="J76" i="1"/>
  <c r="K76" i="1"/>
  <c r="C77" i="1" l="1"/>
  <c r="D77" i="1"/>
  <c r="L77" i="1"/>
  <c r="E77" i="1"/>
  <c r="F77" i="1"/>
  <c r="G77" i="1"/>
  <c r="H77" i="1"/>
  <c r="I77" i="1"/>
  <c r="J77" i="1"/>
  <c r="K77" i="1"/>
</calcChain>
</file>

<file path=xl/sharedStrings.xml><?xml version="1.0" encoding="utf-8"?>
<sst xmlns="http://schemas.openxmlformats.org/spreadsheetml/2006/main" count="29" uniqueCount="7">
  <si>
    <t>n</t>
  </si>
  <si>
    <t>x</t>
  </si>
  <si>
    <t>x\p</t>
  </si>
  <si>
    <t>P</t>
  </si>
  <si>
    <t>infinito</t>
  </si>
  <si>
    <t>n2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</si>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</sst>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7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3DF-7306-7C4B-B336-C1BCA3B1D8C7}">
  <sheetPr>
    <tabColor theme="5"/>
  </sheetPr>
  <dimension ref="A5:AA362"/>
  <sheetViews>
    <sheetView tabSelected="1" zoomScale="70" zoomScaleNormal="70" workbookViewId="0">
      <selection activeCell="W44" sqref="W44"/>
    </sheetView>
  </sheetViews>
  <sheetFormatPr defaultColWidth="11" defaultRowHeight="15.75"/>
  <sheetData>
    <row r="5" spans="1:27">
      <c r="A5" t="s">
        <v>0</v>
      </c>
    </row>
    <row r="6" spans="1:27">
      <c r="A6">
        <v>5</v>
      </c>
      <c r="B6" t="s">
        <v>2</v>
      </c>
      <c r="C6" s="3">
        <v>1.208E-2</v>
      </c>
      <c r="D6" s="3">
        <v>5.2080000000000001E-2</v>
      </c>
      <c r="E6" s="3">
        <v>0.10208</v>
      </c>
      <c r="F6" s="3">
        <v>0.15207999999999999</v>
      </c>
      <c r="G6" s="3">
        <v>0.20208000000000001</v>
      </c>
      <c r="H6" s="3">
        <f>G6+0.05</f>
        <v>0.25208000000000003</v>
      </c>
      <c r="I6" s="3">
        <f t="shared" ref="I6:R6" si="0">H6+0.05</f>
        <v>0.30208000000000002</v>
      </c>
      <c r="J6" s="3">
        <f>I6+0.1</f>
        <v>0.40207999999999999</v>
      </c>
      <c r="K6" s="3">
        <f t="shared" ref="K6:M6" si="1">J6+0.1</f>
        <v>0.50207999999999997</v>
      </c>
      <c r="L6" s="3">
        <f t="shared" si="1"/>
        <v>0.60207999999999995</v>
      </c>
      <c r="M6" s="3">
        <f t="shared" si="1"/>
        <v>0.70207999999999993</v>
      </c>
      <c r="N6" s="3">
        <f t="shared" si="0"/>
        <v>0.75207999999999997</v>
      </c>
      <c r="O6" s="3">
        <f t="shared" si="0"/>
        <v>0.80208000000000002</v>
      </c>
      <c r="P6" s="3">
        <f>O6+0.05</f>
        <v>0.85208000000000006</v>
      </c>
      <c r="Q6" s="3">
        <f t="shared" si="0"/>
        <v>0.9020800000000001</v>
      </c>
      <c r="R6" s="3">
        <f t="shared" si="0"/>
        <v>0.95208000000000015</v>
      </c>
      <c r="S6" s="3"/>
      <c r="T6" s="3"/>
      <c r="U6" s="3"/>
      <c r="V6" s="3"/>
      <c r="W6" s="3"/>
      <c r="X6" s="3"/>
      <c r="Y6" s="3"/>
      <c r="Z6" s="3"/>
      <c r="AA6" s="3"/>
    </row>
    <row r="7" spans="1:27">
      <c r="B7" s="2">
        <v>0</v>
      </c>
      <c r="C7" s="4">
        <f>_xlfn.BINOM.DIST($B7,$A$6,C$6,TRUE)</f>
        <v>0.9410417423062134</v>
      </c>
      <c r="D7" s="4">
        <f t="shared" ref="D7:R12" si="2">_xlfn.BINOM.DIST($B7,$A$6,D$6,TRUE)</f>
        <v>0.76534708484568958</v>
      </c>
      <c r="E7" s="4">
        <f t="shared" si="2"/>
        <v>0.58369802664900372</v>
      </c>
      <c r="F7" s="4">
        <f t="shared" si="2"/>
        <v>0.43830295206637226</v>
      </c>
      <c r="G7" s="4">
        <f t="shared" si="2"/>
        <v>0.32344225364979523</v>
      </c>
      <c r="H7" s="4">
        <f t="shared" si="2"/>
        <v>0.2340322639512725</v>
      </c>
      <c r="I7" s="4">
        <f t="shared" si="2"/>
        <v>0.16558775552280433</v>
      </c>
      <c r="J7" s="4">
        <f t="shared" si="2"/>
        <v>7.6421472684031086E-2</v>
      </c>
      <c r="K7" s="4">
        <f t="shared" si="2"/>
        <v>3.0605385549475412E-2</v>
      </c>
      <c r="L7" s="4">
        <f t="shared" si="2"/>
        <v>9.9765145351373465E-3</v>
      </c>
      <c r="M7" s="4">
        <f t="shared" si="2"/>
        <v>2.3469200570168766E-3</v>
      </c>
      <c r="N7" s="4">
        <f t="shared" si="2"/>
        <v>9.3660789903823936E-4</v>
      </c>
      <c r="O7" s="4">
        <f t="shared" si="2"/>
        <v>3.0370253111400427E-4</v>
      </c>
      <c r="P7" s="4">
        <f t="shared" si="2"/>
        <v>7.081650524416963E-5</v>
      </c>
      <c r="Q7" s="4">
        <f t="shared" si="2"/>
        <v>9.0023734287355297E-6</v>
      </c>
      <c r="R7" s="4">
        <f t="shared" si="2"/>
        <v>2.5268766770134326E-7</v>
      </c>
    </row>
    <row r="8" spans="1:27">
      <c r="B8" s="3">
        <v>1</v>
      </c>
      <c r="C8" s="4">
        <f t="shared" ref="C8:C12" si="3">_xlfn.BINOM.DIST($B8,$A$6,C$6,TRUE)</f>
        <v>0.99857567342947773</v>
      </c>
      <c r="D8" s="4">
        <f t="shared" si="2"/>
        <v>0.97559307701150266</v>
      </c>
      <c r="E8" s="4">
        <f t="shared" si="2"/>
        <v>0.91548646303715797</v>
      </c>
      <c r="F8" s="4">
        <f t="shared" si="2"/>
        <v>0.83136546356659569</v>
      </c>
      <c r="G8" s="4">
        <f t="shared" si="2"/>
        <v>0.73301470839181582</v>
      </c>
      <c r="H8" s="4">
        <f t="shared" si="2"/>
        <v>0.62842506730481829</v>
      </c>
      <c r="I8" s="4">
        <f t="shared" si="2"/>
        <v>0.52394365009760335</v>
      </c>
      <c r="J8" s="4">
        <f t="shared" si="2"/>
        <v>0.33337512649052042</v>
      </c>
      <c r="K8" s="4">
        <f t="shared" si="2"/>
        <v>0.18491081590656705</v>
      </c>
      <c r="L8" s="4">
        <f t="shared" si="2"/>
        <v>8.5452236681743343E-2</v>
      </c>
      <c r="M8" s="4">
        <f t="shared" si="2"/>
        <v>3.0000747152049229E-2</v>
      </c>
      <c r="N8" s="4">
        <f t="shared" si="2"/>
        <v>1.5142885502875741E-2</v>
      </c>
      <c r="O8" s="4">
        <f t="shared" si="2"/>
        <v>6.4575456534846669E-3</v>
      </c>
      <c r="P8" s="4">
        <f t="shared" si="2"/>
        <v>2.1104773958760012E-3</v>
      </c>
      <c r="Q8" s="4">
        <f t="shared" si="2"/>
        <v>4.2367052204974042E-4</v>
      </c>
      <c r="R8" s="4">
        <f t="shared" si="2"/>
        <v>2.5354824005879089E-5</v>
      </c>
    </row>
    <row r="9" spans="1:27">
      <c r="B9" s="2">
        <v>2</v>
      </c>
      <c r="C9" s="4">
        <f t="shared" si="3"/>
        <v>0.99998268996516693</v>
      </c>
      <c r="D9" s="4">
        <f t="shared" si="2"/>
        <v>0.99869547230223499</v>
      </c>
      <c r="E9" s="4">
        <f t="shared" si="2"/>
        <v>0.99092517380538403</v>
      </c>
      <c r="F9" s="4">
        <f t="shared" si="2"/>
        <v>0.97236213011285944</v>
      </c>
      <c r="G9" s="4">
        <f t="shared" si="2"/>
        <v>0.94047009653666125</v>
      </c>
      <c r="H9" s="4">
        <f t="shared" si="2"/>
        <v>0.89427846838878933</v>
      </c>
      <c r="I9" s="4">
        <f t="shared" si="2"/>
        <v>0.83415728098124409</v>
      </c>
      <c r="J9" s="4">
        <f t="shared" si="2"/>
        <v>0.67895956963513238</v>
      </c>
      <c r="K9" s="4">
        <f t="shared" si="2"/>
        <v>0.49610004499432636</v>
      </c>
      <c r="L9" s="4">
        <f t="shared" si="2"/>
        <v>0.31385202955482605</v>
      </c>
      <c r="M9" s="4">
        <f t="shared" si="2"/>
        <v>0.16033908581263134</v>
      </c>
      <c r="N9" s="4">
        <f t="shared" si="2"/>
        <v>0.10133405410802342</v>
      </c>
      <c r="O9" s="4">
        <f t="shared" si="2"/>
        <v>5.633501626374196E-2</v>
      </c>
      <c r="P9" s="4">
        <f t="shared" si="2"/>
        <v>2.5609047591786935E-2</v>
      </c>
      <c r="Q9" s="4">
        <f t="shared" si="2"/>
        <v>8.063863404158331E-3</v>
      </c>
      <c r="R9" s="4">
        <f t="shared" si="2"/>
        <v>1.0228190128561433E-3</v>
      </c>
    </row>
    <row r="10" spans="1:27">
      <c r="B10" s="3">
        <v>3</v>
      </c>
      <c r="C10" s="4">
        <f t="shared" si="3"/>
        <v>0.99999989455637983</v>
      </c>
      <c r="D10" s="4">
        <f t="shared" si="2"/>
        <v>0.99996474897826393</v>
      </c>
      <c r="E10" s="4">
        <f t="shared" si="2"/>
        <v>0.9995014206817433</v>
      </c>
      <c r="F10" s="4">
        <f t="shared" si="2"/>
        <v>0.99765080480900503</v>
      </c>
      <c r="G10" s="4">
        <f t="shared" si="2"/>
        <v>0.99300993115204927</v>
      </c>
      <c r="H10" s="4">
        <f t="shared" si="2"/>
        <v>0.98388206950287571</v>
      </c>
      <c r="I10" s="4">
        <f t="shared" si="2"/>
        <v>0.96842672965348475</v>
      </c>
      <c r="J10" s="4">
        <f t="shared" si="2"/>
        <v>0.91135285452204973</v>
      </c>
      <c r="K10" s="4">
        <f t="shared" si="2"/>
        <v>0.80988918409374444</v>
      </c>
      <c r="L10" s="4">
        <f t="shared" si="2"/>
        <v>0.65943643670456886</v>
      </c>
      <c r="M10" s="4">
        <f t="shared" si="2"/>
        <v>0.46749517069052271</v>
      </c>
      <c r="N10" s="4">
        <f t="shared" si="2"/>
        <v>0.36280006767917317</v>
      </c>
      <c r="O10" s="4">
        <f t="shared" si="2"/>
        <v>0.25846578438760603</v>
      </c>
      <c r="P10" s="4">
        <f t="shared" si="2"/>
        <v>0.16097047060782121</v>
      </c>
      <c r="Q10" s="4">
        <f t="shared" si="2"/>
        <v>7.8448516131818941E-2</v>
      </c>
      <c r="R10" s="4">
        <f>_xlfn.BINOM.DIST($B10,$A$6,R$6,TRUE)</f>
        <v>2.0840550751599123E-2</v>
      </c>
    </row>
    <row r="11" spans="1:27">
      <c r="B11" s="2">
        <v>4</v>
      </c>
      <c r="C11" s="4">
        <f t="shared" si="3"/>
        <v>0.99999999974276221</v>
      </c>
      <c r="D11" s="4">
        <f t="shared" si="2"/>
        <v>0.99999961686230887</v>
      </c>
      <c r="E11" s="4">
        <f t="shared" si="2"/>
        <v>0.99998891582671101</v>
      </c>
      <c r="F11" s="4">
        <f t="shared" si="2"/>
        <v>0.99991864944516751</v>
      </c>
      <c r="G11" s="4">
        <f t="shared" si="2"/>
        <v>0.99966301026967852</v>
      </c>
      <c r="H11" s="4">
        <f t="shared" si="2"/>
        <v>0.99898213085224397</v>
      </c>
      <c r="I11" s="4">
        <f t="shared" si="2"/>
        <v>0.9974845837448636</v>
      </c>
      <c r="J11" s="4">
        <f t="shared" si="2"/>
        <v>0.98949097666826646</v>
      </c>
      <c r="K11" s="4">
        <f t="shared" si="2"/>
        <v>0.96809456945588668</v>
      </c>
      <c r="L11" s="4">
        <f t="shared" si="2"/>
        <v>0.92088278252372469</v>
      </c>
      <c r="M11" s="4">
        <f t="shared" si="2"/>
        <v>0.8294180762877803</v>
      </c>
      <c r="N11" s="4">
        <f t="shared" si="2"/>
        <v>0.7593863848108896</v>
      </c>
      <c r="O11" s="4">
        <f t="shared" si="2"/>
        <v>0.66803795116405329</v>
      </c>
      <c r="P11" s="4">
        <f t="shared" si="2"/>
        <v>0.55083918789927133</v>
      </c>
      <c r="Q11" s="4">
        <f t="shared" si="2"/>
        <v>0.4026549475685437</v>
      </c>
      <c r="R11" s="4">
        <f t="shared" si="2"/>
        <v>0.21771102272387041</v>
      </c>
    </row>
    <row r="12" spans="1:27">
      <c r="B12" s="3">
        <v>5</v>
      </c>
      <c r="C12" s="4">
        <f t="shared" si="3"/>
        <v>1</v>
      </c>
      <c r="D12" s="4">
        <f t="shared" si="2"/>
        <v>1</v>
      </c>
      <c r="E12" s="4">
        <f t="shared" si="2"/>
        <v>1</v>
      </c>
      <c r="F12" s="4">
        <f t="shared" si="2"/>
        <v>1</v>
      </c>
      <c r="G12" s="4">
        <f t="shared" si="2"/>
        <v>1</v>
      </c>
      <c r="H12" s="4">
        <f t="shared" si="2"/>
        <v>1</v>
      </c>
      <c r="I12" s="4">
        <f t="shared" si="2"/>
        <v>1</v>
      </c>
      <c r="J12" s="4">
        <f t="shared" si="2"/>
        <v>1</v>
      </c>
      <c r="K12" s="4">
        <f t="shared" si="2"/>
        <v>1</v>
      </c>
      <c r="L12" s="4">
        <f t="shared" si="2"/>
        <v>1</v>
      </c>
      <c r="M12" s="4">
        <f t="shared" si="2"/>
        <v>1</v>
      </c>
      <c r="N12" s="4">
        <f t="shared" si="2"/>
        <v>1</v>
      </c>
      <c r="O12" s="4">
        <f t="shared" si="2"/>
        <v>1</v>
      </c>
      <c r="P12" s="4">
        <f t="shared" si="2"/>
        <v>1</v>
      </c>
      <c r="Q12" s="4">
        <f t="shared" si="2"/>
        <v>1</v>
      </c>
      <c r="R12" s="4">
        <f t="shared" si="2"/>
        <v>1</v>
      </c>
    </row>
    <row r="13" spans="1:27">
      <c r="B13" s="2"/>
    </row>
    <row r="14" spans="1:27">
      <c r="A14">
        <v>6</v>
      </c>
      <c r="B14" s="3">
        <v>0</v>
      </c>
      <c r="C14" s="4">
        <f>_xlfn.BINOM.DIST($B14,$A$14,C$6,TRUE)</f>
        <v>0.92967395805915432</v>
      </c>
      <c r="D14" s="4">
        <f t="shared" ref="D14:R20" si="4">_xlfn.BINOM.DIST($B14,$A$14,D$6,TRUE)</f>
        <v>0.72548780866692597</v>
      </c>
      <c r="E14" s="4">
        <f t="shared" si="4"/>
        <v>0.52411413208867341</v>
      </c>
      <c r="F14" s="4">
        <f t="shared" si="4"/>
        <v>0.37164583911611837</v>
      </c>
      <c r="G14" s="4">
        <f t="shared" si="4"/>
        <v>0.25808104303224455</v>
      </c>
      <c r="H14" s="4">
        <f t="shared" si="4"/>
        <v>0.17503741085443569</v>
      </c>
      <c r="I14" s="4">
        <f t="shared" si="4"/>
        <v>0.1155670063344756</v>
      </c>
      <c r="J14" s="4">
        <f t="shared" si="4"/>
        <v>4.5693926947235883E-2</v>
      </c>
      <c r="K14" s="4">
        <f t="shared" si="4"/>
        <v>1.5239033572794797E-2</v>
      </c>
      <c r="L14" s="4">
        <f t="shared" si="4"/>
        <v>3.9698546638218517E-3</v>
      </c>
      <c r="M14" s="4">
        <f t="shared" si="4"/>
        <v>6.9919442338646812E-4</v>
      </c>
      <c r="N14" s="4">
        <f t="shared" si="4"/>
        <v>2.3220383032956021E-4</v>
      </c>
      <c r="O14" s="4">
        <f t="shared" si="4"/>
        <v>6.0108804958083704E-5</v>
      </c>
      <c r="P14" s="4">
        <f t="shared" si="4"/>
        <v>1.0475177455717581E-5</v>
      </c>
      <c r="Q14" s="4">
        <f t="shared" si="4"/>
        <v>8.8151240614178321E-7</v>
      </c>
      <c r="R14" s="4">
        <f t="shared" si="4"/>
        <v>1.2108793036248315E-8</v>
      </c>
    </row>
    <row r="15" spans="1:27">
      <c r="B15" s="2">
        <v>1</v>
      </c>
      <c r="C15" s="4">
        <f t="shared" ref="C15:C19" si="5">_xlfn.BINOM.DIST($B15,$A$14,C$6,TRUE)</f>
        <v>0.99788066354150862</v>
      </c>
      <c r="D15" s="4">
        <f t="shared" si="4"/>
        <v>0.9646434657395071</v>
      </c>
      <c r="E15" s="4">
        <f t="shared" si="4"/>
        <v>0.88161749945065515</v>
      </c>
      <c r="F15" s="4">
        <f t="shared" si="4"/>
        <v>0.77158851681764173</v>
      </c>
      <c r="G15" s="4">
        <f t="shared" si="4"/>
        <v>0.6502483067375483</v>
      </c>
      <c r="H15" s="4">
        <f t="shared" si="4"/>
        <v>0.52900652943545645</v>
      </c>
      <c r="I15" s="4">
        <f t="shared" si="4"/>
        <v>0.415691501464448</v>
      </c>
      <c r="J15" s="4">
        <f t="shared" si="4"/>
        <v>0.23005920136800717</v>
      </c>
      <c r="K15" s="4">
        <f t="shared" si="4"/>
        <v>0.10743714543287848</v>
      </c>
      <c r="L15" s="4">
        <f t="shared" si="4"/>
        <v>4.0009813891714804E-2</v>
      </c>
      <c r="M15" s="4">
        <f t="shared" si="4"/>
        <v>1.058554822516892E-2</v>
      </c>
      <c r="N15" s="4">
        <f t="shared" si="4"/>
        <v>4.4586282425816363E-3</v>
      </c>
      <c r="O15" s="4">
        <f t="shared" si="4"/>
        <v>1.5216711618936073E-3</v>
      </c>
      <c r="P15" s="4">
        <f t="shared" si="4"/>
        <v>3.7252314418642998E-4</v>
      </c>
      <c r="Q15" s="4">
        <f t="shared" si="4"/>
        <v>4.9606678541704282E-5</v>
      </c>
      <c r="R15" s="4">
        <f t="shared" si="4"/>
        <v>1.4555820410268182E-6</v>
      </c>
    </row>
    <row r="16" spans="1:27">
      <c r="B16" s="3">
        <v>2</v>
      </c>
      <c r="C16" s="4">
        <f t="shared" si="5"/>
        <v>0.99996569320541573</v>
      </c>
      <c r="D16" s="4">
        <f t="shared" si="4"/>
        <v>0.99749229955549368</v>
      </c>
      <c r="E16" s="4">
        <f t="shared" si="4"/>
        <v>0.9832243902101635</v>
      </c>
      <c r="F16" s="4">
        <f t="shared" si="4"/>
        <v>0.95091935706450359</v>
      </c>
      <c r="G16" s="4">
        <f t="shared" si="4"/>
        <v>0.89854751170035085</v>
      </c>
      <c r="H16" s="4">
        <f t="shared" si="4"/>
        <v>0.82726214304354184</v>
      </c>
      <c r="I16" s="4">
        <f t="shared" si="4"/>
        <v>0.74044794736391384</v>
      </c>
      <c r="J16" s="4">
        <f t="shared" si="4"/>
        <v>0.54000697673554676</v>
      </c>
      <c r="K16" s="4">
        <f t="shared" si="4"/>
        <v>0.33985815685394416</v>
      </c>
      <c r="L16" s="4">
        <f t="shared" si="4"/>
        <v>0.17633708226180039</v>
      </c>
      <c r="M16" s="4">
        <f t="shared" si="4"/>
        <v>6.8831145005809849E-2</v>
      </c>
      <c r="N16" s="4">
        <f t="shared" si="4"/>
        <v>3.6511400023463945E-2</v>
      </c>
      <c r="O16" s="4">
        <f t="shared" si="4"/>
        <v>1.6329294636666804E-2</v>
      </c>
      <c r="P16" s="4">
        <f t="shared" si="4"/>
        <v>5.5863858992551488E-3</v>
      </c>
      <c r="Q16" s="4">
        <f t="shared" si="4"/>
        <v>1.1717982090658136E-3</v>
      </c>
      <c r="R16" s="4">
        <f t="shared" si="4"/>
        <v>7.3153307935583712E-5</v>
      </c>
    </row>
    <row r="17" spans="1:18">
      <c r="B17" s="2">
        <v>3</v>
      </c>
      <c r="C17" s="4">
        <f t="shared" si="5"/>
        <v>0.99999968672491801</v>
      </c>
      <c r="D17" s="4">
        <f t="shared" si="4"/>
        <v>0.99989864504897641</v>
      </c>
      <c r="E17" s="4">
        <f t="shared" si="4"/>
        <v>0.99862595740060456</v>
      </c>
      <c r="F17" s="4">
        <f t="shared" si="4"/>
        <v>0.99380490316121528</v>
      </c>
      <c r="G17" s="4">
        <f t="shared" si="4"/>
        <v>0.98239268137297153</v>
      </c>
      <c r="H17" s="4">
        <f t="shared" si="4"/>
        <v>0.96129479373403681</v>
      </c>
      <c r="I17" s="4">
        <f t="shared" si="4"/>
        <v>0.92786661459857422</v>
      </c>
      <c r="J17" s="4">
        <f t="shared" si="4"/>
        <v>0.81791216253471799</v>
      </c>
      <c r="K17" s="4">
        <f t="shared" si="4"/>
        <v>0.65234193313470867</v>
      </c>
      <c r="L17" s="4">
        <f t="shared" si="4"/>
        <v>0.45136697684785171</v>
      </c>
      <c r="M17" s="4">
        <f t="shared" si="4"/>
        <v>0.2518470266194528</v>
      </c>
      <c r="N17" s="4">
        <f t="shared" si="4"/>
        <v>0.16615670819258291</v>
      </c>
      <c r="O17" s="4">
        <f t="shared" si="4"/>
        <v>9.634073789081718E-2</v>
      </c>
      <c r="P17" s="4">
        <f t="shared" si="4"/>
        <v>4.5631709284318762E-2</v>
      </c>
      <c r="Q17" s="4">
        <f t="shared" si="4"/>
        <v>1.4955928599250868E-2</v>
      </c>
      <c r="R17" s="4">
        <f t="shared" si="4"/>
        <v>1.9724847177767049E-3</v>
      </c>
    </row>
    <row r="18" spans="1:18">
      <c r="B18" s="3">
        <v>4</v>
      </c>
      <c r="C18" s="4">
        <f t="shared" si="5"/>
        <v>0.99999999847211085</v>
      </c>
      <c r="D18" s="4">
        <f t="shared" si="4"/>
        <v>0.9999978009429078</v>
      </c>
      <c r="E18" s="4">
        <f t="shared" si="4"/>
        <v>0.99993915232231267</v>
      </c>
      <c r="F18" s="4">
        <f t="shared" si="4"/>
        <v>0.99957375563289996</v>
      </c>
      <c r="G18" s="4">
        <f t="shared" si="4"/>
        <v>0.99831855604158792</v>
      </c>
      <c r="H18" s="4">
        <f t="shared" si="4"/>
        <v>0.99517570738729511</v>
      </c>
      <c r="I18" s="4">
        <f t="shared" si="4"/>
        <v>0.98870678718093985</v>
      </c>
      <c r="J18" s="4">
        <f t="shared" si="4"/>
        <v>0.95807320051571554</v>
      </c>
      <c r="K18" s="4">
        <f t="shared" si="4"/>
        <v>0.88866280957326227</v>
      </c>
      <c r="L18" s="4">
        <f t="shared" si="4"/>
        <v>0.76347116663292736</v>
      </c>
      <c r="M18" s="4">
        <f t="shared" si="4"/>
        <v>0.57531924272605783</v>
      </c>
      <c r="N18" s="4">
        <f t="shared" si="4"/>
        <v>0.46112174742246825</v>
      </c>
      <c r="O18" s="4">
        <f t="shared" si="4"/>
        <v>0.3395283076360005</v>
      </c>
      <c r="P18" s="4">
        <f t="shared" si="4"/>
        <v>0.2186398512695725</v>
      </c>
      <c r="Q18" s="4">
        <f t="shared" si="4"/>
        <v>0.11019480989810301</v>
      </c>
      <c r="R18" s="4">
        <f t="shared" si="4"/>
        <v>3.0274583768510336E-2</v>
      </c>
    </row>
    <row r="19" spans="1:18">
      <c r="B19" s="2">
        <v>5</v>
      </c>
      <c r="C19" s="4">
        <f t="shared" si="5"/>
        <v>0.99999999999689249</v>
      </c>
      <c r="D19" s="4">
        <f t="shared" si="4"/>
        <v>0.99999998004618906</v>
      </c>
      <c r="E19" s="4">
        <f t="shared" si="4"/>
        <v>0.99999886852759068</v>
      </c>
      <c r="F19" s="4">
        <f t="shared" si="4"/>
        <v>0.9999876282076211</v>
      </c>
      <c r="G19" s="4">
        <f t="shared" si="4"/>
        <v>0.99993190111529662</v>
      </c>
      <c r="H19" s="4">
        <f t="shared" si="4"/>
        <v>0.9997434155452336</v>
      </c>
      <c r="I19" s="4">
        <f t="shared" si="4"/>
        <v>0.99924014305764841</v>
      </c>
      <c r="J19" s="4">
        <f t="shared" si="4"/>
        <v>0.99577453189877652</v>
      </c>
      <c r="K19" s="4">
        <f t="shared" si="4"/>
        <v>0.98398092143241156</v>
      </c>
      <c r="L19" s="4">
        <f t="shared" si="4"/>
        <v>0.95236510570188415</v>
      </c>
      <c r="M19" s="4">
        <f t="shared" si="4"/>
        <v>0.88023784300012475</v>
      </c>
      <c r="N19" s="4">
        <f t="shared" si="4"/>
        <v>0.81903931228857385</v>
      </c>
      <c r="O19" s="4">
        <f t="shared" si="4"/>
        <v>0.73373987986966394</v>
      </c>
      <c r="P19" s="4">
        <f t="shared" si="4"/>
        <v>0.6172790552252112</v>
      </c>
      <c r="Q19" s="4">
        <f t="shared" si="4"/>
        <v>0.46114697510263192</v>
      </c>
      <c r="R19" s="4">
        <f t="shared" si="4"/>
        <v>0.25519831051494241</v>
      </c>
    </row>
    <row r="20" spans="1:18">
      <c r="B20" s="3">
        <v>6</v>
      </c>
      <c r="C20" s="4">
        <f>_xlfn.BINOM.DIST($B20,$A$14,C$6,TRUE)</f>
        <v>1</v>
      </c>
      <c r="D20" s="4">
        <f t="shared" si="4"/>
        <v>1</v>
      </c>
      <c r="E20" s="4">
        <f t="shared" si="4"/>
        <v>1</v>
      </c>
      <c r="F20" s="4">
        <f t="shared" si="4"/>
        <v>1</v>
      </c>
      <c r="G20" s="4">
        <f t="shared" si="4"/>
        <v>1</v>
      </c>
      <c r="H20" s="4">
        <f t="shared" si="4"/>
        <v>1</v>
      </c>
      <c r="I20" s="4">
        <f t="shared" si="4"/>
        <v>1</v>
      </c>
      <c r="J20" s="4">
        <f t="shared" si="4"/>
        <v>1</v>
      </c>
      <c r="K20" s="4">
        <f t="shared" si="4"/>
        <v>1</v>
      </c>
      <c r="L20" s="4">
        <f t="shared" si="4"/>
        <v>1</v>
      </c>
      <c r="M20" s="4">
        <f t="shared" si="4"/>
        <v>1</v>
      </c>
      <c r="N20" s="4">
        <f t="shared" si="4"/>
        <v>1</v>
      </c>
      <c r="O20" s="4">
        <f t="shared" si="4"/>
        <v>1</v>
      </c>
      <c r="P20" s="4">
        <f t="shared" si="4"/>
        <v>1</v>
      </c>
      <c r="Q20" s="4">
        <f t="shared" si="4"/>
        <v>1</v>
      </c>
      <c r="R20" s="4">
        <f t="shared" si="4"/>
        <v>1</v>
      </c>
    </row>
    <row r="21" spans="1:18">
      <c r="B21" s="2"/>
    </row>
    <row r="22" spans="1:18">
      <c r="A22">
        <v>7</v>
      </c>
      <c r="B22" s="3">
        <v>0</v>
      </c>
      <c r="C22" s="4">
        <f>_xlfn.BINOM.DIST($B22,$A$22,C$6,TRUE)</f>
        <v>0.91844349664579972</v>
      </c>
      <c r="D22" s="4">
        <f t="shared" ref="D22:R29" si="6">_xlfn.BINOM.DIST($B22,$A$22,D$6,TRUE)</f>
        <v>0.68770440359155249</v>
      </c>
      <c r="E22" s="4">
        <f t="shared" si="6"/>
        <v>0.47061256148506164</v>
      </c>
      <c r="F22" s="4">
        <f t="shared" si="6"/>
        <v>0.31512593990333904</v>
      </c>
      <c r="G22" s="4">
        <f t="shared" si="6"/>
        <v>0.20592802585628858</v>
      </c>
      <c r="H22" s="4">
        <f t="shared" si="6"/>
        <v>0.13091398032624957</v>
      </c>
      <c r="I22" s="4">
        <f t="shared" si="6"/>
        <v>8.0656525060957204E-2</v>
      </c>
      <c r="J22" s="4">
        <f t="shared" si="6"/>
        <v>2.7321312800291285E-2</v>
      </c>
      <c r="K22" s="4">
        <f t="shared" si="6"/>
        <v>7.587819596565985E-3</v>
      </c>
      <c r="L22" s="4">
        <f t="shared" si="6"/>
        <v>1.5796845678279921E-3</v>
      </c>
      <c r="M22" s="4">
        <f t="shared" si="6"/>
        <v>2.0830400261529665E-4</v>
      </c>
      <c r="N22" s="4">
        <f t="shared" si="6"/>
        <v>5.7567973615304589E-5</v>
      </c>
      <c r="O22" s="4">
        <f t="shared" si="6"/>
        <v>1.1896734677303925E-5</v>
      </c>
      <c r="P22" s="4">
        <f t="shared" si="6"/>
        <v>1.5494882492497432E-6</v>
      </c>
      <c r="Q22" s="4">
        <f t="shared" si="6"/>
        <v>8.6317694809403119E-8</v>
      </c>
      <c r="R22" s="4">
        <f>_xlfn.BINOM.DIST($B22,$A$22,R$6,TRUE)</f>
        <v>5.8025336229701771E-10</v>
      </c>
    </row>
    <row r="23" spans="1:18">
      <c r="B23" s="2">
        <v>1</v>
      </c>
      <c r="C23" s="4">
        <f t="shared" ref="C23:C29" si="7">_xlfn.BINOM.DIST($B23,$A$22,C$6,TRUE)</f>
        <v>0.99705672653928179</v>
      </c>
      <c r="D23" s="4">
        <f t="shared" si="6"/>
        <v>0.95218823911916717</v>
      </c>
      <c r="E23" s="4">
        <f t="shared" si="6"/>
        <v>0.84512355571034425</v>
      </c>
      <c r="F23" s="4">
        <f t="shared" si="6"/>
        <v>0.71076523439279415</v>
      </c>
      <c r="G23" s="4">
        <f t="shared" si="6"/>
        <v>0.57099914608798041</v>
      </c>
      <c r="H23" s="4">
        <f t="shared" si="6"/>
        <v>0.43977799402355255</v>
      </c>
      <c r="I23" s="4">
        <f t="shared" si="6"/>
        <v>0.3250298939755859</v>
      </c>
      <c r="J23" s="4">
        <f t="shared" si="6"/>
        <v>0.15592961182890344</v>
      </c>
      <c r="K23" s="4">
        <f t="shared" si="6"/>
        <v>6.1146317430167664E-2</v>
      </c>
      <c r="L23" s="4">
        <f t="shared" si="6"/>
        <v>1.8310875239785019E-2</v>
      </c>
      <c r="M23" s="4">
        <f t="shared" si="6"/>
        <v>3.6445369480134918E-3</v>
      </c>
      <c r="N23" s="4">
        <f t="shared" si="6"/>
        <v>1.2800189706150924E-3</v>
      </c>
      <c r="O23" s="4">
        <f t="shared" si="6"/>
        <v>3.4938122664276191E-4</v>
      </c>
      <c r="P23" s="4">
        <f t="shared" si="6"/>
        <v>6.4029312694524523E-5</v>
      </c>
      <c r="Q23" s="4">
        <f t="shared" si="6"/>
        <v>5.6526806741360565E-6</v>
      </c>
      <c r="R23" s="4">
        <f t="shared" si="6"/>
        <v>8.1280031079955997E-8</v>
      </c>
    </row>
    <row r="24" spans="1:18">
      <c r="B24" s="3">
        <v>2</v>
      </c>
      <c r="C24" s="4">
        <f t="shared" si="7"/>
        <v>0.99994050604707574</v>
      </c>
      <c r="D24" s="4">
        <f t="shared" si="6"/>
        <v>0.99578153229035715</v>
      </c>
      <c r="E24" s="4">
        <f t="shared" si="6"/>
        <v>0.97285235880143295</v>
      </c>
      <c r="F24" s="4">
        <f t="shared" si="6"/>
        <v>0.92364672287976091</v>
      </c>
      <c r="G24" s="4">
        <f t="shared" si="6"/>
        <v>0.84837120836146762</v>
      </c>
      <c r="H24" s="4">
        <f t="shared" si="6"/>
        <v>0.75207786796521559</v>
      </c>
      <c r="I24" s="4">
        <f t="shared" si="6"/>
        <v>0.64234552018660318</v>
      </c>
      <c r="J24" s="4">
        <f t="shared" si="6"/>
        <v>0.41538317521576656</v>
      </c>
      <c r="K24" s="4">
        <f t="shared" si="6"/>
        <v>0.22316421543965553</v>
      </c>
      <c r="L24" s="4">
        <f t="shared" si="6"/>
        <v>9.4257160521539277E-2</v>
      </c>
      <c r="M24" s="4">
        <f t="shared" si="6"/>
        <v>2.7938076418057466E-2</v>
      </c>
      <c r="N24" s="4">
        <f t="shared" si="6"/>
        <v>1.2405151422497981E-2</v>
      </c>
      <c r="O24" s="4">
        <f t="shared" si="6"/>
        <v>4.4523960000207134E-3</v>
      </c>
      <c r="P24" s="4">
        <f t="shared" si="6"/>
        <v>1.1437577229161924E-3</v>
      </c>
      <c r="Q24" s="4">
        <f t="shared" si="6"/>
        <v>1.5949167321062461E-4</v>
      </c>
      <c r="R24" s="4">
        <f t="shared" si="6"/>
        <v>4.8913370658939664E-6</v>
      </c>
    </row>
    <row r="25" spans="1:18">
      <c r="B25" s="2">
        <v>3</v>
      </c>
      <c r="C25" s="4">
        <f t="shared" si="7"/>
        <v>0.99999927608320238</v>
      </c>
      <c r="D25" s="4">
        <f t="shared" si="6"/>
        <v>0.99977332257567575</v>
      </c>
      <c r="E25" s="4">
        <f t="shared" si="6"/>
        <v>0.99705376542180435</v>
      </c>
      <c r="F25" s="4">
        <f t="shared" si="6"/>
        <v>0.98728286931082732</v>
      </c>
      <c r="G25" s="4">
        <f t="shared" si="6"/>
        <v>0.96544924948552835</v>
      </c>
      <c r="H25" s="4">
        <f t="shared" si="6"/>
        <v>0.92750784314797685</v>
      </c>
      <c r="I25" s="4">
        <f t="shared" si="6"/>
        <v>0.87125118360032805</v>
      </c>
      <c r="J25" s="4">
        <f t="shared" si="6"/>
        <v>0.70617204542858714</v>
      </c>
      <c r="K25" s="4">
        <f t="shared" si="6"/>
        <v>0.49545007873966235</v>
      </c>
      <c r="L25" s="4">
        <f t="shared" si="6"/>
        <v>0.2857769779154819</v>
      </c>
      <c r="M25" s="4">
        <f t="shared" si="6"/>
        <v>0.12335523645614635</v>
      </c>
      <c r="N25" s="4">
        <f t="shared" si="6"/>
        <v>6.8653064824751905E-2</v>
      </c>
      <c r="O25" s="4">
        <f t="shared" si="6"/>
        <v>3.2165159485528234E-2</v>
      </c>
      <c r="P25" s="4">
        <f t="shared" si="6"/>
        <v>1.1509890134373741E-2</v>
      </c>
      <c r="Q25" s="4">
        <f t="shared" si="6"/>
        <v>2.5215402568727289E-3</v>
      </c>
      <c r="R25" s="4">
        <f t="shared" si="6"/>
        <v>1.6416926909516982E-4</v>
      </c>
    </row>
    <row r="26" spans="1:18">
      <c r="B26" s="3">
        <v>4</v>
      </c>
      <c r="C26" s="4">
        <f t="shared" si="7"/>
        <v>0.9999999947062046</v>
      </c>
      <c r="D26" s="4">
        <f t="shared" si="6"/>
        <v>0.99999263690395179</v>
      </c>
      <c r="E26" s="4">
        <f t="shared" si="6"/>
        <v>0.99980510138470469</v>
      </c>
      <c r="F26" s="4">
        <f t="shared" si="6"/>
        <v>0.99869642854900609</v>
      </c>
      <c r="G26" s="4">
        <f t="shared" si="6"/>
        <v>0.99510025528855395</v>
      </c>
      <c r="H26" s="4">
        <f t="shared" si="6"/>
        <v>0.98663500667358184</v>
      </c>
      <c r="I26" s="4">
        <f t="shared" si="6"/>
        <v>0.97032818784725894</v>
      </c>
      <c r="J26" s="4">
        <f t="shared" si="6"/>
        <v>0.90171725036431605</v>
      </c>
      <c r="K26" s="4">
        <f t="shared" si="6"/>
        <v>0.77001082393099329</v>
      </c>
      <c r="L26" s="4">
        <f t="shared" si="6"/>
        <v>0.57555947604712909</v>
      </c>
      <c r="M26" s="4">
        <f t="shared" si="6"/>
        <v>0.3482158692419326</v>
      </c>
      <c r="N26" s="4">
        <f t="shared" si="6"/>
        <v>0.23928444071845614</v>
      </c>
      <c r="O26" s="4">
        <f t="shared" si="6"/>
        <v>0.14447242169478386</v>
      </c>
      <c r="P26" s="4">
        <f t="shared" si="6"/>
        <v>7.1223073646777435E-2</v>
      </c>
      <c r="Q26" s="4">
        <f t="shared" si="6"/>
        <v>2.4281719856034421E-2</v>
      </c>
      <c r="R26" s="4">
        <f t="shared" si="6"/>
        <v>3.3287213042878508E-3</v>
      </c>
    </row>
    <row r="27" spans="1:18">
      <c r="B27" s="2">
        <v>5</v>
      </c>
      <c r="C27" s="4">
        <f t="shared" si="7"/>
        <v>0.99999999997847322</v>
      </c>
      <c r="D27" s="4">
        <f t="shared" si="6"/>
        <v>0.99999986655849016</v>
      </c>
      <c r="E27" s="4">
        <f t="shared" si="6"/>
        <v>0.99999277269735587</v>
      </c>
      <c r="F27" s="4">
        <f t="shared" si="6"/>
        <v>0.99992468646645749</v>
      </c>
      <c r="G27" s="4">
        <f t="shared" si="6"/>
        <v>0.99960587634280151</v>
      </c>
      <c r="H27" s="4">
        <f t="shared" si="6"/>
        <v>0.99859198767278046</v>
      </c>
      <c r="I27" s="4">
        <f t="shared" si="6"/>
        <v>0.99605822691441226</v>
      </c>
      <c r="J27" s="4">
        <f t="shared" si="6"/>
        <v>0.9806155805762754</v>
      </c>
      <c r="K27" s="4">
        <f t="shared" si="6"/>
        <v>0.9361236038301699</v>
      </c>
      <c r="L27" s="4">
        <f t="shared" si="6"/>
        <v>0.83863584286724668</v>
      </c>
      <c r="M27" s="4">
        <f t="shared" si="6"/>
        <v>0.66616059211970791</v>
      </c>
      <c r="N27" s="4">
        <f t="shared" si="6"/>
        <v>0.54985667010407324</v>
      </c>
      <c r="O27" s="4">
        <f t="shared" si="6"/>
        <v>0.41755066201248714</v>
      </c>
      <c r="P27" s="4">
        <f t="shared" si="6"/>
        <v>0.27760656231869058</v>
      </c>
      <c r="Q27" s="4">
        <f t="shared" si="6"/>
        <v>0.14456004591493021</v>
      </c>
      <c r="R27" s="4">
        <f t="shared" si="6"/>
        <v>4.1052928754199282E-2</v>
      </c>
    </row>
    <row r="28" spans="1:18">
      <c r="B28" s="3">
        <v>6</v>
      </c>
      <c r="C28" s="4">
        <f t="shared" si="7"/>
        <v>0.99999999999996247</v>
      </c>
      <c r="D28" s="4">
        <f t="shared" si="6"/>
        <v>0.99999999896080549</v>
      </c>
      <c r="E28" s="4">
        <f t="shared" si="6"/>
        <v>0.99999988449929644</v>
      </c>
      <c r="F28" s="4">
        <f t="shared" si="6"/>
        <v>0.99999811849781506</v>
      </c>
      <c r="G28" s="4">
        <f t="shared" si="6"/>
        <v>0.99998623857737923</v>
      </c>
      <c r="H28" s="4">
        <f t="shared" si="6"/>
        <v>0.99993532019064246</v>
      </c>
      <c r="I28" s="4">
        <f t="shared" si="6"/>
        <v>0.99977046241485445</v>
      </c>
      <c r="J28" s="4">
        <f t="shared" si="6"/>
        <v>0.99830102378586005</v>
      </c>
      <c r="K28" s="4">
        <f t="shared" si="6"/>
        <v>0.99195714103278521</v>
      </c>
      <c r="L28" s="4">
        <f t="shared" si="6"/>
        <v>0.97131998284099041</v>
      </c>
      <c r="M28" s="4">
        <f t="shared" si="6"/>
        <v>0.91591738481352758</v>
      </c>
      <c r="N28" s="4">
        <f t="shared" si="6"/>
        <v>0.86390308598599064</v>
      </c>
      <c r="O28" s="4">
        <f t="shared" si="6"/>
        <v>0.78643808284586003</v>
      </c>
      <c r="P28" s="4">
        <f t="shared" si="6"/>
        <v>0.67389113737629791</v>
      </c>
      <c r="Q28" s="4">
        <f t="shared" si="6"/>
        <v>0.51391146330058213</v>
      </c>
      <c r="R28" s="4">
        <f t="shared" si="6"/>
        <v>0.29088920747506625</v>
      </c>
    </row>
    <row r="29" spans="1:18">
      <c r="B29" s="2">
        <v>7</v>
      </c>
      <c r="C29" s="4">
        <f t="shared" si="7"/>
        <v>1</v>
      </c>
      <c r="D29" s="4">
        <f t="shared" si="6"/>
        <v>1</v>
      </c>
      <c r="E29" s="4">
        <f t="shared" si="6"/>
        <v>1</v>
      </c>
      <c r="F29" s="4">
        <f t="shared" si="6"/>
        <v>1</v>
      </c>
      <c r="G29" s="4">
        <f t="shared" si="6"/>
        <v>1</v>
      </c>
      <c r="H29" s="4">
        <f t="shared" si="6"/>
        <v>1</v>
      </c>
      <c r="I29" s="4">
        <f t="shared" si="6"/>
        <v>1</v>
      </c>
      <c r="J29" s="4">
        <f t="shared" si="6"/>
        <v>1</v>
      </c>
      <c r="K29" s="4">
        <f t="shared" si="6"/>
        <v>1</v>
      </c>
      <c r="L29" s="4">
        <f t="shared" si="6"/>
        <v>1</v>
      </c>
      <c r="M29" s="4">
        <f t="shared" si="6"/>
        <v>1</v>
      </c>
      <c r="N29" s="4">
        <f t="shared" si="6"/>
        <v>1</v>
      </c>
      <c r="O29" s="4">
        <f t="shared" si="6"/>
        <v>1</v>
      </c>
      <c r="P29" s="4">
        <f t="shared" si="6"/>
        <v>1</v>
      </c>
      <c r="Q29" s="4">
        <f t="shared" si="6"/>
        <v>1</v>
      </c>
      <c r="R29" s="4">
        <f t="shared" si="6"/>
        <v>1</v>
      </c>
    </row>
    <row r="30" spans="1:18">
      <c r="B30" s="3"/>
    </row>
    <row r="31" spans="1:18">
      <c r="A31">
        <v>8</v>
      </c>
      <c r="B31" s="3">
        <v>0</v>
      </c>
      <c r="C31" s="4">
        <f>_xlfn.BINOM.DIST($B31,$A$31,C$6,TRUE)</f>
        <v>0.90734869920631844</v>
      </c>
      <c r="D31" s="4">
        <f t="shared" ref="D31:R31" si="8">_xlfn.BINOM.DIST($B31,$A$31,D$6,TRUE)</f>
        <v>0.65188875825250447</v>
      </c>
      <c r="E31" s="4">
        <f t="shared" si="8"/>
        <v>0.42257243120866655</v>
      </c>
      <c r="F31" s="4">
        <f t="shared" si="8"/>
        <v>0.2672015869628393</v>
      </c>
      <c r="G31" s="4">
        <f t="shared" si="8"/>
        <v>0.16431409039124981</v>
      </c>
      <c r="H31" s="4">
        <f t="shared" si="8"/>
        <v>9.7913184165608555E-2</v>
      </c>
      <c r="I31" s="4">
        <f t="shared" si="8"/>
        <v>5.6291801970543252E-2</v>
      </c>
      <c r="J31" s="4">
        <f t="shared" si="8"/>
        <v>1.6335959349550164E-2</v>
      </c>
      <c r="K31" s="4">
        <f t="shared" si="8"/>
        <v>3.7781271335221352E-3</v>
      </c>
      <c r="L31" s="4">
        <f t="shared" si="8"/>
        <v>6.2858808323011444E-4</v>
      </c>
      <c r="M31" s="4">
        <f t="shared" si="8"/>
        <v>6.2057928459149196E-5</v>
      </c>
      <c r="N31" s="4">
        <f t="shared" si="8"/>
        <v>1.427225201870632E-5</v>
      </c>
      <c r="O31" s="4">
        <f t="shared" si="8"/>
        <v>2.3546017273319923E-6</v>
      </c>
      <c r="P31" s="4">
        <f t="shared" si="8"/>
        <v>2.2920030182902182E-7</v>
      </c>
      <c r="Q31" s="4">
        <f t="shared" si="8"/>
        <v>8.4522286757367548E-9</v>
      </c>
      <c r="R31" s="4">
        <f t="shared" si="8"/>
        <v>2.7805741121273013E-11</v>
      </c>
    </row>
    <row r="32" spans="1:18">
      <c r="B32" s="2">
        <v>1</v>
      </c>
      <c r="C32" s="4">
        <f t="shared" ref="C32:R39" si="9">_xlfn.BINOM.DIST($B32,$A$31,C$6,TRUE)</f>
        <v>0.99610707872216853</v>
      </c>
      <c r="D32" s="4">
        <f t="shared" si="9"/>
        <v>0.93841392096488874</v>
      </c>
      <c r="E32" s="4">
        <f t="shared" si="9"/>
        <v>0.80689347341982731</v>
      </c>
      <c r="F32" s="4">
        <f t="shared" si="9"/>
        <v>0.65059641048683781</v>
      </c>
      <c r="G32" s="4">
        <f t="shared" si="9"/>
        <v>0.49722557411156021</v>
      </c>
      <c r="H32" s="4">
        <f t="shared" si="9"/>
        <v>0.36191955345073634</v>
      </c>
      <c r="I32" s="4">
        <f t="shared" si="9"/>
        <v>0.2512095866938549</v>
      </c>
      <c r="J32" s="4">
        <f t="shared" si="9"/>
        <v>0.10421878695547908</v>
      </c>
      <c r="K32" s="4">
        <f t="shared" si="9"/>
        <v>3.4255666837872928E-2</v>
      </c>
      <c r="L32" s="4">
        <f t="shared" si="9"/>
        <v>8.2373599600131294E-3</v>
      </c>
      <c r="M32" s="4">
        <f t="shared" si="9"/>
        <v>1.2320265217083315E-3</v>
      </c>
      <c r="N32" s="4">
        <f t="shared" si="9"/>
        <v>3.6063802479149328E-4</v>
      </c>
      <c r="O32" s="4">
        <f t="shared" si="9"/>
        <v>7.8691665327107612E-5</v>
      </c>
      <c r="P32" s="4">
        <f t="shared" si="9"/>
        <v>1.0791503881194816E-5</v>
      </c>
      <c r="Q32" s="4">
        <f t="shared" si="9"/>
        <v>6.3137595774506916E-7</v>
      </c>
      <c r="R32" s="4">
        <f t="shared" si="9"/>
        <v>4.4473867105272407E-9</v>
      </c>
    </row>
    <row r="33" spans="1:18">
      <c r="B33" s="3">
        <v>2</v>
      </c>
      <c r="C33" s="4">
        <f t="shared" si="9"/>
        <v>0.99990566999062158</v>
      </c>
      <c r="D33" s="4">
        <f t="shared" si="9"/>
        <v>0.99351119358200157</v>
      </c>
      <c r="E33" s="4">
        <f t="shared" si="9"/>
        <v>0.95981380258189453</v>
      </c>
      <c r="F33" s="4">
        <f t="shared" si="9"/>
        <v>0.89127170611066298</v>
      </c>
      <c r="G33" s="4">
        <f t="shared" si="9"/>
        <v>0.79231986201724136</v>
      </c>
      <c r="H33" s="4">
        <f t="shared" si="9"/>
        <v>0.67335331574200119</v>
      </c>
      <c r="I33" s="4">
        <f t="shared" si="9"/>
        <v>0.54649081582077907</v>
      </c>
      <c r="J33" s="4">
        <f t="shared" si="9"/>
        <v>0.3110620864491766</v>
      </c>
      <c r="K33" s="4">
        <f t="shared" si="9"/>
        <v>0.14181826920705184</v>
      </c>
      <c r="L33" s="4">
        <f t="shared" si="9"/>
        <v>4.8531421079100683E-2</v>
      </c>
      <c r="M33" s="4">
        <f t="shared" si="9"/>
        <v>1.0882068226929E-2</v>
      </c>
      <c r="N33" s="4">
        <f t="shared" si="9"/>
        <v>4.0381618080859005E-3</v>
      </c>
      <c r="O33" s="4">
        <f t="shared" si="9"/>
        <v>1.1614499105897301E-3</v>
      </c>
      <c r="P33" s="4">
        <f t="shared" si="9"/>
        <v>2.2374273913451461E-4</v>
      </c>
      <c r="Q33" s="4">
        <f t="shared" si="9"/>
        <v>2.0716594823309094E-5</v>
      </c>
      <c r="R33" s="4">
        <f t="shared" si="9"/>
        <v>3.1177796418824347E-7</v>
      </c>
    </row>
    <row r="34" spans="1:18">
      <c r="B34" s="2">
        <v>3</v>
      </c>
      <c r="C34" s="4">
        <f t="shared" si="9"/>
        <v>0.999998566141166</v>
      </c>
      <c r="D34" s="4">
        <f t="shared" si="9"/>
        <v>0.99956543013761645</v>
      </c>
      <c r="E34" s="4">
        <f t="shared" si="9"/>
        <v>0.9945832858339968</v>
      </c>
      <c r="F34" s="4">
        <f t="shared" si="9"/>
        <v>0.97760508416159075</v>
      </c>
      <c r="G34" s="4">
        <f t="shared" si="9"/>
        <v>0.94179011893517817</v>
      </c>
      <c r="H34" s="4">
        <f t="shared" si="9"/>
        <v>0.88328545500390643</v>
      </c>
      <c r="I34" s="4">
        <f t="shared" si="9"/>
        <v>0.80210336079631006</v>
      </c>
      <c r="J34" s="4">
        <f t="shared" si="9"/>
        <v>0.58925165649341626</v>
      </c>
      <c r="K34" s="4">
        <f t="shared" si="9"/>
        <v>0.35874079249399499</v>
      </c>
      <c r="L34" s="4">
        <f t="shared" si="9"/>
        <v>0.17046672625893694</v>
      </c>
      <c r="M34" s="4">
        <f t="shared" si="9"/>
        <v>5.6364756736604918E-2</v>
      </c>
      <c r="N34" s="4">
        <f t="shared" si="9"/>
        <v>2.6350134113184782E-2</v>
      </c>
      <c r="O34" s="4">
        <f t="shared" si="9"/>
        <v>9.937306149072362E-3</v>
      </c>
      <c r="P34" s="4">
        <f t="shared" si="9"/>
        <v>2.677116029219002E-3</v>
      </c>
      <c r="Q34" s="4">
        <f t="shared" si="9"/>
        <v>3.9078347052281902E-4</v>
      </c>
      <c r="R34" s="4">
        <f t="shared" si="9"/>
        <v>1.2523935568736894E-5</v>
      </c>
    </row>
    <row r="35" spans="1:18">
      <c r="B35" s="3">
        <v>4</v>
      </c>
      <c r="C35" s="4">
        <f t="shared" si="9"/>
        <v>0.99999998602523887</v>
      </c>
      <c r="D35" s="4">
        <f t="shared" si="9"/>
        <v>0.99998121501373527</v>
      </c>
      <c r="E35" s="4">
        <f t="shared" si="9"/>
        <v>0.99952424500961179</v>
      </c>
      <c r="F35" s="4">
        <f t="shared" si="9"/>
        <v>0.99696065446006399</v>
      </c>
      <c r="G35" s="4">
        <f t="shared" si="9"/>
        <v>0.98910838003587864</v>
      </c>
      <c r="H35" s="4">
        <f t="shared" si="9"/>
        <v>0.97173023129204728</v>
      </c>
      <c r="I35" s="4">
        <f t="shared" si="9"/>
        <v>0.94039900640434593</v>
      </c>
      <c r="J35" s="4">
        <f t="shared" si="9"/>
        <v>0.82309243436375823</v>
      </c>
      <c r="K35" s="4">
        <f t="shared" si="9"/>
        <v>0.63215936498532999</v>
      </c>
      <c r="L35" s="4">
        <f t="shared" si="9"/>
        <v>0.40108722957202692</v>
      </c>
      <c r="M35" s="4">
        <f t="shared" si="9"/>
        <v>0.1903457161756878</v>
      </c>
      <c r="N35" s="4">
        <f t="shared" si="9"/>
        <v>0.11095599553631905</v>
      </c>
      <c r="O35" s="4">
        <f t="shared" si="9"/>
        <v>5.439301282198411E-2</v>
      </c>
      <c r="P35" s="4">
        <f t="shared" si="9"/>
        <v>2.0342664239528505E-2</v>
      </c>
      <c r="Q35" s="4">
        <f t="shared" si="9"/>
        <v>4.6522970432226569E-3</v>
      </c>
      <c r="R35" s="4">
        <f t="shared" si="9"/>
        <v>3.1581460262160397E-4</v>
      </c>
    </row>
    <row r="36" spans="1:18">
      <c r="B36" s="2">
        <v>5</v>
      </c>
      <c r="C36" s="4">
        <f t="shared" si="9"/>
        <v>0.99999999991478417</v>
      </c>
      <c r="D36" s="4">
        <f t="shared" si="9"/>
        <v>0.99999949003808175</v>
      </c>
      <c r="E36" s="4">
        <f t="shared" si="9"/>
        <v>0.99997361520976047</v>
      </c>
      <c r="F36" s="4">
        <f t="shared" si="9"/>
        <v>0.99973789300237148</v>
      </c>
      <c r="G36" s="4">
        <f t="shared" si="9"/>
        <v>0.99869538044015926</v>
      </c>
      <c r="H36" s="4">
        <f t="shared" si="9"/>
        <v>0.99557787190250258</v>
      </c>
      <c r="I36" s="4">
        <f t="shared" si="9"/>
        <v>0.98828569671300659</v>
      </c>
      <c r="J36" s="4">
        <f t="shared" si="9"/>
        <v>0.94889213996465083</v>
      </c>
      <c r="K36" s="4">
        <f t="shared" si="9"/>
        <v>0.85272169929839137</v>
      </c>
      <c r="L36" s="4">
        <f t="shared" si="9"/>
        <v>0.68024282393219027</v>
      </c>
      <c r="M36" s="4">
        <f t="shared" si="9"/>
        <v>0.44293796108167938</v>
      </c>
      <c r="N36" s="4">
        <f t="shared" si="9"/>
        <v>0.31628150782773834</v>
      </c>
      <c r="O36" s="4">
        <f t="shared" si="9"/>
        <v>0.19852006701846367</v>
      </c>
      <c r="P36" s="4">
        <f t="shared" si="9"/>
        <v>0.10175131929112684</v>
      </c>
      <c r="Q36" s="4">
        <f t="shared" si="9"/>
        <v>3.6059373543721629E-2</v>
      </c>
      <c r="R36" s="4">
        <f t="shared" si="9"/>
        <v>5.1364653252876195E-3</v>
      </c>
    </row>
    <row r="37" spans="1:18">
      <c r="B37" s="3">
        <v>6</v>
      </c>
      <c r="C37" s="4">
        <f t="shared" si="9"/>
        <v>0.9999999999997029</v>
      </c>
      <c r="D37" s="4">
        <f t="shared" si="9"/>
        <v>0.99999999206529289</v>
      </c>
      <c r="E37" s="4">
        <f t="shared" si="9"/>
        <v>0.99999915852655441</v>
      </c>
      <c r="F37" s="4">
        <f t="shared" si="9"/>
        <v>0.99998695095448609</v>
      </c>
      <c r="G37" s="4">
        <f t="shared" si="9"/>
        <v>0.99990937497701571</v>
      </c>
      <c r="H37" s="4">
        <f t="shared" si="9"/>
        <v>0.9995966929295399</v>
      </c>
      <c r="I37" s="4">
        <f t="shared" si="9"/>
        <v>0.99864907031488093</v>
      </c>
      <c r="J37" s="4">
        <f t="shared" si="9"/>
        <v>0.99119006078015026</v>
      </c>
      <c r="K37" s="4">
        <f t="shared" si="9"/>
        <v>0.96392423867409616</v>
      </c>
      <c r="L37" s="4">
        <f t="shared" si="9"/>
        <v>0.89143351584559882</v>
      </c>
      <c r="M37" s="4">
        <f t="shared" si="9"/>
        <v>0.74056813579905068</v>
      </c>
      <c r="N37" s="4">
        <f t="shared" si="9"/>
        <v>0.62771505752951828</v>
      </c>
      <c r="O37" s="4">
        <f t="shared" si="9"/>
        <v>0.49056086034382834</v>
      </c>
      <c r="P37" s="4">
        <f t="shared" si="9"/>
        <v>0.33622497666121176</v>
      </c>
      <c r="Q37" s="4">
        <f t="shared" si="9"/>
        <v>0.18072693670533374</v>
      </c>
      <c r="R37" s="4">
        <f t="shared" si="9"/>
        <v>5.302508323050336E-2</v>
      </c>
    </row>
    <row r="38" spans="1:18">
      <c r="B38" s="2">
        <v>7</v>
      </c>
      <c r="C38" s="4">
        <f t="shared" si="9"/>
        <v>0.99999999999999956</v>
      </c>
      <c r="D38" s="4">
        <f t="shared" si="9"/>
        <v>0.99999999994587874</v>
      </c>
      <c r="E38" s="4">
        <f t="shared" si="9"/>
        <v>0.99999998820968816</v>
      </c>
      <c r="F38" s="4">
        <f t="shared" si="9"/>
        <v>0.99999971386114772</v>
      </c>
      <c r="G38" s="4">
        <f t="shared" si="9"/>
        <v>0.99999721909171679</v>
      </c>
      <c r="H38" s="4">
        <f t="shared" si="9"/>
        <v>0.99998369551365718</v>
      </c>
      <c r="I38" s="4">
        <f t="shared" si="9"/>
        <v>0.99993066128627928</v>
      </c>
      <c r="J38" s="4">
        <f t="shared" si="9"/>
        <v>0.99931687564381866</v>
      </c>
      <c r="K38" s="4">
        <f t="shared" si="9"/>
        <v>0.99596184136974086</v>
      </c>
      <c r="L38" s="4">
        <f t="shared" si="9"/>
        <v>0.98273233526890347</v>
      </c>
      <c r="M38" s="4">
        <f t="shared" si="9"/>
        <v>0.94096727752988141</v>
      </c>
      <c r="N38" s="4">
        <f t="shared" si="9"/>
        <v>0.89764423290834383</v>
      </c>
      <c r="O38" s="4">
        <f t="shared" si="9"/>
        <v>0.82870625748900739</v>
      </c>
      <c r="P38" s="4">
        <f t="shared" si="9"/>
        <v>0.72212916033559593</v>
      </c>
      <c r="Q38" s="4">
        <f t="shared" si="9"/>
        <v>0.56150925281418895</v>
      </c>
      <c r="R38" s="4">
        <f t="shared" si="9"/>
        <v>0.32486979665286098</v>
      </c>
    </row>
    <row r="39" spans="1:18">
      <c r="B39" s="3">
        <v>8</v>
      </c>
      <c r="C39" s="4">
        <f t="shared" si="9"/>
        <v>1</v>
      </c>
      <c r="D39" s="4">
        <f t="shared" si="9"/>
        <v>1</v>
      </c>
      <c r="E39" s="4">
        <f t="shared" si="9"/>
        <v>1</v>
      </c>
      <c r="F39" s="4">
        <f t="shared" si="9"/>
        <v>1</v>
      </c>
      <c r="G39" s="4">
        <f t="shared" si="9"/>
        <v>1</v>
      </c>
      <c r="H39" s="4">
        <f t="shared" si="9"/>
        <v>1</v>
      </c>
      <c r="I39" s="4">
        <f t="shared" si="9"/>
        <v>1</v>
      </c>
      <c r="J39" s="4">
        <f t="shared" si="9"/>
        <v>1</v>
      </c>
      <c r="K39" s="4">
        <f t="shared" si="9"/>
        <v>1</v>
      </c>
      <c r="L39" s="4">
        <f t="shared" si="9"/>
        <v>1</v>
      </c>
      <c r="M39" s="4">
        <f t="shared" si="9"/>
        <v>1</v>
      </c>
      <c r="N39" s="4">
        <f t="shared" si="9"/>
        <v>1</v>
      </c>
      <c r="O39" s="4">
        <f t="shared" si="9"/>
        <v>1</v>
      </c>
      <c r="P39" s="4">
        <f t="shared" si="9"/>
        <v>1</v>
      </c>
      <c r="Q39" s="4">
        <f t="shared" si="9"/>
        <v>1</v>
      </c>
      <c r="R39" s="4">
        <f t="shared" si="9"/>
        <v>1</v>
      </c>
    </row>
    <row r="40" spans="1:18">
      <c r="B40" s="3"/>
    </row>
    <row r="41" spans="1:18">
      <c r="A41">
        <v>9</v>
      </c>
      <c r="B41" s="3">
        <v>0</v>
      </c>
      <c r="C41" s="4">
        <f>_xlfn.BINOM.DIST($B41,$A$41,C$6,TRUE)</f>
        <v>0.8963879269199061</v>
      </c>
      <c r="D41" s="4">
        <f t="shared" ref="D41:R50" si="10">_xlfn.BINOM.DIST($B41,$A$41,D$6,TRUE)</f>
        <v>0.61793839172271403</v>
      </c>
      <c r="E41" s="4">
        <f t="shared" si="10"/>
        <v>0.37943623743088584</v>
      </c>
      <c r="F41" s="4">
        <f t="shared" si="10"/>
        <v>0.22656556961753072</v>
      </c>
      <c r="G41" s="4">
        <f t="shared" si="10"/>
        <v>0.131109499004986</v>
      </c>
      <c r="H41" s="4">
        <f t="shared" si="10"/>
        <v>7.3231228701141932E-2</v>
      </c>
      <c r="I41" s="4">
        <f t="shared" si="10"/>
        <v>3.9287174431281546E-2</v>
      </c>
      <c r="J41" s="4">
        <f t="shared" si="10"/>
        <v>9.7675968142830315E-3</v>
      </c>
      <c r="K41" s="4">
        <f t="shared" si="10"/>
        <v>1.8812050623233417E-3</v>
      </c>
      <c r="L41" s="4">
        <f t="shared" si="10"/>
        <v>2.5012777007892711E-4</v>
      </c>
      <c r="M41" s="4">
        <f t="shared" si="10"/>
        <v>1.8488298046549734E-5</v>
      </c>
      <c r="N41" s="4">
        <f t="shared" si="10"/>
        <v>3.5383767204776725E-6</v>
      </c>
      <c r="O41" s="4">
        <f t="shared" si="10"/>
        <v>4.6602277387354777E-7</v>
      </c>
      <c r="P41" s="4">
        <f t="shared" si="10"/>
        <v>3.3903308646548879E-8</v>
      </c>
      <c r="Q41" s="4">
        <f t="shared" si="10"/>
        <v>8.2764223192814318E-10</v>
      </c>
      <c r="R41" s="4">
        <f t="shared" si="10"/>
        <v>1.3324511145313992E-12</v>
      </c>
    </row>
    <row r="42" spans="1:18">
      <c r="B42" s="2">
        <v>1</v>
      </c>
      <c r="C42" s="4">
        <f t="shared" ref="C42:C50" si="11">_xlfn.BINOM.DIST($B42,$A$41,C$6,TRUE)</f>
        <v>0.99503487749761699</v>
      </c>
      <c r="D42" s="4">
        <f t="shared" si="10"/>
        <v>0.92349169049082769</v>
      </c>
      <c r="E42" s="4">
        <f t="shared" si="10"/>
        <v>0.76766198143091202</v>
      </c>
      <c r="F42" s="4">
        <f t="shared" si="10"/>
        <v>0.59228972572530814</v>
      </c>
      <c r="G42" s="4">
        <f t="shared" si="10"/>
        <v>0.42995082148135966</v>
      </c>
      <c r="H42" s="4">
        <f t="shared" si="10"/>
        <v>0.29536882788134133</v>
      </c>
      <c r="I42" s="4">
        <f t="shared" si="10"/>
        <v>0.19232882228463685</v>
      </c>
      <c r="J42" s="4">
        <f t="shared" si="10"/>
        <v>6.8882859631687193E-2</v>
      </c>
      <c r="K42" s="4">
        <f t="shared" si="10"/>
        <v>1.8953503703112481E-2</v>
      </c>
      <c r="L42" s="4">
        <f t="shared" si="10"/>
        <v>3.6562705884396135E-3</v>
      </c>
      <c r="M42" s="4">
        <f t="shared" si="10"/>
        <v>4.1061497175994601E-4</v>
      </c>
      <c r="N42" s="4">
        <f t="shared" si="10"/>
        <v>1.0014325440453577E-4</v>
      </c>
      <c r="O42" s="4">
        <f t="shared" si="10"/>
        <v>1.7463233354999592E-5</v>
      </c>
      <c r="P42" s="4">
        <f t="shared" si="10"/>
        <v>1.7915762472888099E-6</v>
      </c>
      <c r="Q42" s="4">
        <f t="shared" si="10"/>
        <v>6.9448920226205843E-8</v>
      </c>
      <c r="R42" s="4">
        <f t="shared" si="10"/>
        <v>2.3959206117520659E-10</v>
      </c>
    </row>
    <row r="43" spans="1:18">
      <c r="B43" s="3">
        <v>2</v>
      </c>
      <c r="C43" s="4">
        <f t="shared" si="11"/>
        <v>0.99985978300809863</v>
      </c>
      <c r="D43" s="4">
        <f t="shared" si="10"/>
        <v>0.9906417276241023</v>
      </c>
      <c r="E43" s="4">
        <f t="shared" si="10"/>
        <v>0.94420369538103077</v>
      </c>
      <c r="F43" s="4">
        <f t="shared" si="10"/>
        <v>0.85466980715219165</v>
      </c>
      <c r="G43" s="4">
        <f t="shared" si="10"/>
        <v>0.73268720831726131</v>
      </c>
      <c r="H43" s="4">
        <f t="shared" si="10"/>
        <v>0.59484709294361915</v>
      </c>
      <c r="I43" s="4">
        <f t="shared" si="10"/>
        <v>0.45729226212611784</v>
      </c>
      <c r="J43" s="4">
        <f t="shared" si="10"/>
        <v>0.22789453258875073</v>
      </c>
      <c r="K43" s="4">
        <f t="shared" si="10"/>
        <v>8.7813237809534497E-2</v>
      </c>
      <c r="L43" s="4">
        <f t="shared" si="10"/>
        <v>2.4271172760520439E-2</v>
      </c>
      <c r="M43" s="4">
        <f t="shared" si="10"/>
        <v>4.1069669465276714E-3</v>
      </c>
      <c r="N43" s="4">
        <f t="shared" si="10"/>
        <v>1.2723697211458416E-3</v>
      </c>
      <c r="O43" s="4">
        <f t="shared" si="10"/>
        <v>2.9299117722948536E-4</v>
      </c>
      <c r="P43" s="4">
        <f t="shared" si="10"/>
        <v>4.2291250599865782E-5</v>
      </c>
      <c r="Q43" s="4">
        <f t="shared" si="10"/>
        <v>2.5981205890610878E-6</v>
      </c>
      <c r="R43" s="4">
        <f t="shared" si="10"/>
        <v>1.9174667983259332E-8</v>
      </c>
    </row>
    <row r="44" spans="1:18">
      <c r="B44" s="2">
        <v>3</v>
      </c>
      <c r="C44" s="4">
        <f t="shared" si="11"/>
        <v>0.99999744395566736</v>
      </c>
      <c r="D44" s="4">
        <f t="shared" si="10"/>
        <v>0.99925012549780001</v>
      </c>
      <c r="E44" s="4">
        <f t="shared" si="10"/>
        <v>0.99103401698362226</v>
      </c>
      <c r="F44" s="4">
        <f t="shared" si="10"/>
        <v>0.96447550402760562</v>
      </c>
      <c r="G44" s="4">
        <f t="shared" si="10"/>
        <v>0.91158516941720147</v>
      </c>
      <c r="H44" s="4">
        <f t="shared" si="10"/>
        <v>0.83036576133876527</v>
      </c>
      <c r="I44" s="4">
        <f t="shared" si="10"/>
        <v>0.72488792321010176</v>
      </c>
      <c r="J44" s="4">
        <f t="shared" si="10"/>
        <v>0.4773971941700284</v>
      </c>
      <c r="K44" s="4">
        <f t="shared" si="10"/>
        <v>0.24982833200208654</v>
      </c>
      <c r="L44" s="4">
        <f t="shared" si="10"/>
        <v>9.7051917716261135E-2</v>
      </c>
      <c r="M44" s="4">
        <f t="shared" si="10"/>
        <v>2.443227078773165E-2</v>
      </c>
      <c r="N44" s="4">
        <f t="shared" si="10"/>
        <v>9.5697459819660147E-3</v>
      </c>
      <c r="O44" s="4">
        <f t="shared" si="10"/>
        <v>2.8983673773102119E-3</v>
      </c>
      <c r="P44" s="4">
        <f t="shared" si="10"/>
        <v>5.8664571620381219E-4</v>
      </c>
      <c r="Q44" s="4">
        <f t="shared" si="10"/>
        <v>5.69535432918051E-5</v>
      </c>
      <c r="R44" s="4">
        <f t="shared" si="10"/>
        <v>8.9698455659821219E-7</v>
      </c>
    </row>
    <row r="45" spans="1:18">
      <c r="B45" s="3">
        <v>4</v>
      </c>
      <c r="C45" s="4">
        <f t="shared" si="11"/>
        <v>0.99999996887303921</v>
      </c>
      <c r="D45" s="4">
        <f t="shared" si="10"/>
        <v>0.99995956093738703</v>
      </c>
      <c r="E45" s="4">
        <f t="shared" si="10"/>
        <v>0.99901987189696506</v>
      </c>
      <c r="F45" s="4">
        <f t="shared" si="10"/>
        <v>0.99401705932907214</v>
      </c>
      <c r="G45" s="4">
        <f t="shared" si="10"/>
        <v>0.97954630583264901</v>
      </c>
      <c r="H45" s="4">
        <f t="shared" si="10"/>
        <v>0.94943507208533273</v>
      </c>
      <c r="I45" s="4">
        <f t="shared" si="10"/>
        <v>0.89862265777907047</v>
      </c>
      <c r="J45" s="4">
        <f t="shared" si="10"/>
        <v>0.7290697343976511</v>
      </c>
      <c r="K45" s="4">
        <f t="shared" si="10"/>
        <v>0.49488136810888045</v>
      </c>
      <c r="L45" s="4">
        <f t="shared" si="10"/>
        <v>0.26223523693728173</v>
      </c>
      <c r="M45" s="4">
        <f t="shared" si="10"/>
        <v>9.6280364172696517E-2</v>
      </c>
      <c r="N45" s="4">
        <f t="shared" si="10"/>
        <v>4.7325619277208242E-2</v>
      </c>
      <c r="O45" s="4">
        <f t="shared" si="10"/>
        <v>1.8735979613775051E-2</v>
      </c>
      <c r="P45" s="4">
        <f t="shared" si="10"/>
        <v>5.2902039204879743E-3</v>
      </c>
      <c r="Q45" s="4">
        <f t="shared" si="10"/>
        <v>8.0807087956158527E-4</v>
      </c>
      <c r="R45" s="4">
        <f t="shared" si="10"/>
        <v>2.7057624333910216E-5</v>
      </c>
    </row>
    <row r="46" spans="1:18">
      <c r="B46" s="2">
        <v>5</v>
      </c>
      <c r="C46" s="4">
        <f t="shared" si="11"/>
        <v>0.99999999974699849</v>
      </c>
      <c r="D46" s="4">
        <f t="shared" si="10"/>
        <v>0.99999853827481378</v>
      </c>
      <c r="E46" s="4">
        <f t="shared" si="10"/>
        <v>0.99992774349972935</v>
      </c>
      <c r="F46" s="4">
        <f t="shared" si="10"/>
        <v>0.99931553056485733</v>
      </c>
      <c r="G46" s="4">
        <f t="shared" si="10"/>
        <v>0.99675803939846219</v>
      </c>
      <c r="H46" s="4">
        <f t="shared" si="10"/>
        <v>0.98956635865741893</v>
      </c>
      <c r="I46" s="4">
        <f t="shared" si="10"/>
        <v>0.97382008530456643</v>
      </c>
      <c r="J46" s="4">
        <f t="shared" si="10"/>
        <v>0.89831059433664395</v>
      </c>
      <c r="K46" s="4">
        <f t="shared" si="10"/>
        <v>0.7419817624864895</v>
      </c>
      <c r="L46" s="4">
        <f t="shared" si="10"/>
        <v>0.51216882367982297</v>
      </c>
      <c r="M46" s="4">
        <f t="shared" si="10"/>
        <v>0.26559799777808085</v>
      </c>
      <c r="N46" s="4">
        <f t="shared" si="10"/>
        <v>0.16186029654360773</v>
      </c>
      <c r="O46" s="4">
        <f t="shared" si="10"/>
        <v>8.2918639388551346E-2</v>
      </c>
      <c r="P46" s="4">
        <f t="shared" si="10"/>
        <v>3.238463249476093E-2</v>
      </c>
      <c r="Q46" s="4">
        <f t="shared" si="10"/>
        <v>7.7276779741515091E-3</v>
      </c>
      <c r="R46" s="4">
        <f t="shared" si="10"/>
        <v>5.4682018525175865E-4</v>
      </c>
    </row>
    <row r="47" spans="1:18">
      <c r="B47" s="3">
        <v>6</v>
      </c>
      <c r="C47" s="4">
        <f t="shared" si="11"/>
        <v>0.99999999999867706</v>
      </c>
      <c r="D47" s="4">
        <f t="shared" si="10"/>
        <v>0.99999996591971585</v>
      </c>
      <c r="E47" s="4">
        <f t="shared" si="10"/>
        <v>0.99999655106477603</v>
      </c>
      <c r="F47" s="4">
        <f t="shared" si="10"/>
        <v>0.99994907422112855</v>
      </c>
      <c r="G47" s="4">
        <f t="shared" si="10"/>
        <v>0.99966405096100774</v>
      </c>
      <c r="H47" s="4">
        <f t="shared" si="10"/>
        <v>0.99858362852504423</v>
      </c>
      <c r="I47" s="4">
        <f t="shared" si="10"/>
        <v>0.99551850241722661</v>
      </c>
      <c r="J47" s="4">
        <f t="shared" si="10"/>
        <v>0.97418291277865432</v>
      </c>
      <c r="K47" s="4">
        <f t="shared" si="10"/>
        <v>0.90809166770434224</v>
      </c>
      <c r="L47" s="4">
        <f t="shared" si="10"/>
        <v>0.76427982405837391</v>
      </c>
      <c r="M47" s="4">
        <f t="shared" si="10"/>
        <v>0.53160794273347867</v>
      </c>
      <c r="N47" s="4">
        <f t="shared" si="10"/>
        <v>0.39349211346980362</v>
      </c>
      <c r="O47" s="4">
        <f t="shared" si="10"/>
        <v>0.25632078083341991</v>
      </c>
      <c r="P47" s="4">
        <f t="shared" si="10"/>
        <v>0.13643466268930979</v>
      </c>
      <c r="Q47" s="4">
        <f t="shared" si="10"/>
        <v>5.0225221328506597E-2</v>
      </c>
      <c r="R47" s="4">
        <f t="shared" si="10"/>
        <v>7.4312878953055389E-3</v>
      </c>
    </row>
    <row r="48" spans="1:18">
      <c r="B48" s="2">
        <v>7</v>
      </c>
      <c r="C48" s="4">
        <f t="shared" si="11"/>
        <v>0.999999999999996</v>
      </c>
      <c r="D48" s="4">
        <f t="shared" si="10"/>
        <v>0.99999999953545782</v>
      </c>
      <c r="E48" s="4">
        <f t="shared" si="10"/>
        <v>0.99999990351563395</v>
      </c>
      <c r="F48" s="4">
        <f t="shared" si="10"/>
        <v>0.9999977728783026</v>
      </c>
      <c r="G48" s="4">
        <f t="shared" si="10"/>
        <v>0.99997946755301803</v>
      </c>
      <c r="H48" s="4">
        <f t="shared" si="10"/>
        <v>0.99988613990225295</v>
      </c>
      <c r="I48" s="4">
        <f t="shared" si="10"/>
        <v>0.99954351828563914</v>
      </c>
      <c r="J48" s="4">
        <f t="shared" si="10"/>
        <v>0.99604924592343491</v>
      </c>
      <c r="K48" s="4">
        <f t="shared" si="10"/>
        <v>0.97987640180831148</v>
      </c>
      <c r="L48" s="4">
        <f t="shared" si="10"/>
        <v>0.92776314207052024</v>
      </c>
      <c r="M48" s="4">
        <f t="shared" si="10"/>
        <v>0.8002710481034998</v>
      </c>
      <c r="N48" s="4">
        <f t="shared" si="10"/>
        <v>0.69463589868943676</v>
      </c>
      <c r="O48" s="4">
        <f t="shared" si="10"/>
        <v>0.55748659734680217</v>
      </c>
      <c r="P48" s="4">
        <f t="shared" si="10"/>
        <v>0.39330792351032667</v>
      </c>
      <c r="Q48" s="4">
        <f t="shared" si="10"/>
        <v>0.21801314109871248</v>
      </c>
      <c r="R48" s="4">
        <f t="shared" si="10"/>
        <v>6.6051881897702738E-2</v>
      </c>
    </row>
    <row r="49" spans="1:18">
      <c r="B49" s="3">
        <v>8</v>
      </c>
      <c r="C49" s="4">
        <f t="shared" si="11"/>
        <v>1</v>
      </c>
      <c r="D49" s="4">
        <f t="shared" si="10"/>
        <v>0.99999999999718137</v>
      </c>
      <c r="E49" s="4">
        <f t="shared" si="10"/>
        <v>0.99999999879644497</v>
      </c>
      <c r="F49" s="4">
        <f t="shared" si="10"/>
        <v>0.99999995648400342</v>
      </c>
      <c r="G49" s="4">
        <f t="shared" si="10"/>
        <v>0.99999943803405411</v>
      </c>
      <c r="H49" s="4">
        <f t="shared" si="10"/>
        <v>0.99999588996508271</v>
      </c>
      <c r="I49" s="4">
        <f t="shared" si="10"/>
        <v>0.99997905416135924</v>
      </c>
      <c r="J49" s="4">
        <f t="shared" si="10"/>
        <v>0.9997253293588666</v>
      </c>
      <c r="K49" s="4">
        <f t="shared" si="10"/>
        <v>0.99797252131491954</v>
      </c>
      <c r="L49" s="4">
        <f t="shared" si="10"/>
        <v>0.98960348441870138</v>
      </c>
      <c r="M49" s="4">
        <f t="shared" si="10"/>
        <v>0.95855430620817916</v>
      </c>
      <c r="N49" s="4">
        <f t="shared" si="10"/>
        <v>0.92302027468570724</v>
      </c>
      <c r="O49" s="4">
        <f t="shared" si="10"/>
        <v>0.86260871500678304</v>
      </c>
      <c r="P49" s="4">
        <f t="shared" si="10"/>
        <v>0.76323181493875447</v>
      </c>
      <c r="Q49" s="4">
        <f t="shared" si="10"/>
        <v>0.60444626677862368</v>
      </c>
      <c r="R49" s="4">
        <f t="shared" si="10"/>
        <v>0.35722203599725577</v>
      </c>
    </row>
    <row r="50" spans="1:18">
      <c r="B50" s="2">
        <v>9</v>
      </c>
      <c r="C50" s="4">
        <f t="shared" si="11"/>
        <v>1</v>
      </c>
      <c r="D50" s="4">
        <f t="shared" si="10"/>
        <v>1</v>
      </c>
      <c r="E50" s="4">
        <f t="shared" si="10"/>
        <v>1</v>
      </c>
      <c r="F50" s="4">
        <f t="shared" si="10"/>
        <v>1</v>
      </c>
      <c r="G50" s="4">
        <f t="shared" si="10"/>
        <v>1</v>
      </c>
      <c r="H50" s="4">
        <f t="shared" si="10"/>
        <v>1</v>
      </c>
      <c r="I50" s="4">
        <f t="shared" si="10"/>
        <v>1</v>
      </c>
      <c r="J50" s="4">
        <f t="shared" si="10"/>
        <v>1</v>
      </c>
      <c r="K50" s="4">
        <f t="shared" si="10"/>
        <v>1</v>
      </c>
      <c r="L50" s="4">
        <f t="shared" si="10"/>
        <v>1</v>
      </c>
      <c r="M50" s="4">
        <f t="shared" si="10"/>
        <v>1</v>
      </c>
      <c r="N50" s="4">
        <f t="shared" si="10"/>
        <v>1</v>
      </c>
      <c r="O50" s="4">
        <f t="shared" si="10"/>
        <v>1</v>
      </c>
      <c r="P50" s="4">
        <f t="shared" si="10"/>
        <v>1</v>
      </c>
      <c r="Q50" s="4">
        <f t="shared" si="10"/>
        <v>1</v>
      </c>
      <c r="R50" s="4">
        <f t="shared" si="10"/>
        <v>1</v>
      </c>
    </row>
    <row r="51" spans="1:18">
      <c r="B51" s="3"/>
    </row>
    <row r="52" spans="1:18">
      <c r="A52">
        <v>10</v>
      </c>
      <c r="B52" s="3">
        <v>0</v>
      </c>
      <c r="C52" s="4">
        <f>_xlfn.BINOM.DIST($B52,$A$52,C$6,TRUE)</f>
        <v>0.88555956076271369</v>
      </c>
      <c r="D52" s="4">
        <f t="shared" ref="D52:R62" si="12">_xlfn.BINOM.DIST($B52,$A$52,D$6,TRUE)</f>
        <v>0.58575616028179511</v>
      </c>
      <c r="E52" s="4">
        <f t="shared" si="12"/>
        <v>0.34070338631394098</v>
      </c>
      <c r="F52" s="4">
        <f t="shared" si="12"/>
        <v>0.19210947779009663</v>
      </c>
      <c r="G52" s="4">
        <f t="shared" si="12"/>
        <v>0.10461489144605847</v>
      </c>
      <c r="H52" s="4">
        <f t="shared" si="12"/>
        <v>5.4771100570158084E-2</v>
      </c>
      <c r="I52" s="4">
        <f t="shared" si="12"/>
        <v>2.7419304779080014E-2</v>
      </c>
      <c r="J52" s="4">
        <f t="shared" si="12"/>
        <v>5.8402414871961093E-3</v>
      </c>
      <c r="K52" s="4">
        <f t="shared" si="12"/>
        <v>9.3668962463203825E-4</v>
      </c>
      <c r="L52" s="4">
        <f t="shared" si="12"/>
        <v>9.9530842269806734E-5</v>
      </c>
      <c r="M52" s="4">
        <f t="shared" si="12"/>
        <v>5.5080337540280993E-6</v>
      </c>
      <c r="N52" s="4">
        <f t="shared" si="12"/>
        <v>8.7723435654082487E-7</v>
      </c>
      <c r="O52" s="4">
        <f t="shared" si="12"/>
        <v>9.2235227405052712E-8</v>
      </c>
      <c r="P52" s="4">
        <f t="shared" si="12"/>
        <v>5.014977414997505E-9</v>
      </c>
      <c r="Q52" s="4">
        <f>_xlfn.BINOM.DIST($B52,$A$52,Q$6,TRUE)</f>
        <v>8.1042727350403507E-11</v>
      </c>
      <c r="R52" s="4">
        <f t="shared" si="12"/>
        <v>6.3851057408344476E-14</v>
      </c>
    </row>
    <row r="53" spans="1:18">
      <c r="B53" s="2">
        <v>1</v>
      </c>
      <c r="C53" s="4">
        <f t="shared" ref="C53:C62" si="13">_xlfn.BINOM.DIST($B53,$A$52,C$6,TRUE)</f>
        <v>0.99384322233463829</v>
      </c>
      <c r="D53" s="4">
        <f t="shared" si="12"/>
        <v>0.90757847469098452</v>
      </c>
      <c r="E53" s="4">
        <f t="shared" si="12"/>
        <v>0.72803189748338937</v>
      </c>
      <c r="F53" s="4">
        <f t="shared" si="12"/>
        <v>0.53667039606443745</v>
      </c>
      <c r="G53" s="4">
        <f t="shared" si="12"/>
        <v>0.3695609670353342</v>
      </c>
      <c r="H53" s="4">
        <f t="shared" si="12"/>
        <v>0.23937238187999671</v>
      </c>
      <c r="I53" s="4">
        <f t="shared" si="12"/>
        <v>0.14609800130109535</v>
      </c>
      <c r="J53" s="4">
        <f t="shared" si="12"/>
        <v>4.5113794758065338E-2</v>
      </c>
      <c r="K53" s="4">
        <f t="shared" si="12"/>
        <v>1.0381844001545074E-2</v>
      </c>
      <c r="L53" s="4">
        <f t="shared" si="12"/>
        <v>1.6055001203610117E-3</v>
      </c>
      <c r="M53" s="4">
        <f t="shared" si="12"/>
        <v>1.3531067667924443E-4</v>
      </c>
      <c r="N53" s="4">
        <f t="shared" si="12"/>
        <v>2.7488657995909293E-5</v>
      </c>
      <c r="O53" s="4">
        <f t="shared" si="12"/>
        <v>3.8301106920900042E-6</v>
      </c>
      <c r="P53" s="4">
        <f t="shared" si="12"/>
        <v>2.9389828973051117E-7</v>
      </c>
      <c r="Q53" s="4">
        <f t="shared" si="12"/>
        <v>7.5470377731277972E-9</v>
      </c>
      <c r="R53" s="4">
        <f t="shared" si="12"/>
        <v>1.2749851628638891E-11</v>
      </c>
    </row>
    <row r="54" spans="1:18">
      <c r="B54" s="3">
        <v>2</v>
      </c>
      <c r="C54" s="4">
        <f t="shared" si="13"/>
        <v>0.99980149814953201</v>
      </c>
      <c r="D54" s="4">
        <f t="shared" si="12"/>
        <v>0.98714455369020127</v>
      </c>
      <c r="E54" s="4">
        <f t="shared" si="12"/>
        <v>0.92618231722100264</v>
      </c>
      <c r="F54" s="4">
        <f t="shared" si="12"/>
        <v>0.81476704436879122</v>
      </c>
      <c r="G54" s="4">
        <f t="shared" si="12"/>
        <v>0.67151023926546238</v>
      </c>
      <c r="H54" s="4">
        <f t="shared" si="12"/>
        <v>0.51935461188672005</v>
      </c>
      <c r="I54" s="4">
        <f t="shared" si="12"/>
        <v>0.37725210621880317</v>
      </c>
      <c r="J54" s="4">
        <f t="shared" si="12"/>
        <v>0.16395911912617464</v>
      </c>
      <c r="K54" s="4">
        <f t="shared" si="12"/>
        <v>5.3240142509382131E-2</v>
      </c>
      <c r="L54" s="4">
        <f t="shared" si="12"/>
        <v>1.1859352460754022E-2</v>
      </c>
      <c r="M54" s="4">
        <f t="shared" si="12"/>
        <v>1.5118321520827462E-3</v>
      </c>
      <c r="N54" s="4">
        <f t="shared" si="12"/>
        <v>3.9076164003904021E-4</v>
      </c>
      <c r="O54" s="4">
        <f t="shared" si="12"/>
        <v>7.1995724006637972E-5</v>
      </c>
      <c r="P54" s="4">
        <f t="shared" si="12"/>
        <v>7.7822880775220093E-6</v>
      </c>
      <c r="Q54" s="4">
        <f t="shared" si="12"/>
        <v>3.1705645003851829E-7</v>
      </c>
      <c r="R54" s="4">
        <f t="shared" si="12"/>
        <v>1.1469608993614784E-9</v>
      </c>
    </row>
    <row r="55" spans="1:18">
      <c r="B55" s="2">
        <v>3</v>
      </c>
      <c r="C55" s="4">
        <f t="shared" si="13"/>
        <v>0.99999578101142084</v>
      </c>
      <c r="D55" s="4">
        <f t="shared" si="12"/>
        <v>0.99880180013653774</v>
      </c>
      <c r="E55" s="4">
        <f t="shared" si="12"/>
        <v>0.98625357775442968</v>
      </c>
      <c r="F55" s="4">
        <f t="shared" si="12"/>
        <v>0.94777625364679263</v>
      </c>
      <c r="G55" s="4">
        <f t="shared" si="12"/>
        <v>0.87543346943812561</v>
      </c>
      <c r="H55" s="4">
        <f t="shared" si="12"/>
        <v>0.77099621540971686</v>
      </c>
      <c r="I55" s="4">
        <f t="shared" si="12"/>
        <v>0.64405262590985191</v>
      </c>
      <c r="J55" s="4">
        <f t="shared" si="12"/>
        <v>0.37707716400142827</v>
      </c>
      <c r="K55" s="4">
        <f t="shared" si="12"/>
        <v>0.16848379350989001</v>
      </c>
      <c r="L55" s="4">
        <f t="shared" si="12"/>
        <v>5.3232086793308757E-2</v>
      </c>
      <c r="M55" s="4">
        <f t="shared" si="12"/>
        <v>1.0162281466899164E-2</v>
      </c>
      <c r="N55" s="4">
        <f t="shared" si="12"/>
        <v>3.329455243728378E-3</v>
      </c>
      <c r="O55" s="4">
        <f t="shared" si="12"/>
        <v>8.086472347494625E-4</v>
      </c>
      <c r="P55" s="4">
        <f t="shared" si="12"/>
        <v>1.2281216315200151E-4</v>
      </c>
      <c r="Q55" s="4">
        <f t="shared" si="12"/>
        <v>7.9206035801137666E-6</v>
      </c>
      <c r="R55" s="4">
        <f t="shared" si="12"/>
        <v>6.1239317845687788E-8</v>
      </c>
    </row>
    <row r="56" spans="1:18">
      <c r="B56" s="3">
        <v>4</v>
      </c>
      <c r="C56" s="4">
        <f t="shared" si="13"/>
        <v>0.99999993837203738</v>
      </c>
      <c r="D56" s="4">
        <f t="shared" si="12"/>
        <v>0.99992261353969325</v>
      </c>
      <c r="E56" s="4">
        <f t="shared" si="12"/>
        <v>0.99820467582741101</v>
      </c>
      <c r="F56" s="4">
        <f t="shared" si="12"/>
        <v>0.98952437959882511</v>
      </c>
      <c r="G56" s="4">
        <f t="shared" si="12"/>
        <v>0.96581271938581548</v>
      </c>
      <c r="H56" s="4">
        <f t="shared" si="12"/>
        <v>0.91942008023233801</v>
      </c>
      <c r="I56" s="4">
        <f t="shared" si="12"/>
        <v>0.84614086916047637</v>
      </c>
      <c r="J56" s="4">
        <f t="shared" si="12"/>
        <v>0.62787723942292861</v>
      </c>
      <c r="K56" s="4">
        <f t="shared" si="12"/>
        <v>0.37184513974038136</v>
      </c>
      <c r="L56" s="4">
        <f t="shared" si="12"/>
        <v>0.16278166410068964</v>
      </c>
      <c r="M56" s="4">
        <f t="shared" si="12"/>
        <v>4.583725476898038E-2</v>
      </c>
      <c r="N56" s="4">
        <f t="shared" si="12"/>
        <v>1.893018208932247E-2</v>
      </c>
      <c r="O56" s="4">
        <f t="shared" si="12"/>
        <v>6.0329475911513348E-3</v>
      </c>
      <c r="P56" s="4">
        <f t="shared" si="12"/>
        <v>1.2823960457815226E-3</v>
      </c>
      <c r="Q56" s="4">
        <f t="shared" si="12"/>
        <v>1.3050295285934219E-4</v>
      </c>
      <c r="R56" s="4">
        <f t="shared" si="12"/>
        <v>2.1506024147270002E-6</v>
      </c>
    </row>
    <row r="57" spans="1:18">
      <c r="B57" s="2">
        <v>5</v>
      </c>
      <c r="C57" s="4">
        <f t="shared" si="13"/>
        <v>0.99999999937404105</v>
      </c>
      <c r="D57" s="4">
        <f t="shared" si="12"/>
        <v>0.99999650833508058</v>
      </c>
      <c r="E57" s="4">
        <f t="shared" si="12"/>
        <v>0.99983506796651911</v>
      </c>
      <c r="F57" s="4">
        <f t="shared" si="12"/>
        <v>0.99850973905931917</v>
      </c>
      <c r="G57" s="4">
        <f t="shared" si="12"/>
        <v>0.99327989227948266</v>
      </c>
      <c r="H57" s="4">
        <f t="shared" si="12"/>
        <v>0.97945006393832745</v>
      </c>
      <c r="I57" s="4">
        <f t="shared" si="12"/>
        <v>0.95110444639766456</v>
      </c>
      <c r="J57" s="4">
        <f t="shared" si="12"/>
        <v>0.83026222937237371</v>
      </c>
      <c r="K57" s="4">
        <f t="shared" si="12"/>
        <v>0.61791759647737954</v>
      </c>
      <c r="L57" s="4">
        <f t="shared" si="12"/>
        <v>0.36168880977387374</v>
      </c>
      <c r="M57" s="4">
        <f t="shared" si="12"/>
        <v>0.14672347357641261</v>
      </c>
      <c r="N57" s="4">
        <f t="shared" si="12"/>
        <v>7.5721056465094014E-2</v>
      </c>
      <c r="O57" s="4">
        <f t="shared" si="12"/>
        <v>3.1439011636398777E-2</v>
      </c>
      <c r="P57" s="4">
        <f t="shared" si="12"/>
        <v>9.2980117951944243E-3</v>
      </c>
      <c r="Q57" s="4">
        <f t="shared" si="12"/>
        <v>1.4856388062638322E-3</v>
      </c>
      <c r="R57" s="4">
        <f t="shared" si="12"/>
        <v>5.1964646253093519E-5</v>
      </c>
    </row>
    <row r="58" spans="1:18">
      <c r="B58" s="3">
        <v>6</v>
      </c>
      <c r="C58" s="4">
        <f t="shared" si="13"/>
        <v>0.99999999999563682</v>
      </c>
      <c r="D58" s="4">
        <f t="shared" si="12"/>
        <v>0.99999989156796931</v>
      </c>
      <c r="E58" s="4">
        <f t="shared" si="12"/>
        <v>0.99998952718853606</v>
      </c>
      <c r="F58" s="4">
        <f t="shared" si="12"/>
        <v>0.99985272490188282</v>
      </c>
      <c r="G58" s="4">
        <f t="shared" si="12"/>
        <v>0.99907680414444855</v>
      </c>
      <c r="H58" s="4">
        <f t="shared" si="12"/>
        <v>0.99631055513681321</v>
      </c>
      <c r="I58" s="4">
        <f t="shared" si="12"/>
        <v>0.98896384457583419</v>
      </c>
      <c r="J58" s="4">
        <f t="shared" si="12"/>
        <v>0.94367617097949075</v>
      </c>
      <c r="K58" s="4">
        <f t="shared" si="12"/>
        <v>0.82469120649256278</v>
      </c>
      <c r="L58" s="4">
        <f t="shared" si="12"/>
        <v>0.6124888329504562</v>
      </c>
      <c r="M58" s="4">
        <f t="shared" si="12"/>
        <v>0.34484768057919302</v>
      </c>
      <c r="N58" s="4">
        <f t="shared" si="12"/>
        <v>0.21928645659595014</v>
      </c>
      <c r="O58" s="4">
        <f t="shared" si="12"/>
        <v>0.11723839122331974</v>
      </c>
      <c r="P58" s="4">
        <f t="shared" si="12"/>
        <v>4.777571296113859E-2</v>
      </c>
      <c r="Q58" s="4">
        <f t="shared" si="12"/>
        <v>1.188903741940996E-2</v>
      </c>
      <c r="R58" s="4">
        <f t="shared" si="12"/>
        <v>8.7672387791753548E-4</v>
      </c>
    </row>
    <row r="59" spans="1:18">
      <c r="B59" s="2">
        <v>7</v>
      </c>
      <c r="C59" s="4">
        <f t="shared" si="13"/>
        <v>0.99999999999998002</v>
      </c>
      <c r="D59" s="4">
        <f t="shared" si="12"/>
        <v>0.99999999778475002</v>
      </c>
      <c r="E59" s="4">
        <f t="shared" si="12"/>
        <v>0.99999956129745038</v>
      </c>
      <c r="F59" s="4">
        <f t="shared" si="12"/>
        <v>0.99999036678651954</v>
      </c>
      <c r="G59" s="4">
        <f t="shared" si="12"/>
        <v>0.99991572816810459</v>
      </c>
      <c r="H59" s="4">
        <f t="shared" si="12"/>
        <v>0.99955780283428619</v>
      </c>
      <c r="I59" s="4">
        <f t="shared" si="12"/>
        <v>0.99832764149210917</v>
      </c>
      <c r="J59" s="4">
        <f t="shared" si="12"/>
        <v>0.98725723069258153</v>
      </c>
      <c r="K59" s="4">
        <f t="shared" si="12"/>
        <v>0.9438347225093906</v>
      </c>
      <c r="L59" s="4">
        <f t="shared" si="12"/>
        <v>0.82933310596176713</v>
      </c>
      <c r="M59" s="4">
        <f t="shared" si="12"/>
        <v>0.6116480550853155</v>
      </c>
      <c r="N59" s="4">
        <f t="shared" si="12"/>
        <v>0.46815168070145513</v>
      </c>
      <c r="O59" s="4">
        <f t="shared" si="12"/>
        <v>0.31592751923774859</v>
      </c>
      <c r="P59" s="4">
        <f t="shared" si="12"/>
        <v>0.17443135542995455</v>
      </c>
      <c r="Q59" s="4">
        <f t="shared" si="12"/>
        <v>6.6655014432405083E-2</v>
      </c>
      <c r="R59" s="4">
        <f t="shared" si="12"/>
        <v>1.0240386759900423E-2</v>
      </c>
    </row>
    <row r="60" spans="1:18">
      <c r="B60" s="3">
        <v>8</v>
      </c>
      <c r="C60" s="4">
        <f t="shared" si="13"/>
        <v>1</v>
      </c>
      <c r="D60" s="4">
        <f t="shared" si="12"/>
        <v>0.99999999997313482</v>
      </c>
      <c r="E60" s="4">
        <f t="shared" si="12"/>
        <v>0.99999998907017984</v>
      </c>
      <c r="F60" s="4">
        <f t="shared" si="12"/>
        <v>0.99999962440124834</v>
      </c>
      <c r="G60" s="4">
        <f t="shared" si="12"/>
        <v>0.99999540239924634</v>
      </c>
      <c r="H60" s="4">
        <f t="shared" si="12"/>
        <v>0.99996822416924458</v>
      </c>
      <c r="I60" s="4">
        <f t="shared" si="12"/>
        <v>0.99984748748402175</v>
      </c>
      <c r="J60" s="4">
        <f t="shared" si="12"/>
        <v>0.9982472497311482</v>
      </c>
      <c r="K60" s="4">
        <f t="shared" si="12"/>
        <v>0.98888682163304176</v>
      </c>
      <c r="L60" s="4">
        <f t="shared" si="12"/>
        <v>0.95237065109770846</v>
      </c>
      <c r="M60" s="4">
        <f t="shared" si="12"/>
        <v>0.84742679635804585</v>
      </c>
      <c r="N60" s="4">
        <f t="shared" si="12"/>
        <v>0.75125695318643215</v>
      </c>
      <c r="O60" s="4">
        <f t="shared" si="12"/>
        <v>0.61787636687406544</v>
      </c>
      <c r="P60" s="4">
        <f t="shared" si="12"/>
        <v>0.44802706553041965</v>
      </c>
      <c r="Q60" s="4">
        <f t="shared" si="12"/>
        <v>0.25585267276528934</v>
      </c>
      <c r="R60" s="4">
        <f t="shared" si="12"/>
        <v>8.0004755682153109E-2</v>
      </c>
    </row>
    <row r="61" spans="1:18">
      <c r="B61" s="2">
        <v>9</v>
      </c>
      <c r="C61" s="4">
        <f t="shared" si="13"/>
        <v>1</v>
      </c>
      <c r="D61" s="4">
        <f t="shared" si="12"/>
        <v>0.99999999999985323</v>
      </c>
      <c r="E61" s="4">
        <f t="shared" si="12"/>
        <v>0.99999999987714117</v>
      </c>
      <c r="F61" s="4">
        <f t="shared" si="12"/>
        <v>0.99999999338208723</v>
      </c>
      <c r="G61" s="4">
        <f t="shared" si="12"/>
        <v>0.99999988643792159</v>
      </c>
      <c r="H61" s="4">
        <f t="shared" si="12"/>
        <v>0.99999896394239807</v>
      </c>
      <c r="I61" s="4">
        <f t="shared" si="12"/>
        <v>0.99999367268106343</v>
      </c>
      <c r="J61" s="4">
        <f t="shared" si="12"/>
        <v>0.9998895604286131</v>
      </c>
      <c r="K61" s="4">
        <f t="shared" si="12"/>
        <v>0.99898204350179476</v>
      </c>
      <c r="L61" s="4">
        <f t="shared" si="12"/>
        <v>0.99374046589881182</v>
      </c>
      <c r="M61" s="4">
        <f t="shared" si="12"/>
        <v>0.97090180730263853</v>
      </c>
      <c r="N61" s="4">
        <f t="shared" si="12"/>
        <v>0.94210508818562677</v>
      </c>
      <c r="O61" s="4">
        <f t="shared" si="12"/>
        <v>0.88980119813264058</v>
      </c>
      <c r="P61" s="4">
        <f t="shared" si="12"/>
        <v>0.79825456487301394</v>
      </c>
      <c r="Q61" s="4">
        <f t="shared" si="12"/>
        <v>0.64317888833566073</v>
      </c>
      <c r="R61" s="4">
        <f t="shared" si="12"/>
        <v>0.38802395603226719</v>
      </c>
    </row>
    <row r="62" spans="1:18">
      <c r="B62" s="3">
        <v>10</v>
      </c>
      <c r="C62" s="4">
        <f t="shared" si="13"/>
        <v>1</v>
      </c>
      <c r="D62" s="4">
        <f t="shared" si="12"/>
        <v>1</v>
      </c>
      <c r="E62" s="4">
        <f t="shared" si="12"/>
        <v>1</v>
      </c>
      <c r="F62" s="4">
        <f t="shared" si="12"/>
        <v>1</v>
      </c>
      <c r="G62" s="4">
        <f t="shared" si="12"/>
        <v>1</v>
      </c>
      <c r="H62" s="4">
        <f t="shared" si="12"/>
        <v>1</v>
      </c>
      <c r="I62" s="4">
        <f t="shared" si="12"/>
        <v>1</v>
      </c>
      <c r="J62" s="4">
        <f t="shared" si="12"/>
        <v>1</v>
      </c>
      <c r="K62" s="4">
        <f t="shared" si="12"/>
        <v>1</v>
      </c>
      <c r="L62" s="4">
        <f t="shared" si="12"/>
        <v>1</v>
      </c>
      <c r="M62" s="4">
        <f t="shared" si="12"/>
        <v>1</v>
      </c>
      <c r="N62" s="4">
        <f t="shared" si="12"/>
        <v>1</v>
      </c>
      <c r="O62" s="4">
        <f t="shared" si="12"/>
        <v>1</v>
      </c>
      <c r="P62" s="4">
        <f t="shared" si="12"/>
        <v>1</v>
      </c>
      <c r="Q62" s="4">
        <f t="shared" si="12"/>
        <v>1</v>
      </c>
      <c r="R62" s="4">
        <f t="shared" si="12"/>
        <v>1</v>
      </c>
    </row>
    <row r="63" spans="1:18">
      <c r="B63" s="3"/>
    </row>
    <row r="64" spans="1:18">
      <c r="A64">
        <v>11</v>
      </c>
      <c r="B64" s="3">
        <v>0</v>
      </c>
      <c r="C64" s="4">
        <f>_xlfn.BINOM.DIST($B64,$A$64,C$6,TRUE)</f>
        <v>0.87486200126870006</v>
      </c>
      <c r="D64" s="4">
        <f t="shared" ref="D64:R75" si="14">_xlfn.BINOM.DIST($B64,$A$64,D$6,TRUE)</f>
        <v>0.5552499794543192</v>
      </c>
      <c r="E64" s="4">
        <f t="shared" si="14"/>
        <v>0.30592438463901389</v>
      </c>
      <c r="F64" s="4">
        <f t="shared" si="14"/>
        <v>0.16289346840777871</v>
      </c>
      <c r="G64" s="4">
        <f t="shared" si="14"/>
        <v>8.3474314182638953E-2</v>
      </c>
      <c r="H64" s="4">
        <f t="shared" si="14"/>
        <v>4.0964401538432622E-2</v>
      </c>
      <c r="I64" s="4">
        <f t="shared" si="14"/>
        <v>1.9136481191415523E-2</v>
      </c>
      <c r="J64" s="4">
        <f t="shared" si="14"/>
        <v>3.4919971900243003E-3</v>
      </c>
      <c r="K64" s="4">
        <f t="shared" si="14"/>
        <v>4.6639649789678451E-4</v>
      </c>
      <c r="L64" s="4">
        <f t="shared" si="14"/>
        <v>3.9605312756001521E-5</v>
      </c>
      <c r="M64" s="4">
        <f t="shared" si="14"/>
        <v>1.6409534160000519E-6</v>
      </c>
      <c r="N64" s="4">
        <f t="shared" si="14"/>
        <v>2.174839416736014E-7</v>
      </c>
      <c r="O64" s="4">
        <f t="shared" si="14"/>
        <v>1.8255196208007998E-8</v>
      </c>
      <c r="P64" s="4">
        <f t="shared" si="14"/>
        <v>7.4181545922643027E-10</v>
      </c>
      <c r="Q64" s="4">
        <f t="shared" si="14"/>
        <v>7.9357038621515114E-12</v>
      </c>
      <c r="R64" s="4">
        <f t="shared" si="14"/>
        <v>3.0597426710078592E-15</v>
      </c>
    </row>
    <row r="65" spans="1:18">
      <c r="B65" s="2">
        <v>1</v>
      </c>
      <c r="C65" s="4">
        <f t="shared" ref="C65:C75" si="15">_xlfn.BINOM.DIST($B65,$A$64,C$6,TRUE)</f>
        <v>0.99253515570284945</v>
      </c>
      <c r="D65" s="4">
        <f t="shared" si="14"/>
        <v>0.89081796855655382</v>
      </c>
      <c r="E65" s="4">
        <f t="shared" si="14"/>
        <v>0.68849340306321205</v>
      </c>
      <c r="F65" s="4">
        <f t="shared" si="14"/>
        <v>0.48426957161327577</v>
      </c>
      <c r="G65" s="4">
        <f t="shared" si="14"/>
        <v>0.31602066408025331</v>
      </c>
      <c r="H65" s="4">
        <f t="shared" si="14"/>
        <v>0.19283809088741255</v>
      </c>
      <c r="I65" s="4">
        <f t="shared" si="14"/>
        <v>0.11024754065572497</v>
      </c>
      <c r="J65" s="4">
        <f t="shared" si="14"/>
        <v>2.9322684458914235E-2</v>
      </c>
      <c r="K65" s="4">
        <f t="shared" si="14"/>
        <v>5.639620891984577E-3</v>
      </c>
      <c r="L65" s="4">
        <f t="shared" si="14"/>
        <v>6.9878613740785892E-4</v>
      </c>
      <c r="M65" s="4">
        <f t="shared" si="14"/>
        <v>4.4178837134308599E-5</v>
      </c>
      <c r="N65" s="4">
        <f t="shared" si="14"/>
        <v>7.4747385052130635E-6</v>
      </c>
      <c r="O65" s="4">
        <f t="shared" si="14"/>
        <v>8.3203553937549997E-7</v>
      </c>
      <c r="P65" s="4">
        <f t="shared" si="14"/>
        <v>4.7746596972708272E-8</v>
      </c>
      <c r="Q65" s="4">
        <f t="shared" si="14"/>
        <v>8.1211296223292376E-10</v>
      </c>
      <c r="R65" s="4">
        <f t="shared" si="14"/>
        <v>6.7176420478171096E-13</v>
      </c>
    </row>
    <row r="66" spans="1:18">
      <c r="B66" s="3">
        <v>2</v>
      </c>
      <c r="C66" s="4">
        <f t="shared" si="15"/>
        <v>0.99972952217768807</v>
      </c>
      <c r="D66" s="4">
        <f t="shared" si="14"/>
        <v>0.9830007522959221</v>
      </c>
      <c r="E66" s="4">
        <f t="shared" si="14"/>
        <v>0.90595512237418707</v>
      </c>
      <c r="F66" s="4">
        <f t="shared" si="14"/>
        <v>0.77247410609466516</v>
      </c>
      <c r="G66" s="4">
        <f t="shared" si="14"/>
        <v>0.61049233033319816</v>
      </c>
      <c r="H66" s="4">
        <f t="shared" si="14"/>
        <v>0.44877669134662534</v>
      </c>
      <c r="I66" s="4">
        <f t="shared" si="14"/>
        <v>0.30742507420526211</v>
      </c>
      <c r="J66" s="4">
        <f t="shared" si="14"/>
        <v>0.11617379110424528</v>
      </c>
      <c r="K66" s="4">
        <f t="shared" si="14"/>
        <v>3.1721847994567308E-2</v>
      </c>
      <c r="L66" s="4">
        <f t="shared" si="14"/>
        <v>5.6857130436501983E-3</v>
      </c>
      <c r="M66" s="4">
        <f t="shared" si="14"/>
        <v>5.454039546314561E-4</v>
      </c>
      <c r="N66" s="4">
        <f t="shared" si="14"/>
        <v>1.1755129570404237E-4</v>
      </c>
      <c r="O66" s="4">
        <f t="shared" si="14"/>
        <v>1.732144887930528E-5</v>
      </c>
      <c r="P66" s="4">
        <f t="shared" si="14"/>
        <v>1.4015809071406243E-6</v>
      </c>
      <c r="Q66" s="4">
        <f t="shared" si="14"/>
        <v>3.7854199422154726E-8</v>
      </c>
      <c r="R66" s="4">
        <f t="shared" si="14"/>
        <v>6.7101245035996206E-11</v>
      </c>
    </row>
    <row r="67" spans="1:18">
      <c r="B67" s="2">
        <v>3</v>
      </c>
      <c r="C67" s="4">
        <f t="shared" si="15"/>
        <v>0.99999343407444918</v>
      </c>
      <c r="D67" s="4">
        <f t="shared" si="14"/>
        <v>0.9981946907416126</v>
      </c>
      <c r="E67" s="4">
        <f t="shared" si="14"/>
        <v>0.98012150347917748</v>
      </c>
      <c r="F67" s="4">
        <f t="shared" si="14"/>
        <v>0.92754821309979429</v>
      </c>
      <c r="G67" s="4">
        <f t="shared" si="14"/>
        <v>0.83422466308483378</v>
      </c>
      <c r="H67" s="4">
        <f t="shared" si="14"/>
        <v>0.70756239999363979</v>
      </c>
      <c r="I67" s="4">
        <f t="shared" si="14"/>
        <v>0.56345752492157997</v>
      </c>
      <c r="J67" s="4">
        <f t="shared" si="14"/>
        <v>0.2913866605179864</v>
      </c>
      <c r="K67" s="4">
        <f t="shared" si="14"/>
        <v>0.11062226121555502</v>
      </c>
      <c r="L67" s="4">
        <f t="shared" si="14"/>
        <v>2.8322390906364212E-2</v>
      </c>
      <c r="M67" s="4">
        <f t="shared" si="14"/>
        <v>4.0889740119528541E-3</v>
      </c>
      <c r="N67" s="4">
        <f t="shared" si="14"/>
        <v>1.1193225582657011E-3</v>
      </c>
      <c r="O67" s="4">
        <f t="shared" si="14"/>
        <v>2.1779379101285752E-4</v>
      </c>
      <c r="P67" s="4">
        <f t="shared" si="14"/>
        <v>2.4797507198539085E-5</v>
      </c>
      <c r="Q67" s="4">
        <f t="shared" si="14"/>
        <v>1.0615957850154901E-6</v>
      </c>
      <c r="R67" s="4">
        <f t="shared" si="14"/>
        <v>4.0265866442294408E-9</v>
      </c>
    </row>
    <row r="68" spans="1:18">
      <c r="B68" s="3">
        <v>4</v>
      </c>
      <c r="C68" s="4">
        <f t="shared" si="15"/>
        <v>0.99999988815112117</v>
      </c>
      <c r="D68" s="4">
        <f t="shared" si="14"/>
        <v>0.99986424157765685</v>
      </c>
      <c r="E68" s="4">
        <f t="shared" si="14"/>
        <v>0.99698470773612113</v>
      </c>
      <c r="F68" s="4">
        <f t="shared" si="14"/>
        <v>0.98317532460404</v>
      </c>
      <c r="G68" s="4">
        <f t="shared" si="14"/>
        <v>0.94754888055638631</v>
      </c>
      <c r="H68" s="4">
        <f t="shared" si="14"/>
        <v>0.88200539238785169</v>
      </c>
      <c r="I68" s="4">
        <f t="shared" si="14"/>
        <v>0.78509405263932774</v>
      </c>
      <c r="J68" s="4">
        <f t="shared" si="14"/>
        <v>0.52703554509745176</v>
      </c>
      <c r="K68" s="4">
        <f t="shared" si="14"/>
        <v>0.26974147502497625</v>
      </c>
      <c r="L68" s="4">
        <f t="shared" si="14"/>
        <v>9.6824054595461728E-2</v>
      </c>
      <c r="M68" s="4">
        <f t="shared" si="14"/>
        <v>2.0790569513055208E-2</v>
      </c>
      <c r="N68" s="4">
        <f t="shared" si="14"/>
        <v>7.197187443288065E-3</v>
      </c>
      <c r="O68" s="4">
        <f t="shared" si="14"/>
        <v>1.8426407612885207E-3</v>
      </c>
      <c r="P68" s="4">
        <f t="shared" si="14"/>
        <v>2.943378110705602E-4</v>
      </c>
      <c r="Q68" s="4">
        <f t="shared" si="14"/>
        <v>1.9923867221535793E-5</v>
      </c>
      <c r="R68" s="4">
        <f t="shared" si="14"/>
        <v>1.6136159744824015E-7</v>
      </c>
    </row>
    <row r="69" spans="1:18">
      <c r="B69" s="2">
        <v>5</v>
      </c>
      <c r="C69" s="4">
        <f t="shared" si="15"/>
        <v>0.99999999863713684</v>
      </c>
      <c r="D69" s="4">
        <f t="shared" si="14"/>
        <v>0.99999265989413688</v>
      </c>
      <c r="E69" s="4">
        <f t="shared" si="14"/>
        <v>0.999668637536959</v>
      </c>
      <c r="F69" s="4">
        <f t="shared" si="14"/>
        <v>0.99714324559256728</v>
      </c>
      <c r="G69" s="4">
        <f t="shared" si="14"/>
        <v>0.98772932598113039</v>
      </c>
      <c r="H69" s="4">
        <f t="shared" si="14"/>
        <v>0.96431770564572161</v>
      </c>
      <c r="I69" s="4">
        <f t="shared" si="14"/>
        <v>0.91939704898585473</v>
      </c>
      <c r="J69" s="4">
        <f t="shared" si="14"/>
        <v>0.74888727261350085</v>
      </c>
      <c r="K69" s="4">
        <f t="shared" si="14"/>
        <v>0.49436953739886746</v>
      </c>
      <c r="L69" s="4">
        <f t="shared" si="14"/>
        <v>0.24193079550696306</v>
      </c>
      <c r="M69" s="4">
        <f t="shared" si="14"/>
        <v>7.5893277076090587E-2</v>
      </c>
      <c r="N69" s="4">
        <f t="shared" si="14"/>
        <v>3.3009775664563756E-2</v>
      </c>
      <c r="O69" s="4">
        <f t="shared" si="14"/>
        <v>1.1061315786986712E-2</v>
      </c>
      <c r="P69" s="4">
        <f t="shared" si="14"/>
        <v>2.4680659274346779E-3</v>
      </c>
      <c r="Q69" s="4">
        <f t="shared" si="14"/>
        <v>2.6319785562471031E-4</v>
      </c>
      <c r="R69" s="4">
        <f t="shared" si="14"/>
        <v>4.5376913954615203E-6</v>
      </c>
    </row>
    <row r="70" spans="1:18">
      <c r="B70" s="3">
        <v>6</v>
      </c>
      <c r="C70" s="4">
        <f t="shared" si="15"/>
        <v>0.99999999998812794</v>
      </c>
      <c r="D70" s="4">
        <f t="shared" si="14"/>
        <v>0.9999997153692004</v>
      </c>
      <c r="E70" s="4">
        <f t="shared" si="14"/>
        <v>0.99997375999115257</v>
      </c>
      <c r="F70" s="4">
        <f t="shared" si="14"/>
        <v>0.99964848361494574</v>
      </c>
      <c r="G70" s="4">
        <f t="shared" si="14"/>
        <v>0.99790536419477627</v>
      </c>
      <c r="H70" s="4">
        <f t="shared" si="14"/>
        <v>0.99206036251549889</v>
      </c>
      <c r="I70" s="4">
        <f t="shared" si="14"/>
        <v>0.97752727757417279</v>
      </c>
      <c r="J70" s="4">
        <f t="shared" si="14"/>
        <v>0.89807469333810119</v>
      </c>
      <c r="K70" s="4">
        <f t="shared" si="14"/>
        <v>0.72087431237613964</v>
      </c>
      <c r="L70" s="4">
        <f t="shared" si="14"/>
        <v>0.46148715499629939</v>
      </c>
      <c r="M70" s="4">
        <f t="shared" si="14"/>
        <v>0.20574863732668097</v>
      </c>
      <c r="N70" s="4">
        <f t="shared" si="14"/>
        <v>0.11131379046553588</v>
      </c>
      <c r="O70" s="4">
        <f t="shared" si="14"/>
        <v>4.8420424844242166E-2</v>
      </c>
      <c r="P70" s="4">
        <f t="shared" si="14"/>
        <v>1.4989633351660878E-2</v>
      </c>
      <c r="Q70" s="4">
        <f t="shared" si="14"/>
        <v>2.5043395984631024E-3</v>
      </c>
      <c r="R70" s="4">
        <f t="shared" si="14"/>
        <v>9.1487108634453565E-5</v>
      </c>
    </row>
    <row r="71" spans="1:18">
      <c r="B71" s="2">
        <v>7</v>
      </c>
      <c r="C71" s="4">
        <f t="shared" si="15"/>
        <v>0.99999999999992761</v>
      </c>
      <c r="D71" s="4">
        <f t="shared" si="14"/>
        <v>0.99999999225298009</v>
      </c>
      <c r="E71" s="4">
        <f t="shared" si="14"/>
        <v>0.99999853701561237</v>
      </c>
      <c r="F71" s="4">
        <f t="shared" si="14"/>
        <v>0.99996943420870399</v>
      </c>
      <c r="G71" s="4">
        <f t="shared" si="14"/>
        <v>0.99974619840140422</v>
      </c>
      <c r="H71" s="4">
        <f t="shared" si="14"/>
        <v>0.99873923663470721</v>
      </c>
      <c r="I71" s="4">
        <f t="shared" si="14"/>
        <v>0.99549902571964077</v>
      </c>
      <c r="J71" s="4">
        <f t="shared" si="14"/>
        <v>0.96973415820314202</v>
      </c>
      <c r="K71" s="4">
        <f t="shared" si="14"/>
        <v>0.88401514598766173</v>
      </c>
      <c r="L71" s="4">
        <f t="shared" si="14"/>
        <v>0.69877550606711702</v>
      </c>
      <c r="M71" s="4">
        <f t="shared" si="14"/>
        <v>0.42433284815205702</v>
      </c>
      <c r="N71" s="4">
        <f t="shared" si="14"/>
        <v>0.28098512295618694</v>
      </c>
      <c r="O71" s="4">
        <f t="shared" si="14"/>
        <v>0.15656294343993549</v>
      </c>
      <c r="P71" s="4">
        <f t="shared" si="14"/>
        <v>6.651061559512586E-2</v>
      </c>
      <c r="Q71" s="4">
        <f t="shared" si="14"/>
        <v>1.7251721888522416E-2</v>
      </c>
      <c r="R71" s="4">
        <f t="shared" si="14"/>
        <v>1.3254306032221585E-3</v>
      </c>
    </row>
    <row r="72" spans="1:18">
      <c r="B72" s="3">
        <v>8</v>
      </c>
      <c r="C72" s="4">
        <f t="shared" si="15"/>
        <v>0.99999999999999978</v>
      </c>
      <c r="D72" s="4">
        <f t="shared" si="14"/>
        <v>0.99999999985916377</v>
      </c>
      <c r="E72" s="4">
        <f t="shared" si="14"/>
        <v>0.99999994540313952</v>
      </c>
      <c r="F72" s="4">
        <f t="shared" si="14"/>
        <v>0.99999821650320042</v>
      </c>
      <c r="G72" s="4">
        <f t="shared" si="14"/>
        <v>0.99997930183061723</v>
      </c>
      <c r="H72" s="4">
        <f t="shared" si="14"/>
        <v>0.99986476515912825</v>
      </c>
      <c r="I72" s="4">
        <f t="shared" si="14"/>
        <v>0.9993883724067848</v>
      </c>
      <c r="J72" s="4">
        <f t="shared" si="14"/>
        <v>0.9938283828761213</v>
      </c>
      <c r="K72" s="4">
        <f t="shared" si="14"/>
        <v>0.96626706370503901</v>
      </c>
      <c r="L72" s="4">
        <f t="shared" si="14"/>
        <v>0.87829220592226087</v>
      </c>
      <c r="M72" s="4">
        <f t="shared" si="14"/>
        <v>0.68189125768528713</v>
      </c>
      <c r="N72" s="4">
        <f t="shared" si="14"/>
        <v>0.53833913985593063</v>
      </c>
      <c r="O72" s="4">
        <f t="shared" si="14"/>
        <v>0.37568923516192831</v>
      </c>
      <c r="P72" s="4">
        <f t="shared" si="14"/>
        <v>0.21490163286801536</v>
      </c>
      <c r="Q72" s="4">
        <f t="shared" si="14"/>
        <v>8.518124913636109E-2</v>
      </c>
      <c r="R72" s="4">
        <f t="shared" si="14"/>
        <v>1.3583495318654725E-2</v>
      </c>
    </row>
    <row r="73" spans="1:18">
      <c r="B73" s="2">
        <v>9</v>
      </c>
      <c r="C73" s="4">
        <f t="shared" si="15"/>
        <v>1</v>
      </c>
      <c r="D73" s="4">
        <f t="shared" si="14"/>
        <v>0.99999999999846167</v>
      </c>
      <c r="E73" s="4">
        <f t="shared" si="14"/>
        <v>0.9999999987739665</v>
      </c>
      <c r="F73" s="4">
        <f t="shared" si="14"/>
        <v>0.99999993726748126</v>
      </c>
      <c r="G73" s="4">
        <f t="shared" si="14"/>
        <v>0.99999898030338619</v>
      </c>
      <c r="H73" s="4">
        <f t="shared" si="14"/>
        <v>0.99999121506038158</v>
      </c>
      <c r="I73" s="4">
        <f t="shared" si="14"/>
        <v>0.99994951305674107</v>
      </c>
      <c r="J73" s="4">
        <f t="shared" si="14"/>
        <v>0.99922922014337634</v>
      </c>
      <c r="K73" s="4">
        <f t="shared" si="14"/>
        <v>0.99391343450593128</v>
      </c>
      <c r="L73" s="4">
        <f t="shared" si="14"/>
        <v>0.96883252780336349</v>
      </c>
      <c r="M73" s="4">
        <f t="shared" si="14"/>
        <v>0.88421247161865879</v>
      </c>
      <c r="N73" s="4">
        <f t="shared" si="14"/>
        <v>0.79857202281543249</v>
      </c>
      <c r="O73" s="4">
        <f t="shared" si="14"/>
        <v>0.67169572947676248</v>
      </c>
      <c r="P73" s="4">
        <f t="shared" si="14"/>
        <v>0.49983271723317618</v>
      </c>
      <c r="Q73" s="4">
        <f t="shared" si="14"/>
        <v>0.29377965579394</v>
      </c>
      <c r="R73" s="4">
        <f t="shared" si="14"/>
        <v>9.4765035762930577E-2</v>
      </c>
    </row>
    <row r="74" spans="1:18">
      <c r="B74" s="3">
        <v>10</v>
      </c>
      <c r="C74" s="4">
        <f t="shared" si="15"/>
        <v>1</v>
      </c>
      <c r="D74" s="4">
        <f t="shared" si="14"/>
        <v>0.99999999999999234</v>
      </c>
      <c r="E74" s="4">
        <f t="shared" si="14"/>
        <v>0.99999999998745859</v>
      </c>
      <c r="F74" s="4">
        <f t="shared" si="14"/>
        <v>0.99999999899354775</v>
      </c>
      <c r="G74" s="4">
        <f t="shared" si="14"/>
        <v>0.99999997705137522</v>
      </c>
      <c r="H74" s="4">
        <f t="shared" si="14"/>
        <v>0.99999973883059967</v>
      </c>
      <c r="I74" s="4">
        <f t="shared" si="14"/>
        <v>0.9999980886434956</v>
      </c>
      <c r="J74" s="4">
        <f t="shared" si="14"/>
        <v>0.99995559445713678</v>
      </c>
      <c r="K74" s="4">
        <f t="shared" si="14"/>
        <v>0.99948890440138105</v>
      </c>
      <c r="L74" s="4">
        <f t="shared" si="14"/>
        <v>0.99623125970835658</v>
      </c>
      <c r="M74" s="4">
        <f t="shared" si="14"/>
        <v>0.97957074087103635</v>
      </c>
      <c r="N74" s="4">
        <f t="shared" si="14"/>
        <v>0.95645839472264615</v>
      </c>
      <c r="O74" s="4">
        <f t="shared" si="14"/>
        <v>0.91161174499822839</v>
      </c>
      <c r="P74" s="4">
        <f t="shared" si="14"/>
        <v>0.82809674963699775</v>
      </c>
      <c r="Q74" s="4">
        <f t="shared" si="14"/>
        <v>0.67811881158983278</v>
      </c>
      <c r="R74" s="4">
        <f t="shared" si="14"/>
        <v>0.41734984805920083</v>
      </c>
    </row>
    <row r="75" spans="1:18">
      <c r="B75" s="3">
        <v>11</v>
      </c>
      <c r="C75" s="4">
        <f t="shared" si="15"/>
        <v>1</v>
      </c>
      <c r="D75" s="4">
        <f t="shared" si="14"/>
        <v>1</v>
      </c>
      <c r="E75" s="4">
        <f t="shared" si="14"/>
        <v>1</v>
      </c>
      <c r="F75" s="4">
        <f t="shared" si="14"/>
        <v>1</v>
      </c>
      <c r="G75" s="4">
        <f t="shared" si="14"/>
        <v>1</v>
      </c>
      <c r="H75" s="4">
        <f t="shared" si="14"/>
        <v>1</v>
      </c>
      <c r="I75" s="4">
        <f t="shared" si="14"/>
        <v>1</v>
      </c>
      <c r="J75" s="4">
        <f t="shared" si="14"/>
        <v>1</v>
      </c>
      <c r="K75" s="4">
        <f t="shared" si="14"/>
        <v>1</v>
      </c>
      <c r="L75" s="4">
        <f t="shared" si="14"/>
        <v>1</v>
      </c>
      <c r="M75" s="4">
        <f t="shared" si="14"/>
        <v>1</v>
      </c>
      <c r="N75" s="4">
        <f t="shared" si="14"/>
        <v>1</v>
      </c>
      <c r="O75" s="4">
        <f t="shared" si="14"/>
        <v>1</v>
      </c>
      <c r="P75" s="4">
        <f t="shared" si="14"/>
        <v>1</v>
      </c>
      <c r="Q75" s="4">
        <f t="shared" si="14"/>
        <v>1</v>
      </c>
      <c r="R75" s="4">
        <f t="shared" si="14"/>
        <v>1</v>
      </c>
    </row>
    <row r="77" spans="1:18">
      <c r="A77">
        <v>12</v>
      </c>
      <c r="B77" s="3">
        <v>0</v>
      </c>
      <c r="C77" s="4">
        <f>_xlfn.BINOM.DIST($B77,$A$77,C$6,TRUE)</f>
        <v>0.86429366829337417</v>
      </c>
      <c r="D77" s="4">
        <f t="shared" ref="D77:R89" si="16">_xlfn.BINOM.DIST($B77,$A$77,D$6,TRUE)</f>
        <v>0.5263325605243383</v>
      </c>
      <c r="E77" s="4">
        <f t="shared" si="16"/>
        <v>0.27469562345506343</v>
      </c>
      <c r="F77" s="4">
        <f t="shared" si="16"/>
        <v>0.13812062973232372</v>
      </c>
      <c r="G77" s="4">
        <f t="shared" si="16"/>
        <v>6.6605824772611261E-2</v>
      </c>
      <c r="H77" s="4">
        <f t="shared" si="16"/>
        <v>3.063809519862452E-2</v>
      </c>
      <c r="I77" s="4">
        <f t="shared" si="16"/>
        <v>1.3355732953112723E-2</v>
      </c>
      <c r="J77" s="4">
        <f t="shared" si="16"/>
        <v>2.0879349598593292E-3</v>
      </c>
      <c r="K77" s="4">
        <f t="shared" si="16"/>
        <v>2.3222814423276694E-4</v>
      </c>
      <c r="L77" s="4">
        <f t="shared" si="16"/>
        <v>1.5759746051868107E-5</v>
      </c>
      <c r="M77" s="4">
        <f t="shared" si="16"/>
        <v>4.8887284169473562E-7</v>
      </c>
      <c r="N77" s="4">
        <f t="shared" si="16"/>
        <v>5.3918618819719184E-8</v>
      </c>
      <c r="O77" s="4">
        <f t="shared" si="16"/>
        <v>3.6130684334889482E-9</v>
      </c>
      <c r="P77" s="4">
        <f t="shared" si="16"/>
        <v>1.0972934272877387E-10</v>
      </c>
      <c r="Q77" s="4">
        <f t="shared" si="16"/>
        <v>7.7706412218187621E-13</v>
      </c>
      <c r="R77" s="4">
        <f>_xlfn.BINOM.DIST($B77,$A$77,R$6,TRUE)</f>
        <v>1.4662286879469571E-16</v>
      </c>
    </row>
    <row r="78" spans="1:18">
      <c r="B78" s="2">
        <v>1</v>
      </c>
      <c r="C78" s="4">
        <f t="shared" ref="C78:C89" si="17">_xlfn.BINOM.DIST($B78,$A$77,C$6,TRUE)</f>
        <v>0.99111366399728495</v>
      </c>
      <c r="D78" s="4">
        <f t="shared" si="16"/>
        <v>0.87334158768410952</v>
      </c>
      <c r="E78" s="4">
        <f t="shared" si="16"/>
        <v>0.64944075766246989</v>
      </c>
      <c r="F78" s="4">
        <f t="shared" si="16"/>
        <v>0.43539469383778384</v>
      </c>
      <c r="G78" s="4">
        <f t="shared" si="16"/>
        <v>0.26902769769294349</v>
      </c>
      <c r="H78" s="4">
        <f t="shared" si="16"/>
        <v>0.15455377127632169</v>
      </c>
      <c r="I78" s="4">
        <f t="shared" si="16"/>
        <v>8.2724711812746349E-2</v>
      </c>
      <c r="J78" s="4">
        <f t="shared" si="16"/>
        <v>1.8936681721838967E-2</v>
      </c>
      <c r="K78" s="4">
        <f t="shared" si="16"/>
        <v>3.0422483882009779E-3</v>
      </c>
      <c r="L78" s="4">
        <f t="shared" si="16"/>
        <v>3.0190654650146876E-4</v>
      </c>
      <c r="M78" s="4">
        <f t="shared" si="16"/>
        <v>1.4313839733358539E-5</v>
      </c>
      <c r="N78" s="4">
        <f t="shared" si="16"/>
        <v>2.0167024930663059E-6</v>
      </c>
      <c r="O78" s="4">
        <f t="shared" si="16"/>
        <v>1.7931860172771772E-7</v>
      </c>
      <c r="P78" s="4">
        <f t="shared" si="16"/>
        <v>7.6947627407006586E-9</v>
      </c>
      <c r="Q78" s="4">
        <f t="shared" si="16"/>
        <v>8.6680741001817574E-11</v>
      </c>
      <c r="R78" s="4">
        <f t="shared" si="16"/>
        <v>3.5104060495352676E-14</v>
      </c>
    </row>
    <row r="79" spans="1:18">
      <c r="B79" s="3">
        <v>2</v>
      </c>
      <c r="C79" s="4">
        <f t="shared" si="17"/>
        <v>0.99964261423067202</v>
      </c>
      <c r="D79" s="4">
        <f t="shared" si="16"/>
        <v>0.97819987291877586</v>
      </c>
      <c r="E79" s="4">
        <f t="shared" si="16"/>
        <v>0.88375663006692273</v>
      </c>
      <c r="F79" s="4">
        <f t="shared" si="16"/>
        <v>0.72864396049073532</v>
      </c>
      <c r="G79" s="4">
        <f t="shared" si="16"/>
        <v>0.55098549601680302</v>
      </c>
      <c r="H79" s="4">
        <f t="shared" si="16"/>
        <v>0.38425968894286694</v>
      </c>
      <c r="I79" s="4">
        <f t="shared" si="16"/>
        <v>0.24786168487061791</v>
      </c>
      <c r="J79" s="4">
        <f t="shared" si="16"/>
        <v>8.1252698144290564E-2</v>
      </c>
      <c r="K79" s="4">
        <f t="shared" si="16"/>
        <v>1.8626483410902568E-2</v>
      </c>
      <c r="L79" s="4">
        <f t="shared" si="16"/>
        <v>2.6831840919398098E-3</v>
      </c>
      <c r="M79" s="4">
        <f t="shared" si="16"/>
        <v>1.9350382413905884E-4</v>
      </c>
      <c r="N79" s="4">
        <f t="shared" si="16"/>
        <v>3.4764918565946831E-5</v>
      </c>
      <c r="O79" s="4">
        <f t="shared" si="16"/>
        <v>4.0956202276144106E-6</v>
      </c>
      <c r="P79" s="4">
        <f t="shared" si="16"/>
        <v>2.4800576813274638E-7</v>
      </c>
      <c r="Q79" s="4">
        <f t="shared" si="16"/>
        <v>4.439274068388458E-9</v>
      </c>
      <c r="R79" s="4">
        <f t="shared" si="16"/>
        <v>3.855064926213505E-12</v>
      </c>
    </row>
    <row r="80" spans="1:18">
      <c r="B80" s="2">
        <v>3</v>
      </c>
      <c r="C80" s="4">
        <f t="shared" si="17"/>
        <v>0.99999024601873632</v>
      </c>
      <c r="D80" s="4">
        <f t="shared" si="16"/>
        <v>0.99740339042736104</v>
      </c>
      <c r="E80" s="4">
        <f t="shared" si="16"/>
        <v>0.97255059929597998</v>
      </c>
      <c r="F80" s="4">
        <f t="shared" si="16"/>
        <v>0.90396454290645423</v>
      </c>
      <c r="G80" s="4">
        <f t="shared" si="16"/>
        <v>0.78901283328238314</v>
      </c>
      <c r="H80" s="4">
        <f t="shared" si="16"/>
        <v>0.64232769855790028</v>
      </c>
      <c r="I80" s="4">
        <f t="shared" si="16"/>
        <v>0.48611524220919466</v>
      </c>
      <c r="J80" s="4">
        <f t="shared" si="16"/>
        <v>0.22093706998410939</v>
      </c>
      <c r="K80" s="4">
        <f t="shared" si="16"/>
        <v>7.1007941745561506E-2</v>
      </c>
      <c r="L80" s="4">
        <f t="shared" si="16"/>
        <v>1.4693299898781358E-2</v>
      </c>
      <c r="M80" s="4">
        <f t="shared" si="16"/>
        <v>1.6011043461086477E-3</v>
      </c>
      <c r="N80" s="4">
        <f t="shared" si="16"/>
        <v>3.6591042711832893E-4</v>
      </c>
      <c r="O80" s="4">
        <f t="shared" si="16"/>
        <v>5.699893483437795E-5</v>
      </c>
      <c r="P80" s="4">
        <f t="shared" si="16"/>
        <v>4.862306324164258E-6</v>
      </c>
      <c r="Q80" s="4">
        <f t="shared" si="16"/>
        <v>1.3809897548345354E-7</v>
      </c>
      <c r="R80" s="4">
        <f t="shared" si="16"/>
        <v>2.5683978536534436E-10</v>
      </c>
    </row>
    <row r="81" spans="1:18">
      <c r="B81" s="3">
        <v>4</v>
      </c>
      <c r="C81" s="4">
        <f t="shared" si="17"/>
        <v>0.99999981018587492</v>
      </c>
      <c r="D81" s="4">
        <f t="shared" si="16"/>
        <v>0.99977729137011573</v>
      </c>
      <c r="E81" s="4">
        <f t="shared" si="16"/>
        <v>0.99526331184557226</v>
      </c>
      <c r="F81" s="4">
        <f t="shared" si="16"/>
        <v>0.97471555348647432</v>
      </c>
      <c r="G81" s="4">
        <f t="shared" si="16"/>
        <v>0.92464832268973496</v>
      </c>
      <c r="H81" s="4">
        <f t="shared" si="16"/>
        <v>0.83803180286511869</v>
      </c>
      <c r="I81" s="4">
        <f t="shared" si="16"/>
        <v>0.71814209034635046</v>
      </c>
      <c r="J81" s="4">
        <f t="shared" si="16"/>
        <v>0.43228584158574052</v>
      </c>
      <c r="K81" s="4">
        <f t="shared" si="16"/>
        <v>0.18985090015554201</v>
      </c>
      <c r="L81" s="4">
        <f t="shared" si="16"/>
        <v>5.5580572921529924E-2</v>
      </c>
      <c r="M81" s="4">
        <f t="shared" si="16"/>
        <v>9.0647133436412685E-3</v>
      </c>
      <c r="N81" s="4">
        <f t="shared" si="16"/>
        <v>2.6261468205604462E-3</v>
      </c>
      <c r="O81" s="4">
        <f t="shared" si="16"/>
        <v>5.3938350336981669E-4</v>
      </c>
      <c r="P81" s="4">
        <f t="shared" si="16"/>
        <v>6.4667908947288282E-5</v>
      </c>
      <c r="Q81" s="4">
        <f t="shared" si="16"/>
        <v>2.908589404079545E-6</v>
      </c>
      <c r="R81" s="4">
        <f t="shared" si="16"/>
        <v>1.1566080361957562E-8</v>
      </c>
    </row>
    <row r="82" spans="1:18">
      <c r="B82" s="2">
        <v>5</v>
      </c>
      <c r="C82" s="4">
        <f t="shared" si="17"/>
        <v>0.9999999973024658</v>
      </c>
      <c r="D82" s="4">
        <f t="shared" si="16"/>
        <v>0.99998597186821458</v>
      </c>
      <c r="E82" s="4">
        <f t="shared" si="16"/>
        <v>0.99939466198288951</v>
      </c>
      <c r="F82" s="4">
        <f t="shared" si="16"/>
        <v>0.99501900416863198</v>
      </c>
      <c r="G82" s="4">
        <f t="shared" si="16"/>
        <v>0.97960966156969809</v>
      </c>
      <c r="H82" s="4">
        <f t="shared" si="16"/>
        <v>0.9435684177196777</v>
      </c>
      <c r="I82" s="4">
        <f t="shared" si="16"/>
        <v>0.87882679984949597</v>
      </c>
      <c r="J82" s="4">
        <f t="shared" si="16"/>
        <v>0.65968513001384788</v>
      </c>
      <c r="K82" s="4">
        <f t="shared" si="16"/>
        <v>0.38158827984218407</v>
      </c>
      <c r="L82" s="4">
        <f t="shared" si="16"/>
        <v>0.15456492893896631</v>
      </c>
      <c r="M82" s="4">
        <f t="shared" si="16"/>
        <v>3.7206768150234715E-2</v>
      </c>
      <c r="N82" s="4">
        <f t="shared" si="16"/>
        <v>1.359664431510673E-2</v>
      </c>
      <c r="O82" s="4">
        <f t="shared" si="16"/>
        <v>3.6672009223747064E-3</v>
      </c>
      <c r="P82" s="4">
        <f t="shared" si="16"/>
        <v>6.1587567404314085E-4</v>
      </c>
      <c r="Q82" s="4">
        <f t="shared" si="16"/>
        <v>4.3745256165974231E-5</v>
      </c>
      <c r="R82" s="4">
        <f t="shared" si="16"/>
        <v>3.7107532136903328E-7</v>
      </c>
    </row>
    <row r="83" spans="1:18">
      <c r="B83" s="3">
        <v>6</v>
      </c>
      <c r="C83" s="4">
        <f t="shared" si="17"/>
        <v>0.99999999997180788</v>
      </c>
      <c r="D83" s="4">
        <f t="shared" si="16"/>
        <v>0.99999934792005907</v>
      </c>
      <c r="E83" s="4">
        <f t="shared" si="16"/>
        <v>0.9999426130910285</v>
      </c>
      <c r="F83" s="4">
        <f t="shared" si="16"/>
        <v>0.99926748701650236</v>
      </c>
      <c r="G83" s="4">
        <f t="shared" si="16"/>
        <v>0.99584899039256269</v>
      </c>
      <c r="H83" s="4">
        <f t="shared" si="16"/>
        <v>0.98506699357176553</v>
      </c>
      <c r="I83" s="4">
        <f t="shared" si="16"/>
        <v>0.95996729812221371</v>
      </c>
      <c r="J83" s="4">
        <f t="shared" si="16"/>
        <v>0.83808941521315383</v>
      </c>
      <c r="K83" s="4">
        <f t="shared" si="16"/>
        <v>0.6071507949555508</v>
      </c>
      <c r="L83" s="4">
        <f t="shared" si="16"/>
        <v>0.32929666207495972</v>
      </c>
      <c r="M83" s="4">
        <f t="shared" si="16"/>
        <v>0.1145797860019465</v>
      </c>
      <c r="N83" s="4">
        <f t="shared" si="16"/>
        <v>5.2422907014020768E-2</v>
      </c>
      <c r="O83" s="4">
        <f t="shared" si="16"/>
        <v>1.8455430651598714E-2</v>
      </c>
      <c r="P83" s="4">
        <f t="shared" si="16"/>
        <v>4.3202561808262157E-3</v>
      </c>
      <c r="Q83" s="4">
        <f t="shared" si="16"/>
        <v>4.8265045508344217E-4</v>
      </c>
      <c r="R83" s="4">
        <f t="shared" si="16"/>
        <v>8.7043074695539372E-6</v>
      </c>
    </row>
    <row r="84" spans="1:18">
      <c r="B84" s="2">
        <v>7</v>
      </c>
      <c r="C84" s="4">
        <f t="shared" si="17"/>
        <v>0.99999999999978506</v>
      </c>
      <c r="D84" s="4">
        <f t="shared" si="16"/>
        <v>0.99999997783287276</v>
      </c>
      <c r="E84" s="4">
        <f t="shared" si="16"/>
        <v>0.99999600777695552</v>
      </c>
      <c r="F84" s="4">
        <f t="shared" si="16"/>
        <v>0.99992062404240523</v>
      </c>
      <c r="G84" s="4">
        <f t="shared" si="16"/>
        <v>0.99937420262492882</v>
      </c>
      <c r="H84" s="4">
        <f t="shared" si="16"/>
        <v>0.99705562604673714</v>
      </c>
      <c r="I84" s="4">
        <f t="shared" si="16"/>
        <v>0.99007012003985784</v>
      </c>
      <c r="J84" s="4">
        <f t="shared" si="16"/>
        <v>0.94092132057020628</v>
      </c>
      <c r="K84" s="4">
        <f t="shared" si="16"/>
        <v>0.80210539624798871</v>
      </c>
      <c r="L84" s="4">
        <f t="shared" si="16"/>
        <v>0.55590893565439936</v>
      </c>
      <c r="M84" s="4">
        <f t="shared" si="16"/>
        <v>0.27086924541577706</v>
      </c>
      <c r="N84" s="4">
        <f t="shared" si="16"/>
        <v>0.15337870721661812</v>
      </c>
      <c r="O84" s="4">
        <f t="shared" si="16"/>
        <v>6.9823992124701778E-2</v>
      </c>
      <c r="P84" s="4">
        <f t="shared" si="16"/>
        <v>2.2610617045114207E-2</v>
      </c>
      <c r="Q84" s="4">
        <f t="shared" si="16"/>
        <v>3.9484032723056985E-3</v>
      </c>
      <c r="R84" s="4">
        <f t="shared" si="16"/>
        <v>1.5061768089509551E-4</v>
      </c>
    </row>
    <row r="85" spans="1:18">
      <c r="B85" s="3">
        <v>8</v>
      </c>
      <c r="C85" s="4">
        <f t="shared" si="17"/>
        <v>0.99999999999999889</v>
      </c>
      <c r="D85" s="4">
        <f t="shared" si="16"/>
        <v>0.99999999946303375</v>
      </c>
      <c r="E85" s="4">
        <f t="shared" si="16"/>
        <v>0.99999980163494073</v>
      </c>
      <c r="F85" s="4">
        <f t="shared" si="16"/>
        <v>0.99999383929185348</v>
      </c>
      <c r="G85" s="4">
        <f t="shared" si="16"/>
        <v>0.99993219628964192</v>
      </c>
      <c r="H85" s="4">
        <f t="shared" si="16"/>
        <v>0.99958104192869213</v>
      </c>
      <c r="I85" s="4">
        <f t="shared" si="16"/>
        <v>0.99821347855953235</v>
      </c>
      <c r="J85" s="4">
        <f t="shared" si="16"/>
        <v>0.98414057701960977</v>
      </c>
      <c r="K85" s="4">
        <f t="shared" si="16"/>
        <v>0.92497002085749824</v>
      </c>
      <c r="L85" s="4">
        <f t="shared" si="16"/>
        <v>0.77020879127347586</v>
      </c>
      <c r="M85" s="4">
        <f t="shared" si="16"/>
        <v>0.50106464952019703</v>
      </c>
      <c r="N85" s="4">
        <f t="shared" si="16"/>
        <v>0.34478833082597138</v>
      </c>
      <c r="O85" s="4">
        <f t="shared" si="16"/>
        <v>0.19993241909755233</v>
      </c>
      <c r="P85" s="4">
        <f t="shared" si="16"/>
        <v>8.8460614870131668E-2</v>
      </c>
      <c r="Q85" s="4">
        <f t="shared" si="16"/>
        <v>2.3903381196630775E-2</v>
      </c>
      <c r="R85" s="4">
        <f t="shared" si="16"/>
        <v>1.9128370643856781E-3</v>
      </c>
    </row>
    <row r="86" spans="1:18">
      <c r="B86" s="2">
        <v>9</v>
      </c>
      <c r="C86" s="4">
        <f t="shared" si="17"/>
        <v>1</v>
      </c>
      <c r="D86" s="4">
        <f t="shared" si="16"/>
        <v>0.99999999999120703</v>
      </c>
      <c r="E86" s="4">
        <f t="shared" si="16"/>
        <v>0.99999999332587253</v>
      </c>
      <c r="F86" s="4">
        <f t="shared" si="16"/>
        <v>0.99999967557364944</v>
      </c>
      <c r="G86" s="4">
        <f t="shared" si="16"/>
        <v>0.99999500367760907</v>
      </c>
      <c r="H86" s="4">
        <f t="shared" si="16"/>
        <v>0.99995933956927363</v>
      </c>
      <c r="I86" s="4">
        <f t="shared" si="16"/>
        <v>0.99978000368920228</v>
      </c>
      <c r="J86" s="4">
        <f t="shared" si="16"/>
        <v>0.99705765149495851</v>
      </c>
      <c r="K86" s="4">
        <f t="shared" si="16"/>
        <v>0.98003274465421919</v>
      </c>
      <c r="L86" s="4">
        <f t="shared" si="16"/>
        <v>0.91432001080518921</v>
      </c>
      <c r="M86" s="4">
        <f t="shared" si="16"/>
        <v>0.74216679374031713</v>
      </c>
      <c r="N86" s="4">
        <f t="shared" si="16"/>
        <v>0.6028560761992503</v>
      </c>
      <c r="O86" s="4">
        <f t="shared" si="16"/>
        <v>0.43427484051672038</v>
      </c>
      <c r="P86" s="4">
        <f t="shared" si="16"/>
        <v>0.25704863886730994</v>
      </c>
      <c r="Q86" s="4">
        <f t="shared" si="16"/>
        <v>0.1056072051162712</v>
      </c>
      <c r="R86" s="4">
        <f t="shared" si="16"/>
        <v>1.747371473674442E-2</v>
      </c>
    </row>
    <row r="87" spans="1:18">
      <c r="B87" s="3">
        <v>10</v>
      </c>
      <c r="C87" s="4">
        <f t="shared" si="17"/>
        <v>1</v>
      </c>
      <c r="D87" s="4">
        <f t="shared" si="16"/>
        <v>0.99999999999991263</v>
      </c>
      <c r="E87" s="4">
        <f t="shared" si="16"/>
        <v>0.99999999986358534</v>
      </c>
      <c r="F87" s="4">
        <f t="shared" si="16"/>
        <v>0.9999999896062477</v>
      </c>
      <c r="G87" s="4">
        <f t="shared" si="16"/>
        <v>0.99999977562854159</v>
      </c>
      <c r="H87" s="4">
        <f t="shared" si="16"/>
        <v>0.99999759015860312</v>
      </c>
      <c r="I87" s="4">
        <f t="shared" si="16"/>
        <v>0.99998341493024878</v>
      </c>
      <c r="J87" s="4">
        <f t="shared" si="16"/>
        <v>0.99966353387305995</v>
      </c>
      <c r="K87" s="4">
        <f t="shared" si="16"/>
        <v>0.99668957247627366</v>
      </c>
      <c r="L87" s="4">
        <f t="shared" si="16"/>
        <v>0.97973503120299843</v>
      </c>
      <c r="M87" s="4">
        <f t="shared" si="16"/>
        <v>0.91262160719432717</v>
      </c>
      <c r="N87" s="4">
        <f t="shared" si="16"/>
        <v>0.83771521213866884</v>
      </c>
      <c r="O87" s="4">
        <f t="shared" si="16"/>
        <v>0.71917990726877101</v>
      </c>
      <c r="P87" s="4">
        <f t="shared" si="16"/>
        <v>0.5483895329063494</v>
      </c>
      <c r="Q87" s="4">
        <f t="shared" si="16"/>
        <v>0.33141414592947377</v>
      </c>
      <c r="R87" s="4">
        <f t="shared" si="16"/>
        <v>0.11022329996816785</v>
      </c>
    </row>
    <row r="88" spans="1:18">
      <c r="B88" s="3">
        <v>11</v>
      </c>
      <c r="C88" s="4">
        <f t="shared" si="17"/>
        <v>1</v>
      </c>
      <c r="D88" s="4">
        <f t="shared" si="16"/>
        <v>0.99999999999999956</v>
      </c>
      <c r="E88" s="4">
        <f t="shared" si="16"/>
        <v>0.99999999999871969</v>
      </c>
      <c r="F88" s="4">
        <f t="shared" si="16"/>
        <v>0.99999999984693877</v>
      </c>
      <c r="G88" s="4">
        <f t="shared" si="16"/>
        <v>0.99999999536254192</v>
      </c>
      <c r="H88" s="4">
        <f t="shared" si="16"/>
        <v>0.99999993416441757</v>
      </c>
      <c r="I88" s="4">
        <f t="shared" si="16"/>
        <v>0.99999942261742714</v>
      </c>
      <c r="J88" s="4">
        <f t="shared" si="16"/>
        <v>0.99998214541932562</v>
      </c>
      <c r="K88" s="4">
        <f t="shared" si="16"/>
        <v>0.99974338912184546</v>
      </c>
      <c r="L88" s="4">
        <f t="shared" si="16"/>
        <v>0.99773091684520732</v>
      </c>
      <c r="M88" s="4">
        <f t="shared" si="16"/>
        <v>0.98565702575073721</v>
      </c>
      <c r="N88" s="4">
        <f t="shared" si="16"/>
        <v>0.96725322950300763</v>
      </c>
      <c r="O88" s="4">
        <f t="shared" si="16"/>
        <v>0.92910554842817894</v>
      </c>
      <c r="P88" s="4">
        <f t="shared" si="16"/>
        <v>0.85352467843069302</v>
      </c>
      <c r="Q88" s="4">
        <f t="shared" si="16"/>
        <v>0.70963741755895637</v>
      </c>
      <c r="R88" s="4">
        <f t="shared" si="16"/>
        <v>0.44527044334020388</v>
      </c>
    </row>
    <row r="89" spans="1:18">
      <c r="B89" s="3">
        <v>12</v>
      </c>
      <c r="C89" s="4">
        <f t="shared" si="17"/>
        <v>1</v>
      </c>
      <c r="D89" s="4">
        <f t="shared" si="16"/>
        <v>1</v>
      </c>
      <c r="E89" s="4">
        <f t="shared" si="16"/>
        <v>1</v>
      </c>
      <c r="F89" s="4">
        <f t="shared" si="16"/>
        <v>1</v>
      </c>
      <c r="G89" s="4">
        <f t="shared" si="16"/>
        <v>1</v>
      </c>
      <c r="H89" s="4">
        <f t="shared" si="16"/>
        <v>1</v>
      </c>
      <c r="I89" s="4">
        <f t="shared" si="16"/>
        <v>1</v>
      </c>
      <c r="J89" s="4">
        <f t="shared" si="16"/>
        <v>1</v>
      </c>
      <c r="K89" s="4">
        <f t="shared" si="16"/>
        <v>1</v>
      </c>
      <c r="L89" s="4">
        <f t="shared" si="16"/>
        <v>1</v>
      </c>
      <c r="M89" s="4">
        <f t="shared" si="16"/>
        <v>1</v>
      </c>
      <c r="N89" s="4">
        <f t="shared" si="16"/>
        <v>1</v>
      </c>
      <c r="O89" s="4">
        <f t="shared" si="16"/>
        <v>1</v>
      </c>
      <c r="P89" s="4">
        <f t="shared" si="16"/>
        <v>1</v>
      </c>
      <c r="Q89" s="4">
        <f t="shared" si="16"/>
        <v>1</v>
      </c>
      <c r="R89" s="4">
        <f t="shared" si="16"/>
        <v>1</v>
      </c>
    </row>
    <row r="90" spans="1:18">
      <c r="D90" s="1"/>
    </row>
    <row r="91" spans="1:18">
      <c r="A91">
        <v>13</v>
      </c>
      <c r="B91" s="3">
        <v>0</v>
      </c>
      <c r="C91" s="4">
        <f>_xlfn.BINOM.DIST($B91,$A$91,C$6,TRUE)</f>
        <v>0.85385300078039017</v>
      </c>
      <c r="D91" s="4">
        <f t="shared" ref="D91:R91" si="18">_xlfn.BINOM.DIST($B91,$A$91,D$6,TRUE)</f>
        <v>0.4989211607722307</v>
      </c>
      <c r="E91" s="4">
        <f t="shared" si="18"/>
        <v>0.24665469421277053</v>
      </c>
      <c r="F91" s="4">
        <f t="shared" si="18"/>
        <v>0.11711524436263196</v>
      </c>
      <c r="G91" s="4">
        <f t="shared" si="18"/>
        <v>5.3146119702561993E-2</v>
      </c>
      <c r="H91" s="4">
        <f t="shared" si="18"/>
        <v>2.2914844160955256E-2</v>
      </c>
      <c r="I91" s="4">
        <f t="shared" si="18"/>
        <v>9.3212331426364269E-3</v>
      </c>
      <c r="J91" s="4">
        <f t="shared" si="18"/>
        <v>1.2484180711990899E-3</v>
      </c>
      <c r="K91" s="4">
        <f t="shared" si="18"/>
        <v>1.1563103757637921E-4</v>
      </c>
      <c r="L91" s="4">
        <f t="shared" si="18"/>
        <v>6.2711181489593607E-6</v>
      </c>
      <c r="M91" s="4">
        <f t="shared" si="18"/>
        <v>1.4564499699769569E-7</v>
      </c>
      <c r="N91" s="4">
        <f t="shared" si="18"/>
        <v>1.3367503977784809E-8</v>
      </c>
      <c r="O91" s="4">
        <f t="shared" si="18"/>
        <v>7.1509850435613119E-10</v>
      </c>
      <c r="P91" s="4">
        <f t="shared" si="18"/>
        <v>1.6231164376440215E-11</v>
      </c>
      <c r="Q91" s="4">
        <f t="shared" si="18"/>
        <v>7.6090118844049057E-14</v>
      </c>
      <c r="R91" s="4">
        <f t="shared" si="18"/>
        <v>7.0261678726418233E-18</v>
      </c>
    </row>
    <row r="92" spans="1:18">
      <c r="B92" s="2">
        <v>1</v>
      </c>
      <c r="C92" s="4">
        <f t="shared" ref="C92:R104" si="19">_xlfn.BINOM.DIST($B92,$A$91,C$6,TRUE)</f>
        <v>0.98958167844918177</v>
      </c>
      <c r="D92" s="4">
        <f t="shared" si="19"/>
        <v>0.85526935754962874</v>
      </c>
      <c r="E92" s="4">
        <f t="shared" si="19"/>
        <v>0.61118677436257784</v>
      </c>
      <c r="F92" s="4">
        <f t="shared" si="19"/>
        <v>0.39018525416862526</v>
      </c>
      <c r="G92" s="4">
        <f t="shared" si="19"/>
        <v>0.22812228561320266</v>
      </c>
      <c r="H92" s="4">
        <f t="shared" si="19"/>
        <v>0.12331710765065577</v>
      </c>
      <c r="I92" s="4">
        <f t="shared" si="19"/>
        <v>6.1769730678828218E-2</v>
      </c>
      <c r="J92" s="4">
        <f t="shared" si="19"/>
        <v>1.2162137623782199E-2</v>
      </c>
      <c r="K92" s="4">
        <f t="shared" si="19"/>
        <v>1.6313934241094185E-3</v>
      </c>
      <c r="L92" s="4">
        <f t="shared" si="19"/>
        <v>1.2962328088677325E-4</v>
      </c>
      <c r="M92" s="4">
        <f t="shared" si="19"/>
        <v>4.6076069780592104E-6</v>
      </c>
      <c r="N92" s="4">
        <f t="shared" si="19"/>
        <v>5.4053199692293152E-7</v>
      </c>
      <c r="O92" s="4">
        <f t="shared" si="19"/>
        <v>3.8388707583082707E-8</v>
      </c>
      <c r="P92" s="4">
        <f t="shared" si="19"/>
        <v>1.2317074829567764E-9</v>
      </c>
      <c r="Q92" s="4">
        <f t="shared" si="19"/>
        <v>9.1887521622357926E-12</v>
      </c>
      <c r="R92" s="4">
        <f t="shared" si="19"/>
        <v>1.821783279859341E-15</v>
      </c>
    </row>
    <row r="93" spans="1:18">
      <c r="B93" s="3">
        <v>2</v>
      </c>
      <c r="C93" s="4">
        <f t="shared" si="19"/>
        <v>0.99953958451185276</v>
      </c>
      <c r="D93" s="4">
        <f t="shared" si="19"/>
        <v>0.97273885342375443</v>
      </c>
      <c r="E93" s="4">
        <f t="shared" si="19"/>
        <v>0.85983766581187615</v>
      </c>
      <c r="F93" s="4">
        <f t="shared" si="19"/>
        <v>0.68404661201815453</v>
      </c>
      <c r="G93" s="4">
        <f t="shared" si="19"/>
        <v>0.49400746413151742</v>
      </c>
      <c r="H93" s="4">
        <f t="shared" si="19"/>
        <v>0.32635542121748423</v>
      </c>
      <c r="I93" s="4">
        <f t="shared" si="19"/>
        <v>0.19797710804929605</v>
      </c>
      <c r="J93" s="4">
        <f t="shared" si="19"/>
        <v>5.6196674261151214E-2</v>
      </c>
      <c r="K93" s="4">
        <f t="shared" si="19"/>
        <v>1.0801950690704554E-2</v>
      </c>
      <c r="L93" s="4">
        <f t="shared" si="19"/>
        <v>1.2494645073822942E-3</v>
      </c>
      <c r="M93" s="4">
        <f t="shared" si="19"/>
        <v>6.7698119887504764E-5</v>
      </c>
      <c r="N93" s="4">
        <f t="shared" si="19"/>
        <v>1.0135640221854849E-5</v>
      </c>
      <c r="O93" s="4">
        <f t="shared" si="19"/>
        <v>9.5443301952320902E-7</v>
      </c>
      <c r="P93" s="4">
        <f t="shared" si="19"/>
        <v>4.3241566658291969E-8</v>
      </c>
      <c r="Q93" s="4">
        <f t="shared" si="19"/>
        <v>5.1288667961951664E-10</v>
      </c>
      <c r="R93" s="4">
        <f t="shared" si="19"/>
        <v>2.1815658518056565E-13</v>
      </c>
    </row>
    <row r="94" spans="1:18">
      <c r="B94" s="2">
        <v>3</v>
      </c>
      <c r="C94" s="4">
        <f t="shared" si="19"/>
        <v>0.99998604662673651</v>
      </c>
      <c r="D94" s="4">
        <f t="shared" si="19"/>
        <v>0.99640327123551398</v>
      </c>
      <c r="E94" s="4">
        <f t="shared" si="19"/>
        <v>0.96348651091707782</v>
      </c>
      <c r="F94" s="4">
        <f t="shared" si="19"/>
        <v>0.87730178873267173</v>
      </c>
      <c r="G94" s="4">
        <f t="shared" si="19"/>
        <v>0.74091226896775475</v>
      </c>
      <c r="H94" s="4">
        <f t="shared" si="19"/>
        <v>0.57727391469414258</v>
      </c>
      <c r="I94" s="4">
        <f t="shared" si="19"/>
        <v>0.41414360760835728</v>
      </c>
      <c r="J94" s="4">
        <f t="shared" si="19"/>
        <v>0.16477277775475502</v>
      </c>
      <c r="K94" s="4">
        <f t="shared" si="19"/>
        <v>4.4708259144895957E-2</v>
      </c>
      <c r="L94" s="4">
        <f t="shared" si="19"/>
        <v>7.462249373798197E-3</v>
      </c>
      <c r="M94" s="4">
        <f t="shared" si="19"/>
        <v>6.1285617164423892E-4</v>
      </c>
      <c r="N94" s="4">
        <f t="shared" si="19"/>
        <v>1.1686251304625346E-4</v>
      </c>
      <c r="O94" s="4">
        <f t="shared" si="19"/>
        <v>1.4566244254585044E-5</v>
      </c>
      <c r="P94" s="4">
        <f t="shared" si="19"/>
        <v>9.3055310638092625E-7</v>
      </c>
      <c r="Q94" s="4">
        <f t="shared" si="19"/>
        <v>1.7527232030951563E-8</v>
      </c>
      <c r="R94" s="4">
        <f t="shared" si="19"/>
        <v>1.5978092729656606E-11</v>
      </c>
    </row>
    <row r="95" spans="1:18">
      <c r="B95" s="3">
        <v>4</v>
      </c>
      <c r="C95" s="4">
        <f t="shared" si="19"/>
        <v>0.9999996946507359</v>
      </c>
      <c r="D95" s="4">
        <f t="shared" si="19"/>
        <v>0.999653658609017</v>
      </c>
      <c r="E95" s="4">
        <f t="shared" si="19"/>
        <v>0.99294479814851</v>
      </c>
      <c r="F95" s="4">
        <f t="shared" si="19"/>
        <v>0.96395573979746485</v>
      </c>
      <c r="G95" s="4">
        <f t="shared" si="19"/>
        <v>0.8972391029902973</v>
      </c>
      <c r="H95" s="4">
        <f t="shared" si="19"/>
        <v>0.78869871225135502</v>
      </c>
      <c r="I95" s="4">
        <f t="shared" si="19"/>
        <v>0.64805142006107852</v>
      </c>
      <c r="J95" s="4">
        <f t="shared" si="19"/>
        <v>0.34730672750015673</v>
      </c>
      <c r="K95" s="4">
        <f t="shared" si="19"/>
        <v>0.13018222759705902</v>
      </c>
      <c r="L95" s="4">
        <f t="shared" si="19"/>
        <v>3.0963163579993465E-2</v>
      </c>
      <c r="M95" s="4">
        <f t="shared" si="19"/>
        <v>3.8246627386535679E-3</v>
      </c>
      <c r="N95" s="4">
        <f t="shared" si="19"/>
        <v>9.2626823378049925E-4</v>
      </c>
      <c r="O95" s="4">
        <f t="shared" si="19"/>
        <v>1.5247248863891198E-4</v>
      </c>
      <c r="P95" s="4">
        <f t="shared" si="19"/>
        <v>1.3708751064176762E-5</v>
      </c>
      <c r="Q95" s="4">
        <f t="shared" si="19"/>
        <v>4.0938539825158263E-7</v>
      </c>
      <c r="R95" s="4">
        <f t="shared" si="19"/>
        <v>7.9877859379564132E-10</v>
      </c>
    </row>
    <row r="96" spans="1:18">
      <c r="B96" s="2">
        <v>5</v>
      </c>
      <c r="C96" s="4">
        <f t="shared" si="19"/>
        <v>0.99999999504209736</v>
      </c>
      <c r="D96" s="4">
        <f t="shared" si="19"/>
        <v>0.99997510378787358</v>
      </c>
      <c r="E96" s="4">
        <f t="shared" si="19"/>
        <v>0.99897293376087215</v>
      </c>
      <c r="F96" s="4">
        <f t="shared" si="19"/>
        <v>0.99193125538888949</v>
      </c>
      <c r="G96" s="4">
        <f t="shared" si="19"/>
        <v>0.96850307420883519</v>
      </c>
      <c r="H96" s="4">
        <f t="shared" si="19"/>
        <v>0.91696474784714055</v>
      </c>
      <c r="I96" s="4">
        <f t="shared" si="19"/>
        <v>0.83028716280278581</v>
      </c>
      <c r="J96" s="4">
        <f t="shared" si="19"/>
        <v>0.56825242412267429</v>
      </c>
      <c r="K96" s="4">
        <f t="shared" si="19"/>
        <v>0.28532077624911484</v>
      </c>
      <c r="L96" s="4">
        <f t="shared" si="19"/>
        <v>9.4968427867988245E-2</v>
      </c>
      <c r="M96" s="4">
        <f t="shared" si="19"/>
        <v>1.7448794311621593E-2</v>
      </c>
      <c r="N96" s="4">
        <f t="shared" si="19"/>
        <v>5.3459525594083609E-3</v>
      </c>
      <c r="O96" s="4">
        <f t="shared" si="19"/>
        <v>1.1584411269392643E-3</v>
      </c>
      <c r="P96" s="4">
        <f t="shared" si="19"/>
        <v>1.4620256156026672E-4</v>
      </c>
      <c r="Q96" s="4">
        <f t="shared" si="19"/>
        <v>6.9073158134042757E-6</v>
      </c>
      <c r="R96" s="4">
        <f t="shared" si="19"/>
        <v>2.8793763191016581E-8</v>
      </c>
    </row>
    <row r="97" spans="1:18">
      <c r="B97" s="3">
        <v>6</v>
      </c>
      <c r="C97" s="4">
        <f t="shared" si="19"/>
        <v>0.99999999993956235</v>
      </c>
      <c r="D97" s="4">
        <f t="shared" si="19"/>
        <v>0.9999986512952791</v>
      </c>
      <c r="E97" s="4">
        <f t="shared" si="19"/>
        <v>0.99988667824190958</v>
      </c>
      <c r="F97" s="4">
        <f t="shared" si="19"/>
        <v>0.99862137774499826</v>
      </c>
      <c r="G97" s="4">
        <f t="shared" si="19"/>
        <v>0.99256734682403813</v>
      </c>
      <c r="H97" s="4">
        <f t="shared" si="19"/>
        <v>0.97460603257097123</v>
      </c>
      <c r="I97" s="4">
        <f t="shared" si="19"/>
        <v>0.93545637640399115</v>
      </c>
      <c r="J97" s="4">
        <f t="shared" si="19"/>
        <v>0.76635662022021689</v>
      </c>
      <c r="K97" s="4">
        <f t="shared" si="19"/>
        <v>0.49390036736743154</v>
      </c>
      <c r="L97" s="4">
        <f t="shared" si="19"/>
        <v>0.22409418018844079</v>
      </c>
      <c r="M97" s="4">
        <f t="shared" si="19"/>
        <v>6.0257737628616699E-2</v>
      </c>
      <c r="N97" s="4">
        <f t="shared" si="19"/>
        <v>2.3222451363421496E-2</v>
      </c>
      <c r="O97" s="4">
        <f t="shared" si="19"/>
        <v>6.5940873503827222E-3</v>
      </c>
      <c r="P97" s="4">
        <f t="shared" si="19"/>
        <v>1.1638276386064939E-3</v>
      </c>
      <c r="Q97" s="4">
        <f t="shared" si="19"/>
        <v>8.6722853243972547E-5</v>
      </c>
      <c r="R97" s="4">
        <f t="shared" si="19"/>
        <v>7.7040380591005273E-7</v>
      </c>
    </row>
    <row r="98" spans="1:18">
      <c r="B98" s="2">
        <v>7</v>
      </c>
      <c r="C98" s="4">
        <f t="shared" si="19"/>
        <v>0.99999999999944711</v>
      </c>
      <c r="D98" s="4">
        <f t="shared" si="19"/>
        <v>0.9999999450270135</v>
      </c>
      <c r="E98" s="4">
        <f t="shared" si="19"/>
        <v>0.99999055724741615</v>
      </c>
      <c r="F98" s="4">
        <f t="shared" si="19"/>
        <v>0.99982129496350591</v>
      </c>
      <c r="G98" s="4">
        <f t="shared" si="19"/>
        <v>0.99866182773701229</v>
      </c>
      <c r="H98" s="4">
        <f t="shared" si="19"/>
        <v>0.99403353157244623</v>
      </c>
      <c r="I98" s="4">
        <f t="shared" si="19"/>
        <v>0.98097665959497593</v>
      </c>
      <c r="J98" s="4">
        <f t="shared" si="19"/>
        <v>0.89957466806424269</v>
      </c>
      <c r="K98" s="4">
        <f t="shared" si="19"/>
        <v>0.70422259003108145</v>
      </c>
      <c r="L98" s="4">
        <f t="shared" si="19"/>
        <v>0.41947021797769013</v>
      </c>
      <c r="M98" s="4">
        <f t="shared" si="19"/>
        <v>0.1611415417505149</v>
      </c>
      <c r="N98" s="4">
        <f t="shared" si="19"/>
        <v>7.7451869000248696E-2</v>
      </c>
      <c r="O98" s="4">
        <f t="shared" si="19"/>
        <v>2.862229633835528E-2</v>
      </c>
      <c r="P98" s="4">
        <f t="shared" si="19"/>
        <v>7.0257663598716925E-3</v>
      </c>
      <c r="Q98" s="4">
        <f t="shared" si="19"/>
        <v>8.2201697094584549E-4</v>
      </c>
      <c r="R98" s="4">
        <f t="shared" si="19"/>
        <v>1.5504796324105855E-5</v>
      </c>
    </row>
    <row r="99" spans="1:18">
      <c r="B99" s="3">
        <v>8</v>
      </c>
      <c r="C99" s="4">
        <f t="shared" si="19"/>
        <v>0.99999999999999623</v>
      </c>
      <c r="D99" s="4">
        <f t="shared" si="19"/>
        <v>0.99999999833653486</v>
      </c>
      <c r="E99" s="4">
        <f t="shared" si="19"/>
        <v>0.99999941435791762</v>
      </c>
      <c r="F99" s="4">
        <f t="shared" si="19"/>
        <v>0.99998270471671735</v>
      </c>
      <c r="G99" s="4">
        <f t="shared" si="19"/>
        <v>0.99981943692987663</v>
      </c>
      <c r="H99" s="4">
        <f t="shared" si="19"/>
        <v>0.99894443509316888</v>
      </c>
      <c r="I99" s="4">
        <f t="shared" si="19"/>
        <v>0.99575353281790902</v>
      </c>
      <c r="J99" s="4">
        <f t="shared" si="19"/>
        <v>0.96676297838643355</v>
      </c>
      <c r="K99" s="4">
        <f t="shared" si="19"/>
        <v>0.86328215013355558</v>
      </c>
      <c r="L99" s="4">
        <f t="shared" si="19"/>
        <v>0.64118313420234219</v>
      </c>
      <c r="M99" s="4">
        <f t="shared" si="19"/>
        <v>0.33944906020656573</v>
      </c>
      <c r="N99" s="4">
        <f t="shared" si="19"/>
        <v>0.20083298110184902</v>
      </c>
      <c r="O99" s="4">
        <f t="shared" si="19"/>
        <v>9.557505199116835E-2</v>
      </c>
      <c r="P99" s="4">
        <f t="shared" si="19"/>
        <v>3.2351148723390781E-2</v>
      </c>
      <c r="Q99" s="4">
        <f t="shared" si="19"/>
        <v>5.9023947106556065E-3</v>
      </c>
      <c r="R99" s="4">
        <f t="shared" si="19"/>
        <v>2.3506323375196389E-4</v>
      </c>
    </row>
    <row r="100" spans="1:18">
      <c r="B100" s="2">
        <v>9</v>
      </c>
      <c r="C100" s="4">
        <f t="shared" si="19"/>
        <v>1</v>
      </c>
      <c r="D100" s="4">
        <f t="shared" si="19"/>
        <v>0.99999999996369981</v>
      </c>
      <c r="E100" s="4">
        <f t="shared" si="19"/>
        <v>0.99999997375806216</v>
      </c>
      <c r="F100" s="4">
        <f t="shared" si="19"/>
        <v>0.99999878799191388</v>
      </c>
      <c r="G100" s="4">
        <f t="shared" si="19"/>
        <v>0.99998231156064854</v>
      </c>
      <c r="H100" s="4">
        <f t="shared" si="19"/>
        <v>0.99986397830003582</v>
      </c>
      <c r="I100" s="4">
        <f t="shared" si="19"/>
        <v>0.9993067877780315</v>
      </c>
      <c r="J100" s="4">
        <f t="shared" si="19"/>
        <v>0.99186395418991025</v>
      </c>
      <c r="K100" s="4">
        <f t="shared" si="19"/>
        <v>0.95238685229036157</v>
      </c>
      <c r="L100" s="4">
        <f t="shared" si="19"/>
        <v>0.82755352774953528</v>
      </c>
      <c r="M100" s="4">
        <f t="shared" si="19"/>
        <v>0.57289380032625492</v>
      </c>
      <c r="N100" s="4">
        <f t="shared" si="19"/>
        <v>0.40876848625891465</v>
      </c>
      <c r="O100" s="4">
        <f t="shared" si="19"/>
        <v>0.24631347114483401</v>
      </c>
      <c r="P100" s="4">
        <f t="shared" si="19"/>
        <v>0.11339815537979425</v>
      </c>
      <c r="Q100" s="4">
        <f t="shared" si="19"/>
        <v>3.1903819634841957E-2</v>
      </c>
      <c r="R100" s="4">
        <f t="shared" si="19"/>
        <v>2.6585143224451034E-3</v>
      </c>
    </row>
    <row r="101" spans="1:18">
      <c r="B101" s="3">
        <v>10</v>
      </c>
      <c r="C101" s="4">
        <f t="shared" si="19"/>
        <v>1</v>
      </c>
      <c r="D101" s="4">
        <f t="shared" si="19"/>
        <v>0.99999999999945932</v>
      </c>
      <c r="E101" s="4">
        <f t="shared" si="19"/>
        <v>0.99999999919621563</v>
      </c>
      <c r="F101" s="4">
        <f t="shared" si="19"/>
        <v>0.99999994184817009</v>
      </c>
      <c r="G101" s="4">
        <f t="shared" si="19"/>
        <v>0.99999881131269719</v>
      </c>
      <c r="H101" s="4">
        <f t="shared" si="19"/>
        <v>0.99998794795004486</v>
      </c>
      <c r="I101" s="4">
        <f t="shared" si="19"/>
        <v>0.99992196846255355</v>
      </c>
      <c r="J101" s="4">
        <f t="shared" si="19"/>
        <v>0.99861576068647295</v>
      </c>
      <c r="K101" s="4">
        <f t="shared" si="19"/>
        <v>0.98832651236337665</v>
      </c>
      <c r="L101" s="4">
        <f t="shared" si="19"/>
        <v>0.94034995572188551</v>
      </c>
      <c r="M101" s="4">
        <f t="shared" si="19"/>
        <v>0.79294869176453597</v>
      </c>
      <c r="N101" s="4">
        <f t="shared" si="19"/>
        <v>0.661082353181351</v>
      </c>
      <c r="O101" s="4">
        <f t="shared" si="19"/>
        <v>0.49066325132828631</v>
      </c>
      <c r="P101" s="4">
        <f t="shared" si="19"/>
        <v>0.30014378391356472</v>
      </c>
      <c r="Q101" s="4">
        <f t="shared" si="19"/>
        <v>0.1277182207607</v>
      </c>
      <c r="R101" s="4">
        <f t="shared" si="19"/>
        <v>2.1918274861034183E-2</v>
      </c>
    </row>
    <row r="102" spans="1:18">
      <c r="B102" s="3">
        <v>11</v>
      </c>
      <c r="C102" s="4">
        <f t="shared" si="19"/>
        <v>1</v>
      </c>
      <c r="D102" s="4">
        <f t="shared" si="19"/>
        <v>0.99999999999999512</v>
      </c>
      <c r="E102" s="4">
        <f t="shared" si="19"/>
        <v>0.99999999998492517</v>
      </c>
      <c r="F102" s="4">
        <f t="shared" si="19"/>
        <v>0.99999999828953445</v>
      </c>
      <c r="G102" s="4">
        <f t="shared" si="19"/>
        <v>0.99999995095869509</v>
      </c>
      <c r="H102" s="4">
        <f t="shared" si="19"/>
        <v>0.9999993432874319</v>
      </c>
      <c r="I102" s="4">
        <f t="shared" si="19"/>
        <v>0.99999458701528432</v>
      </c>
      <c r="J102" s="4">
        <f t="shared" si="19"/>
        <v>0.99985403808880302</v>
      </c>
      <c r="K102" s="4">
        <f t="shared" si="19"/>
        <v>0.99821012886043681</v>
      </c>
      <c r="L102" s="4">
        <f t="shared" si="19"/>
        <v>0.98689595401774621</v>
      </c>
      <c r="M102" s="4">
        <f t="shared" si="19"/>
        <v>0.93438031909065289</v>
      </c>
      <c r="N102" s="4">
        <f t="shared" si="19"/>
        <v>0.86983027740363572</v>
      </c>
      <c r="O102" s="4">
        <f t="shared" si="19"/>
        <v>0.76072839016704108</v>
      </c>
      <c r="P102" s="4">
        <f t="shared" si="19"/>
        <v>0.59352512363231025</v>
      </c>
      <c r="Q102" s="4">
        <f t="shared" si="19"/>
        <v>0.36844976868743268</v>
      </c>
      <c r="R102" s="4">
        <f t="shared" si="19"/>
        <v>0.12627875907855554</v>
      </c>
    </row>
    <row r="103" spans="1:18">
      <c r="B103" s="3">
        <v>12</v>
      </c>
      <c r="C103" s="4">
        <f t="shared" si="19"/>
        <v>1</v>
      </c>
      <c r="D103" s="4">
        <f t="shared" si="19"/>
        <v>1</v>
      </c>
      <c r="E103" s="4">
        <f t="shared" si="19"/>
        <v>0.99999999999986933</v>
      </c>
      <c r="F103" s="4">
        <f t="shared" si="19"/>
        <v>0.9999999999767224</v>
      </c>
      <c r="G103" s="4">
        <f t="shared" si="19"/>
        <v>0.99999999906286252</v>
      </c>
      <c r="H103" s="4">
        <f t="shared" si="19"/>
        <v>0.9999999834041664</v>
      </c>
      <c r="I103" s="4">
        <f t="shared" si="19"/>
        <v>0.99999982558427236</v>
      </c>
      <c r="J103" s="4">
        <f t="shared" si="19"/>
        <v>0.99999282103020248</v>
      </c>
      <c r="K103" s="4">
        <f t="shared" si="19"/>
        <v>0.99987116081029614</v>
      </c>
      <c r="L103" s="4">
        <f t="shared" si="19"/>
        <v>0.99863383041416243</v>
      </c>
      <c r="M103" s="4">
        <f t="shared" si="19"/>
        <v>0.98993008463907761</v>
      </c>
      <c r="N103" s="4">
        <f t="shared" si="19"/>
        <v>0.97537180884462205</v>
      </c>
      <c r="O103" s="4">
        <f t="shared" si="19"/>
        <v>0.94313697828327381</v>
      </c>
      <c r="P103" s="4">
        <f t="shared" si="19"/>
        <v>0.87519130799722489</v>
      </c>
      <c r="Q103" s="4">
        <f t="shared" si="19"/>
        <v>0.73806972163158324</v>
      </c>
      <c r="R103" s="4">
        <f t="shared" si="19"/>
        <v>0.47185308369534124</v>
      </c>
    </row>
    <row r="104" spans="1:18">
      <c r="B104" s="3">
        <v>13</v>
      </c>
      <c r="C104" s="4">
        <f t="shared" si="19"/>
        <v>1</v>
      </c>
      <c r="D104" s="4">
        <f t="shared" si="19"/>
        <v>1</v>
      </c>
      <c r="E104" s="4">
        <f t="shared" si="19"/>
        <v>1</v>
      </c>
      <c r="F104" s="4">
        <f t="shared" si="19"/>
        <v>1</v>
      </c>
      <c r="G104" s="4">
        <f t="shared" si="19"/>
        <v>1</v>
      </c>
      <c r="H104" s="4">
        <f t="shared" si="19"/>
        <v>1</v>
      </c>
      <c r="I104" s="4">
        <f t="shared" si="19"/>
        <v>1</v>
      </c>
      <c r="J104" s="4">
        <f t="shared" si="19"/>
        <v>1</v>
      </c>
      <c r="K104" s="4">
        <f t="shared" si="19"/>
        <v>1</v>
      </c>
      <c r="L104" s="4">
        <f t="shared" si="19"/>
        <v>1</v>
      </c>
      <c r="M104" s="4">
        <f t="shared" si="19"/>
        <v>1</v>
      </c>
      <c r="N104" s="4">
        <f t="shared" si="19"/>
        <v>1</v>
      </c>
      <c r="O104" s="4">
        <f t="shared" si="19"/>
        <v>1</v>
      </c>
      <c r="P104" s="4">
        <f t="shared" si="19"/>
        <v>1</v>
      </c>
      <c r="Q104" s="4">
        <f t="shared" si="19"/>
        <v>1</v>
      </c>
      <c r="R104" s="4">
        <f t="shared" si="19"/>
        <v>1</v>
      </c>
    </row>
    <row r="106" spans="1:18">
      <c r="A106" s="5">
        <v>14</v>
      </c>
      <c r="B106" s="6">
        <v>0</v>
      </c>
      <c r="C106" s="4">
        <f>_xlfn.BINOM.DIST($B106,$A$106,C$6,TRUE)</f>
        <v>0.84353845653096315</v>
      </c>
      <c r="D106" s="4">
        <f t="shared" ref="D106:R120" si="20">_xlfn.BINOM.DIST($B106,$A$106,D$6,TRUE)</f>
        <v>0.47293734671921295</v>
      </c>
      <c r="E106" s="4">
        <f t="shared" si="20"/>
        <v>0.22147618302753092</v>
      </c>
      <c r="F106" s="4">
        <f t="shared" si="20"/>
        <v>9.9304357999962858E-2</v>
      </c>
      <c r="G106" s="4">
        <f t="shared" si="20"/>
        <v>4.2406351833068262E-2</v>
      </c>
      <c r="H106" s="4">
        <f t="shared" si="20"/>
        <v>1.7138470244861658E-2</v>
      </c>
      <c r="I106" s="4">
        <f t="shared" si="20"/>
        <v>6.5054750349088173E-3</v>
      </c>
      <c r="J106" s="4">
        <f t="shared" si="20"/>
        <v>7.4645413313136045E-4</v>
      </c>
      <c r="K106" s="4">
        <f t="shared" si="20"/>
        <v>5.7575006230030791E-5</v>
      </c>
      <c r="L106" s="4">
        <f t="shared" si="20"/>
        <v>2.4954033338339103E-6</v>
      </c>
      <c r="M106" s="4">
        <f t="shared" si="20"/>
        <v>4.3390557505553516E-8</v>
      </c>
      <c r="N106" s="4">
        <f t="shared" si="20"/>
        <v>3.3140715861724055E-9</v>
      </c>
      <c r="O106" s="4">
        <f t="shared" si="20"/>
        <v>1.4153229598216571E-10</v>
      </c>
      <c r="P106" s="4">
        <f t="shared" si="20"/>
        <v>2.4009138345630346E-12</v>
      </c>
      <c r="Q106" s="4">
        <f t="shared" si="20"/>
        <v>7.4507444372092587E-15</v>
      </c>
      <c r="R106" s="4">
        <f t="shared" si="20"/>
        <v>3.3669396445699408E-19</v>
      </c>
    </row>
    <row r="107" spans="1:18">
      <c r="A107" s="5"/>
      <c r="B107" s="2">
        <v>1</v>
      </c>
      <c r="C107" s="4">
        <f t="shared" ref="C107:C120" si="21">_xlfn.BINOM.DIST($B107,$A$106,C$6,TRUE)</f>
        <v>0.98794207602294271</v>
      </c>
      <c r="D107" s="4">
        <f t="shared" si="20"/>
        <v>0.83671074346146179</v>
      </c>
      <c r="E107" s="4">
        <f t="shared" si="20"/>
        <v>0.57397533962088554</v>
      </c>
      <c r="F107" s="4">
        <f t="shared" si="20"/>
        <v>0.34865676707732979</v>
      </c>
      <c r="G107" s="4">
        <f t="shared" si="20"/>
        <v>0.1927631020059804</v>
      </c>
      <c r="H107" s="4">
        <f t="shared" si="20"/>
        <v>9.8007705070172035E-2</v>
      </c>
      <c r="I107" s="4">
        <f t="shared" si="20"/>
        <v>4.5926088543095399E-2</v>
      </c>
      <c r="J107" s="4">
        <f t="shared" si="20"/>
        <v>7.7739492660795816E-3</v>
      </c>
      <c r="K107" s="4">
        <f t="shared" si="20"/>
        <v>8.7035944507891005E-4</v>
      </c>
      <c r="L107" s="4">
        <f t="shared" si="20"/>
        <v>5.5355410745590211E-5</v>
      </c>
      <c r="M107" s="4">
        <f t="shared" si="20"/>
        <v>1.4749527103955437E-6</v>
      </c>
      <c r="N107" s="4">
        <f t="shared" si="20"/>
        <v>1.4406212506874595E-7</v>
      </c>
      <c r="O107" s="4">
        <f t="shared" si="20"/>
        <v>8.1714592132176844E-9</v>
      </c>
      <c r="P107" s="4">
        <f t="shared" si="20"/>
        <v>1.9602442142084354E-10</v>
      </c>
      <c r="Q107" s="4">
        <f t="shared" si="20"/>
        <v>9.6840198613296623E-13</v>
      </c>
      <c r="R107" s="4">
        <f t="shared" si="20"/>
        <v>9.3989328679044584E-17</v>
      </c>
    </row>
    <row r="108" spans="1:18">
      <c r="A108" s="5"/>
      <c r="B108" s="6">
        <v>2</v>
      </c>
      <c r="C108" s="4">
        <f t="shared" si="21"/>
        <v>0.99941929300661569</v>
      </c>
      <c r="D108" s="4">
        <f t="shared" si="20"/>
        <v>0.96662104207863009</v>
      </c>
      <c r="E108" s="4">
        <f t="shared" si="20"/>
        <v>0.83445538281273179</v>
      </c>
      <c r="F108" s="4">
        <f t="shared" si="20"/>
        <v>0.63935617671639822</v>
      </c>
      <c r="G108" s="4">
        <f t="shared" si="20"/>
        <v>0.44027738725653626</v>
      </c>
      <c r="H108" s="4">
        <f t="shared" si="20"/>
        <v>0.27517352313355803</v>
      </c>
      <c r="I108" s="4">
        <f t="shared" si="20"/>
        <v>0.15683158349322512</v>
      </c>
      <c r="J108" s="4">
        <f t="shared" si="20"/>
        <v>3.8491267769997901E-2</v>
      </c>
      <c r="K108" s="4">
        <f t="shared" si="20"/>
        <v>6.197597298292468E-3</v>
      </c>
      <c r="L108" s="4">
        <f t="shared" si="20"/>
        <v>5.7523050173387128E-4</v>
      </c>
      <c r="M108" s="4">
        <f t="shared" si="20"/>
        <v>2.3403532584041243E-5</v>
      </c>
      <c r="N108" s="4">
        <f t="shared" si="20"/>
        <v>2.9193512280480544E-6</v>
      </c>
      <c r="O108" s="4">
        <f t="shared" si="20"/>
        <v>2.1969219780227274E-7</v>
      </c>
      <c r="P108" s="4">
        <f t="shared" si="20"/>
        <v>7.4458058521723751E-9</v>
      </c>
      <c r="Q108" s="4">
        <f t="shared" si="20"/>
        <v>5.851085321885274E-11</v>
      </c>
      <c r="R108" s="4">
        <f t="shared" si="20"/>
        <v>1.2188546986941123E-14</v>
      </c>
    </row>
    <row r="109" spans="1:18">
      <c r="A109" s="5"/>
      <c r="B109" s="2">
        <v>3</v>
      </c>
      <c r="C109" s="4">
        <f t="shared" si="21"/>
        <v>0.99998065336438868</v>
      </c>
      <c r="D109" s="4">
        <f t="shared" si="20"/>
        <v>0.99517082835587756</v>
      </c>
      <c r="E109" s="4">
        <f t="shared" si="20"/>
        <v>0.95290603680873887</v>
      </c>
      <c r="F109" s="4">
        <f t="shared" si="20"/>
        <v>0.84791154145792791</v>
      </c>
      <c r="G109" s="4">
        <f t="shared" si="20"/>
        <v>0.69101774600644794</v>
      </c>
      <c r="H109" s="4">
        <f t="shared" si="20"/>
        <v>0.51402238085854657</v>
      </c>
      <c r="I109" s="4">
        <f t="shared" si="20"/>
        <v>0.34884403142155612</v>
      </c>
      <c r="J109" s="4">
        <f t="shared" si="20"/>
        <v>0.12111649806204679</v>
      </c>
      <c r="K109" s="4">
        <f t="shared" si="20"/>
        <v>2.7684579796215535E-2</v>
      </c>
      <c r="L109" s="4">
        <f t="shared" si="20"/>
        <v>3.7216558614265125E-3</v>
      </c>
      <c r="M109" s="4">
        <f t="shared" si="20"/>
        <v>2.3011160666687103E-4</v>
      </c>
      <c r="N109" s="4">
        <f t="shared" si="20"/>
        <v>3.659536653247976E-5</v>
      </c>
      <c r="O109" s="4">
        <f t="shared" si="20"/>
        <v>3.6484826991666532E-6</v>
      </c>
      <c r="P109" s="4">
        <f t="shared" si="20"/>
        <v>1.7449268961406404E-7</v>
      </c>
      <c r="Q109" s="4">
        <f t="shared" si="20"/>
        <v>2.1789313764219529E-9</v>
      </c>
      <c r="R109" s="4">
        <f t="shared" si="20"/>
        <v>9.7337272522385624E-13</v>
      </c>
    </row>
    <row r="110" spans="1:18">
      <c r="A110" s="5"/>
      <c r="B110" s="6">
        <v>4</v>
      </c>
      <c r="C110" s="4">
        <f t="shared" si="21"/>
        <v>0.99999952978260598</v>
      </c>
      <c r="D110" s="4">
        <f t="shared" si="20"/>
        <v>0.99948437843460503</v>
      </c>
      <c r="E110" s="4">
        <f t="shared" si="20"/>
        <v>0.98993769618792538</v>
      </c>
      <c r="F110" s="4">
        <f t="shared" si="20"/>
        <v>0.95077740691953117</v>
      </c>
      <c r="G110" s="4">
        <f t="shared" si="20"/>
        <v>0.86564857637102188</v>
      </c>
      <c r="H110" s="4">
        <f t="shared" si="20"/>
        <v>0.73540274928313287</v>
      </c>
      <c r="I110" s="4">
        <f t="shared" si="20"/>
        <v>0.57739254807536045</v>
      </c>
      <c r="J110" s="4">
        <f t="shared" si="20"/>
        <v>0.27391347698652546</v>
      </c>
      <c r="K110" s="4">
        <f t="shared" si="20"/>
        <v>8.7267457516597008E-2</v>
      </c>
      <c r="L110" s="4">
        <f t="shared" si="20"/>
        <v>1.6813733154727416E-2</v>
      </c>
      <c r="M110" s="4">
        <f t="shared" si="20"/>
        <v>1.5697175840876591E-3</v>
      </c>
      <c r="N110" s="4">
        <f t="shared" si="20"/>
        <v>3.175303793306878E-4</v>
      </c>
      <c r="O110" s="4">
        <f t="shared" si="20"/>
        <v>4.1860648143131026E-5</v>
      </c>
      <c r="P110" s="4">
        <f t="shared" si="20"/>
        <v>2.8207041482980855E-6</v>
      </c>
      <c r="Q110" s="4">
        <f t="shared" si="20"/>
        <v>5.5897983667275721E-8</v>
      </c>
      <c r="R110" s="4">
        <f t="shared" si="20"/>
        <v>5.3489892740738574E-11</v>
      </c>
    </row>
    <row r="111" spans="1:18">
      <c r="A111" s="5"/>
      <c r="B111" s="2">
        <v>5</v>
      </c>
      <c r="C111" s="4">
        <f t="shared" si="21"/>
        <v>0.9999999914133697</v>
      </c>
      <c r="D111" s="4">
        <f t="shared" si="20"/>
        <v>0.9999583629229587</v>
      </c>
      <c r="E111" s="4">
        <f t="shared" si="20"/>
        <v>0.99835758167756217</v>
      </c>
      <c r="F111" s="4">
        <f t="shared" si="20"/>
        <v>0.98767673897774566</v>
      </c>
      <c r="G111" s="4">
        <f t="shared" si="20"/>
        <v>0.954102050904993</v>
      </c>
      <c r="H111" s="4">
        <f t="shared" si="20"/>
        <v>0.88463144559415496</v>
      </c>
      <c r="I111" s="4">
        <f t="shared" si="20"/>
        <v>0.77523738963537081</v>
      </c>
      <c r="J111" s="4">
        <f t="shared" si="20"/>
        <v>0.47941457842469265</v>
      </c>
      <c r="K111" s="4">
        <f t="shared" si="20"/>
        <v>0.20742881374189071</v>
      </c>
      <c r="L111" s="4">
        <f t="shared" si="20"/>
        <v>5.6432138345472352E-2</v>
      </c>
      <c r="M111" s="4">
        <f t="shared" si="20"/>
        <v>7.8835640168722042E-3</v>
      </c>
      <c r="N111" s="4">
        <f t="shared" si="20"/>
        <v>2.0219963717901602E-3</v>
      </c>
      <c r="O111" s="4">
        <f t="shared" si="20"/>
        <v>3.5157380153131776E-4</v>
      </c>
      <c r="P111" s="4">
        <f t="shared" si="20"/>
        <v>3.3307235512758382E-5</v>
      </c>
      <c r="Q111" s="4">
        <f t="shared" si="20"/>
        <v>1.0456627445033357E-6</v>
      </c>
      <c r="R111" s="4">
        <f t="shared" si="20"/>
        <v>2.1402982556944689E-9</v>
      </c>
    </row>
    <row r="112" spans="1:18">
      <c r="A112" s="5"/>
      <c r="B112" s="6">
        <v>6</v>
      </c>
      <c r="C112" s="4">
        <f t="shared" si="21"/>
        <v>0.99999999988040089</v>
      </c>
      <c r="D112" s="4">
        <f t="shared" si="20"/>
        <v>0.99999742494109345</v>
      </c>
      <c r="E112" s="4">
        <f t="shared" si="20"/>
        <v>0.99979340320528531</v>
      </c>
      <c r="F112" s="4">
        <f t="shared" si="20"/>
        <v>0.99760394393708118</v>
      </c>
      <c r="G112" s="4">
        <f t="shared" si="20"/>
        <v>0.98770443861395796</v>
      </c>
      <c r="H112" s="4">
        <f t="shared" si="20"/>
        <v>0.96007581751778792</v>
      </c>
      <c r="I112" s="4">
        <f t="shared" si="20"/>
        <v>0.90368686035933898</v>
      </c>
      <c r="J112" s="4">
        <f t="shared" si="20"/>
        <v>0.68670288505331689</v>
      </c>
      <c r="K112" s="4">
        <f t="shared" si="20"/>
        <v>0.38917672625874711</v>
      </c>
      <c r="L112" s="4">
        <f t="shared" si="20"/>
        <v>0.14635014723134274</v>
      </c>
      <c r="M112" s="4">
        <f t="shared" si="20"/>
        <v>3.0202434704620782E-2</v>
      </c>
      <c r="N112" s="4">
        <f t="shared" si="20"/>
        <v>9.7778941428992971E-3</v>
      </c>
      <c r="O112" s="4">
        <f t="shared" si="20"/>
        <v>2.2342642274831926E-3</v>
      </c>
      <c r="P112" s="4">
        <f t="shared" si="20"/>
        <v>2.9672966295694447E-4</v>
      </c>
      <c r="Q112" s="4">
        <f t="shared" si="20"/>
        <v>1.4722853238605619E-5</v>
      </c>
      <c r="R112" s="4">
        <f t="shared" si="20"/>
        <v>6.433171643811314E-8</v>
      </c>
    </row>
    <row r="113" spans="1:18">
      <c r="A113" s="5"/>
      <c r="B113" s="2">
        <v>7</v>
      </c>
      <c r="C113" s="4">
        <f t="shared" si="21"/>
        <v>0.99999999999872369</v>
      </c>
      <c r="D113" s="4">
        <f t="shared" si="20"/>
        <v>0.99999987764946474</v>
      </c>
      <c r="E113" s="4">
        <f t="shared" si="20"/>
        <v>0.99997995327853395</v>
      </c>
      <c r="F113" s="4">
        <f t="shared" si="20"/>
        <v>0.99963881155291534</v>
      </c>
      <c r="G113" s="4">
        <f t="shared" si="20"/>
        <v>0.99743025503411853</v>
      </c>
      <c r="H113" s="4">
        <f t="shared" si="20"/>
        <v>0.98913624762415453</v>
      </c>
      <c r="I113" s="4">
        <f t="shared" si="20"/>
        <v>0.96722589244864321</v>
      </c>
      <c r="J113" s="4">
        <f t="shared" si="20"/>
        <v>0.84601035538711677</v>
      </c>
      <c r="K113" s="4">
        <f t="shared" si="20"/>
        <v>0.59862400847611619</v>
      </c>
      <c r="L113" s="4">
        <f t="shared" si="20"/>
        <v>0.30183821314553883</v>
      </c>
      <c r="M113" s="4">
        <f t="shared" si="20"/>
        <v>9.0313040552612633E-2</v>
      </c>
      <c r="N113" s="4">
        <f t="shared" si="20"/>
        <v>3.66670085839437E-2</v>
      </c>
      <c r="O113" s="4">
        <f t="shared" si="20"/>
        <v>1.0953910473282249E-2</v>
      </c>
      <c r="P113" s="4">
        <f t="shared" si="20"/>
        <v>2.030925614256043E-3</v>
      </c>
      <c r="Q113" s="4">
        <f t="shared" si="20"/>
        <v>1.5872285324934033E-4</v>
      </c>
      <c r="R113" s="4">
        <f t="shared" si="20"/>
        <v>1.4764758953820037E-6</v>
      </c>
    </row>
    <row r="114" spans="1:18">
      <c r="A114" s="5"/>
      <c r="B114" s="6">
        <v>8</v>
      </c>
      <c r="C114" s="4">
        <f t="shared" si="21"/>
        <v>0.99999999999998956</v>
      </c>
      <c r="D114" s="4">
        <f t="shared" si="20"/>
        <v>0.99999999556017505</v>
      </c>
      <c r="E114" s="4">
        <f t="shared" si="20"/>
        <v>0.9999985102240776</v>
      </c>
      <c r="F114" s="4">
        <f t="shared" si="20"/>
        <v>0.9999581575214489</v>
      </c>
      <c r="G114" s="4">
        <f t="shared" si="20"/>
        <v>0.9995855072641826</v>
      </c>
      <c r="H114" s="4">
        <f t="shared" si="20"/>
        <v>0.99770649453366511</v>
      </c>
      <c r="I114" s="4">
        <f t="shared" si="20"/>
        <v>0.99128973495472539</v>
      </c>
      <c r="J114" s="4">
        <f t="shared" si="20"/>
        <v>0.93974790257208707</v>
      </c>
      <c r="K114" s="4">
        <f t="shared" si="20"/>
        <v>0.78342152619730532</v>
      </c>
      <c r="L114" s="4">
        <f t="shared" si="20"/>
        <v>0.50769422160180355</v>
      </c>
      <c r="M114" s="4">
        <f t="shared" si="20"/>
        <v>0.21426291764894159</v>
      </c>
      <c r="N114" s="4">
        <f t="shared" si="20"/>
        <v>0.10804051431247746</v>
      </c>
      <c r="O114" s="4">
        <f t="shared" si="20"/>
        <v>4.1873585737160053E-2</v>
      </c>
      <c r="P114" s="4">
        <f t="shared" si="20"/>
        <v>1.077189691908343E-2</v>
      </c>
      <c r="Q114" s="4">
        <f t="shared" si="20"/>
        <v>1.3194875592182241E-3</v>
      </c>
      <c r="R114" s="4">
        <f t="shared" si="20"/>
        <v>2.6026036645648797E-5</v>
      </c>
    </row>
    <row r="115" spans="1:18">
      <c r="A115" s="5"/>
      <c r="B115" s="2">
        <v>9</v>
      </c>
      <c r="C115" s="4">
        <f t="shared" si="21"/>
        <v>1</v>
      </c>
      <c r="D115" s="4">
        <f t="shared" si="20"/>
        <v>0.99999999987895705</v>
      </c>
      <c r="E115" s="4">
        <f t="shared" si="20"/>
        <v>0.99999991665449539</v>
      </c>
      <c r="F115" s="4">
        <f t="shared" si="20"/>
        <v>0.99999634204742205</v>
      </c>
      <c r="G115" s="4">
        <f t="shared" si="20"/>
        <v>0.99994939785526227</v>
      </c>
      <c r="H115" s="4">
        <f t="shared" si="20"/>
        <v>0.99963217984844888</v>
      </c>
      <c r="I115" s="4">
        <f t="shared" si="20"/>
        <v>0.99823342051967778</v>
      </c>
      <c r="J115" s="4">
        <f t="shared" si="20"/>
        <v>0.98177135383884839</v>
      </c>
      <c r="K115" s="4">
        <f t="shared" si="20"/>
        <v>0.90764916343147239</v>
      </c>
      <c r="L115" s="4">
        <f t="shared" si="20"/>
        <v>0.71534364120264127</v>
      </c>
      <c r="M115" s="4">
        <f t="shared" si="20"/>
        <v>0.40899691718302378</v>
      </c>
      <c r="N115" s="4">
        <f t="shared" si="20"/>
        <v>0.25238435154038885</v>
      </c>
      <c r="O115" s="4">
        <f t="shared" si="20"/>
        <v>0.12540919991006186</v>
      </c>
      <c r="P115" s="4">
        <f t="shared" si="20"/>
        <v>4.4339621948005968E-2</v>
      </c>
      <c r="Q115" s="4">
        <f t="shared" si="20"/>
        <v>8.4484542392319287E-3</v>
      </c>
      <c r="R115" s="4">
        <f t="shared" si="20"/>
        <v>3.5119500992213939E-4</v>
      </c>
    </row>
    <row r="116" spans="1:18">
      <c r="A116" s="5"/>
      <c r="B116" s="6">
        <v>10</v>
      </c>
      <c r="C116" s="4">
        <f t="shared" si="21"/>
        <v>1</v>
      </c>
      <c r="D116" s="4">
        <f t="shared" si="20"/>
        <v>0.99999999999759692</v>
      </c>
      <c r="E116" s="4">
        <f t="shared" si="20"/>
        <v>0.99999999659948879</v>
      </c>
      <c r="F116" s="4">
        <f t="shared" si="20"/>
        <v>0.99999976636971066</v>
      </c>
      <c r="G116" s="4">
        <f t="shared" si="20"/>
        <v>0.99999547704280323</v>
      </c>
      <c r="H116" s="4">
        <f t="shared" si="20"/>
        <v>0.99995669768067064</v>
      </c>
      <c r="I116" s="4">
        <f t="shared" si="20"/>
        <v>0.99973613468137312</v>
      </c>
      <c r="J116" s="4">
        <f t="shared" si="20"/>
        <v>0.99590099433033497</v>
      </c>
      <c r="K116" s="4">
        <f t="shared" si="20"/>
        <v>0.9702819278339172</v>
      </c>
      <c r="L116" s="4">
        <f t="shared" si="20"/>
        <v>0.87243748236829288</v>
      </c>
      <c r="M116" s="4">
        <f t="shared" si="20"/>
        <v>0.6384525535835478</v>
      </c>
      <c r="N116" s="4">
        <f t="shared" si="20"/>
        <v>0.47132214014632506</v>
      </c>
      <c r="O116" s="4">
        <f t="shared" si="20"/>
        <v>0.29467517963874296</v>
      </c>
      <c r="P116" s="4">
        <f t="shared" si="20"/>
        <v>0.1410215687525096</v>
      </c>
      <c r="Q116" s="4">
        <f t="shared" si="20"/>
        <v>4.1285965793085966E-2</v>
      </c>
      <c r="R116" s="4">
        <f t="shared" si="20"/>
        <v>3.5814420474542925E-3</v>
      </c>
    </row>
    <row r="117" spans="1:18">
      <c r="A117" s="5"/>
      <c r="B117" s="6">
        <v>11</v>
      </c>
      <c r="C117" s="4">
        <f t="shared" si="21"/>
        <v>1</v>
      </c>
      <c r="D117" s="4">
        <f t="shared" si="20"/>
        <v>0.99999999999996714</v>
      </c>
      <c r="E117" s="4">
        <f t="shared" si="20"/>
        <v>0.99999999990441379</v>
      </c>
      <c r="F117" s="4">
        <f t="shared" si="20"/>
        <v>0.99999998970593174</v>
      </c>
      <c r="G117" s="4">
        <f t="shared" si="20"/>
        <v>0.99999972065903187</v>
      </c>
      <c r="H117" s="4">
        <f t="shared" si="20"/>
        <v>0.99999647075078335</v>
      </c>
      <c r="I117" s="4">
        <f t="shared" si="20"/>
        <v>0.99997265040287542</v>
      </c>
      <c r="J117" s="4">
        <f t="shared" si="20"/>
        <v>0.9993561515108742</v>
      </c>
      <c r="K117" s="4">
        <f t="shared" si="20"/>
        <v>0.99324776268959281</v>
      </c>
      <c r="L117" s="4">
        <f t="shared" si="20"/>
        <v>0.95887153936377434</v>
      </c>
      <c r="M117" s="4">
        <f t="shared" si="20"/>
        <v>0.83508400217753276</v>
      </c>
      <c r="N117" s="4">
        <f t="shared" si="20"/>
        <v>0.71283513855453995</v>
      </c>
      <c r="O117" s="4">
        <f t="shared" si="20"/>
        <v>0.54411454360725287</v>
      </c>
      <c r="P117" s="4">
        <f t="shared" si="20"/>
        <v>0.34354075168476161</v>
      </c>
      <c r="Q117" s="4">
        <f t="shared" si="20"/>
        <v>0.15129065393368563</v>
      </c>
      <c r="R117" s="4">
        <f t="shared" si="20"/>
        <v>2.691922926473779E-2</v>
      </c>
    </row>
    <row r="118" spans="1:18">
      <c r="A118" s="5"/>
      <c r="B118" s="6">
        <v>12</v>
      </c>
      <c r="C118" s="4">
        <f t="shared" si="21"/>
        <v>1</v>
      </c>
      <c r="D118" s="4">
        <f t="shared" si="20"/>
        <v>0.99999999999999978</v>
      </c>
      <c r="E118" s="4">
        <f t="shared" si="20"/>
        <v>0.99999999999834377</v>
      </c>
      <c r="F118" s="4">
        <f t="shared" si="20"/>
        <v>0.99999999972013487</v>
      </c>
      <c r="G118" s="4">
        <f t="shared" si="20"/>
        <v>0.99999998934197232</v>
      </c>
      <c r="H118" s="4">
        <f t="shared" si="20"/>
        <v>0.99999982204353999</v>
      </c>
      <c r="I118" s="4">
        <f t="shared" si="20"/>
        <v>0.99999824311735241</v>
      </c>
      <c r="J118" s="4">
        <f t="shared" si="20"/>
        <v>0.99993701918512456</v>
      </c>
      <c r="K118" s="4">
        <f t="shared" si="20"/>
        <v>0.99903718988891077</v>
      </c>
      <c r="L118" s="4">
        <f t="shared" si="20"/>
        <v>0.99156668979340812</v>
      </c>
      <c r="M118" s="4">
        <f t="shared" si="20"/>
        <v>0.9509297052428396</v>
      </c>
      <c r="N118" s="4">
        <f t="shared" si="20"/>
        <v>0.89599613387848509</v>
      </c>
      <c r="O118" s="4">
        <f t="shared" si="20"/>
        <v>0.79683069792700589</v>
      </c>
      <c r="P118" s="4">
        <f t="shared" si="20"/>
        <v>0.63518918562356852</v>
      </c>
      <c r="Q118" s="4">
        <f t="shared" si="20"/>
        <v>0.40464295447972387</v>
      </c>
      <c r="R118" s="4">
        <f t="shared" si="20"/>
        <v>0.14283868071419192</v>
      </c>
    </row>
    <row r="119" spans="1:18">
      <c r="B119" s="6">
        <v>13</v>
      </c>
      <c r="C119" s="4">
        <f t="shared" si="21"/>
        <v>1</v>
      </c>
      <c r="D119" s="4">
        <f t="shared" si="20"/>
        <v>1</v>
      </c>
      <c r="E119" s="4">
        <f t="shared" si="20"/>
        <v>0.99999999999998668</v>
      </c>
      <c r="F119" s="4">
        <f t="shared" si="20"/>
        <v>0.99999999999645994</v>
      </c>
      <c r="G119" s="4">
        <f t="shared" si="20"/>
        <v>0.99999999981062326</v>
      </c>
      <c r="H119" s="4">
        <f t="shared" si="20"/>
        <v>0.99999999581652221</v>
      </c>
      <c r="I119" s="4">
        <f t="shared" si="20"/>
        <v>0.99999994731249697</v>
      </c>
      <c r="J119" s="4">
        <f t="shared" si="20"/>
        <v>0.99999711347982378</v>
      </c>
      <c r="K119" s="4">
        <f t="shared" si="20"/>
        <v>0.99993531241963352</v>
      </c>
      <c r="L119" s="4">
        <f t="shared" si="20"/>
        <v>0.99917745661575896</v>
      </c>
      <c r="M119" s="4">
        <f t="shared" si="20"/>
        <v>0.99293011382340368</v>
      </c>
      <c r="N119" s="4">
        <f t="shared" si="20"/>
        <v>0.98147762999586341</v>
      </c>
      <c r="O119" s="4">
        <f t="shared" si="20"/>
        <v>0.9543913075414483</v>
      </c>
      <c r="P119" s="4">
        <f t="shared" si="20"/>
        <v>0.89365300971827533</v>
      </c>
      <c r="Q119" s="4">
        <f t="shared" si="20"/>
        <v>0.7637179344894186</v>
      </c>
      <c r="R119" s="4">
        <f t="shared" si="20"/>
        <v>0.49716188392466037</v>
      </c>
    </row>
    <row r="120" spans="1:18">
      <c r="B120" s="6">
        <v>14</v>
      </c>
      <c r="C120" s="4">
        <f t="shared" si="21"/>
        <v>1</v>
      </c>
      <c r="D120" s="4">
        <f t="shared" si="20"/>
        <v>1</v>
      </c>
      <c r="E120" s="4">
        <f t="shared" si="20"/>
        <v>1</v>
      </c>
      <c r="F120" s="4">
        <f t="shared" si="20"/>
        <v>1</v>
      </c>
      <c r="G120" s="4">
        <f t="shared" si="20"/>
        <v>1</v>
      </c>
      <c r="H120" s="4">
        <f t="shared" si="20"/>
        <v>1</v>
      </c>
      <c r="I120" s="4">
        <f t="shared" si="20"/>
        <v>1</v>
      </c>
      <c r="J120" s="4">
        <f t="shared" si="20"/>
        <v>1</v>
      </c>
      <c r="K120" s="4">
        <f t="shared" si="20"/>
        <v>1</v>
      </c>
      <c r="L120" s="4">
        <f t="shared" si="20"/>
        <v>1</v>
      </c>
      <c r="M120" s="4">
        <f t="shared" si="20"/>
        <v>1</v>
      </c>
      <c r="N120" s="4">
        <f t="shared" si="20"/>
        <v>1</v>
      </c>
      <c r="O120" s="4">
        <f t="shared" si="20"/>
        <v>1</v>
      </c>
      <c r="P120" s="4">
        <f t="shared" si="20"/>
        <v>1</v>
      </c>
      <c r="Q120" s="4">
        <f t="shared" si="20"/>
        <v>1</v>
      </c>
      <c r="R120" s="4">
        <f t="shared" si="20"/>
        <v>1</v>
      </c>
    </row>
    <row r="122" spans="1:18">
      <c r="A122" s="5">
        <v>15</v>
      </c>
      <c r="B122" s="6">
        <v>0</v>
      </c>
      <c r="C122" s="4">
        <f>_xlfn.BINOM.DIST($B122,$A$122,C$6,TRUE)</f>
        <v>0.83334851197606907</v>
      </c>
      <c r="D122" s="4">
        <f t="shared" ref="D122:R137" si="22">_xlfn.BINOM.DIST($B122,$A$122,D$6,TRUE)</f>
        <v>0.44830676970207628</v>
      </c>
      <c r="E122" s="4">
        <f t="shared" si="22"/>
        <v>0.19886789426408055</v>
      </c>
      <c r="F122" s="4">
        <f t="shared" si="22"/>
        <v>8.420215123532851E-2</v>
      </c>
      <c r="G122" s="4">
        <f t="shared" si="22"/>
        <v>3.3836876254641837E-2</v>
      </c>
      <c r="H122" s="4">
        <f t="shared" si="22"/>
        <v>1.2818204665536922E-2</v>
      </c>
      <c r="I122" s="4">
        <f t="shared" si="22"/>
        <v>4.5403011363635637E-3</v>
      </c>
      <c r="J122" s="4">
        <f t="shared" si="22"/>
        <v>4.4631985528190295E-4</v>
      </c>
      <c r="K122" s="4">
        <f t="shared" si="22"/>
        <v>2.8667747102056955E-5</v>
      </c>
      <c r="L122" s="4">
        <f t="shared" si="22"/>
        <v>9.929708945991885E-7</v>
      </c>
      <c r="M122" s="4">
        <f t="shared" si="22"/>
        <v>1.292691489205453E-8</v>
      </c>
      <c r="N122" s="4">
        <f t="shared" si="22"/>
        <v>8.2162462764386458E-10</v>
      </c>
      <c r="O122" s="4">
        <f t="shared" si="22"/>
        <v>2.8012072020790179E-11</v>
      </c>
      <c r="P122" s="4">
        <f t="shared" si="22"/>
        <v>3.5514317440856375E-13</v>
      </c>
      <c r="Q122" s="4">
        <f t="shared" si="22"/>
        <v>7.2957689529153073E-16</v>
      </c>
      <c r="R122" s="4">
        <f t="shared" si="22"/>
        <v>1.613437477677917E-20</v>
      </c>
    </row>
    <row r="123" spans="1:18">
      <c r="A123" s="5"/>
      <c r="B123" s="2">
        <v>1</v>
      </c>
      <c r="C123" s="4">
        <f t="shared" ref="C123:C137" si="23">_xlfn.BINOM.DIST($B123,$A$122,C$6,TRUE)</f>
        <v>0.98619768029947963</v>
      </c>
      <c r="D123" s="4">
        <f t="shared" si="22"/>
        <v>0.81776542495912552</v>
      </c>
      <c r="E123" s="4">
        <f t="shared" si="22"/>
        <v>0.53799222571583583</v>
      </c>
      <c r="F123" s="4">
        <f t="shared" si="22"/>
        <v>0.31073525270484381</v>
      </c>
      <c r="G123" s="4">
        <f t="shared" si="22"/>
        <v>0.16237900993103829</v>
      </c>
      <c r="H123" s="4">
        <f t="shared" si="22"/>
        <v>7.7622188355407781E-2</v>
      </c>
      <c r="I123" s="4">
        <f t="shared" si="22"/>
        <v>3.4017909614542381E-2</v>
      </c>
      <c r="J123" s="4">
        <f t="shared" si="22"/>
        <v>4.9483340230237587E-3</v>
      </c>
      <c r="K123" s="4">
        <f t="shared" si="22"/>
        <v>4.622766340216644E-4</v>
      </c>
      <c r="L123" s="4">
        <f t="shared" si="22"/>
        <v>2.3529457483119985E-5</v>
      </c>
      <c r="M123" s="4">
        <f t="shared" si="22"/>
        <v>4.6988155409453946E-7</v>
      </c>
      <c r="N123" s="4">
        <f t="shared" si="22"/>
        <v>3.8208329005571991E-8</v>
      </c>
      <c r="O123" s="4">
        <f t="shared" si="22"/>
        <v>1.7308154314414219E-9</v>
      </c>
      <c r="P123" s="4">
        <f t="shared" si="22"/>
        <v>3.1041703076725614E-11</v>
      </c>
      <c r="Q123" s="4">
        <f t="shared" si="22"/>
        <v>1.0154709002405743E-13</v>
      </c>
      <c r="R123" s="4">
        <f t="shared" si="22"/>
        <v>4.8245282199800035E-18</v>
      </c>
    </row>
    <row r="124" spans="1:18">
      <c r="A124" s="5"/>
      <c r="B124" s="6">
        <v>2</v>
      </c>
      <c r="C124" s="4">
        <f t="shared" si="23"/>
        <v>0.99928064822545293</v>
      </c>
      <c r="D124" s="4">
        <f t="shared" si="22"/>
        <v>0.9598553137266479</v>
      </c>
      <c r="E124" s="4">
        <f t="shared" si="22"/>
        <v>0.80786558000370823</v>
      </c>
      <c r="F124" s="4">
        <f t="shared" si="22"/>
        <v>0.5951466104984886</v>
      </c>
      <c r="G124" s="4">
        <f t="shared" si="22"/>
        <v>0.39025970049310393</v>
      </c>
      <c r="H124" s="4">
        <f t="shared" si="22"/>
        <v>0.23051356371613965</v>
      </c>
      <c r="I124" s="4">
        <f t="shared" si="22"/>
        <v>0.12332925157868992</v>
      </c>
      <c r="J124" s="4">
        <f t="shared" si="22"/>
        <v>2.6140448345942417E-2</v>
      </c>
      <c r="K124" s="4">
        <f t="shared" si="22"/>
        <v>3.5228977169510043E-3</v>
      </c>
      <c r="L124" s="4">
        <f t="shared" si="22"/>
        <v>2.6222410695164673E-4</v>
      </c>
      <c r="M124" s="4">
        <f t="shared" si="22"/>
        <v>8.0079152263520701E-6</v>
      </c>
      <c r="N124" s="4">
        <f t="shared" si="22"/>
        <v>8.3211179947937477E-7</v>
      </c>
      <c r="O124" s="4">
        <f t="shared" si="22"/>
        <v>5.0035643794763346E-8</v>
      </c>
      <c r="P124" s="4">
        <f t="shared" si="22"/>
        <v>1.2684120906576081E-9</v>
      </c>
      <c r="Q124" s="4">
        <f t="shared" si="22"/>
        <v>6.6029588108408616E-12</v>
      </c>
      <c r="R124" s="4">
        <f t="shared" si="22"/>
        <v>6.735605316629634E-16</v>
      </c>
    </row>
    <row r="125" spans="1:18">
      <c r="A125" s="5"/>
      <c r="B125" s="2">
        <v>3</v>
      </c>
      <c r="C125" s="4">
        <f t="shared" si="23"/>
        <v>0.99997387213126676</v>
      </c>
      <c r="D125" s="4">
        <f t="shared" si="22"/>
        <v>0.99368395548655841</v>
      </c>
      <c r="E125" s="4">
        <f t="shared" si="22"/>
        <v>0.9408145940488265</v>
      </c>
      <c r="F125" s="4">
        <f t="shared" si="22"/>
        <v>0.816194441588036</v>
      </c>
      <c r="G125" s="4">
        <f t="shared" si="22"/>
        <v>0.64034813431026583</v>
      </c>
      <c r="H125" s="4">
        <f t="shared" si="22"/>
        <v>0.45381336080323148</v>
      </c>
      <c r="I125" s="4">
        <f t="shared" si="22"/>
        <v>0.29084091115136579</v>
      </c>
      <c r="J125" s="4">
        <f t="shared" si="22"/>
        <v>8.7894545466219817E-2</v>
      </c>
      <c r="K125" s="4">
        <f t="shared" si="22"/>
        <v>1.6896395623658321E-2</v>
      </c>
      <c r="L125" s="4">
        <f t="shared" si="22"/>
        <v>1.8272560808627678E-3</v>
      </c>
      <c r="M125" s="4">
        <f t="shared" si="22"/>
        <v>8.4986002014797918E-5</v>
      </c>
      <c r="N125" s="4">
        <f t="shared" si="22"/>
        <v>1.1268308942322767E-5</v>
      </c>
      <c r="O125" s="4">
        <f t="shared" si="22"/>
        <v>8.9831841383230953E-7</v>
      </c>
      <c r="P125" s="4">
        <f t="shared" si="22"/>
        <v>3.2155380898231464E-8</v>
      </c>
      <c r="Q125" s="4">
        <f t="shared" si="22"/>
        <v>2.6614243085090037E-10</v>
      </c>
      <c r="R125" s="4">
        <f t="shared" si="22"/>
        <v>5.8248492808053826E-14</v>
      </c>
    </row>
    <row r="126" spans="1:18">
      <c r="A126" s="5"/>
      <c r="B126" s="6">
        <v>4</v>
      </c>
      <c r="C126" s="4">
        <f t="shared" si="23"/>
        <v>0.99999930175547391</v>
      </c>
      <c r="D126" s="4">
        <f t="shared" si="22"/>
        <v>0.99925972874650493</v>
      </c>
      <c r="E126" s="4">
        <f t="shared" si="22"/>
        <v>0.98615750439849803</v>
      </c>
      <c r="F126" s="4">
        <f t="shared" si="22"/>
        <v>0.93513356610013054</v>
      </c>
      <c r="G126" s="4">
        <f t="shared" si="22"/>
        <v>0.83035917817094873</v>
      </c>
      <c r="H126" s="4">
        <f t="shared" si="22"/>
        <v>0.67959718601066321</v>
      </c>
      <c r="I126" s="4">
        <f t="shared" si="22"/>
        <v>0.50835261216457939</v>
      </c>
      <c r="J126" s="4">
        <f t="shared" si="22"/>
        <v>0.21247686770057106</v>
      </c>
      <c r="K126" s="4">
        <f t="shared" si="22"/>
        <v>5.7352086270747872E-2</v>
      </c>
      <c r="L126" s="4">
        <f t="shared" si="22"/>
        <v>8.9312552579768126E-3</v>
      </c>
      <c r="M126" s="4">
        <f t="shared" si="22"/>
        <v>6.2920701946007213E-4</v>
      </c>
      <c r="N126" s="4">
        <f t="shared" si="22"/>
        <v>1.0624477490541152E-4</v>
      </c>
      <c r="O126" s="4">
        <f t="shared" si="22"/>
        <v>1.1211434483836092E-5</v>
      </c>
      <c r="P126" s="4">
        <f t="shared" si="22"/>
        <v>5.6592028858260415E-7</v>
      </c>
      <c r="Q126" s="4">
        <f t="shared" si="22"/>
        <v>7.4391009767423501E-9</v>
      </c>
      <c r="R126" s="4">
        <f t="shared" si="22"/>
        <v>3.4899643643673133E-12</v>
      </c>
    </row>
    <row r="127" spans="1:18">
      <c r="A127" s="5"/>
      <c r="B127" s="2">
        <v>5</v>
      </c>
      <c r="C127" s="4">
        <f t="shared" si="23"/>
        <v>0.99999998583687011</v>
      </c>
      <c r="D127" s="4">
        <f t="shared" si="22"/>
        <v>0.99993367781080522</v>
      </c>
      <c r="E127" s="4">
        <f t="shared" si="22"/>
        <v>0.99749807976678007</v>
      </c>
      <c r="F127" s="4">
        <f t="shared" si="22"/>
        <v>0.98206508855833241</v>
      </c>
      <c r="G127" s="4">
        <f t="shared" si="22"/>
        <v>0.93622737277116808</v>
      </c>
      <c r="H127" s="4">
        <f t="shared" si="22"/>
        <v>0.84701387582807253</v>
      </c>
      <c r="I127" s="4">
        <f t="shared" si="22"/>
        <v>0.7154724198969229</v>
      </c>
      <c r="J127" s="4">
        <f t="shared" si="22"/>
        <v>0.39678669555843432</v>
      </c>
      <c r="K127" s="4">
        <f t="shared" si="22"/>
        <v>0.14709820000829524</v>
      </c>
      <c r="L127" s="4">
        <f t="shared" si="22"/>
        <v>3.2578688948228643E-2</v>
      </c>
      <c r="M127" s="4">
        <f t="shared" si="22"/>
        <v>3.4507387133428315E-3</v>
      </c>
      <c r="N127" s="4">
        <f t="shared" si="22"/>
        <v>7.4010158818124021E-4</v>
      </c>
      <c r="O127" s="4">
        <f t="shared" si="22"/>
        <v>1.0315907546172094E-4</v>
      </c>
      <c r="P127" s="4">
        <f t="shared" si="22"/>
        <v>7.3302718677290468E-6</v>
      </c>
      <c r="Q127" s="4">
        <f t="shared" si="22"/>
        <v>1.5281574904834205E-7</v>
      </c>
      <c r="R127" s="4">
        <f t="shared" si="22"/>
        <v>1.5348974949348074E-10</v>
      </c>
    </row>
    <row r="128" spans="1:18">
      <c r="A128" s="5"/>
      <c r="B128" s="6">
        <v>6</v>
      </c>
      <c r="C128" s="4">
        <f t="shared" si="23"/>
        <v>0.99999999977811915</v>
      </c>
      <c r="D128" s="4">
        <f t="shared" si="22"/>
        <v>0.99999539059118892</v>
      </c>
      <c r="E128" s="4">
        <f t="shared" si="22"/>
        <v>0.99964683454373537</v>
      </c>
      <c r="F128" s="4">
        <f t="shared" si="22"/>
        <v>0.99609421460686542</v>
      </c>
      <c r="G128" s="4">
        <f t="shared" si="22"/>
        <v>0.98091406810573034</v>
      </c>
      <c r="H128" s="4">
        <f t="shared" si="22"/>
        <v>0.94105780024327845</v>
      </c>
      <c r="I128" s="4">
        <f t="shared" si="22"/>
        <v>0.86488484424304268</v>
      </c>
      <c r="J128" s="4">
        <f t="shared" si="22"/>
        <v>0.60335640272407942</v>
      </c>
      <c r="K128" s="4">
        <f t="shared" si="22"/>
        <v>0.29792473434228389</v>
      </c>
      <c r="L128" s="4">
        <f t="shared" si="22"/>
        <v>9.2212312441337915E-2</v>
      </c>
      <c r="M128" s="4">
        <f t="shared" si="22"/>
        <v>1.4532801972166269E-2</v>
      </c>
      <c r="N128" s="4">
        <f t="shared" si="22"/>
        <v>3.9448385472035403E-3</v>
      </c>
      <c r="O128" s="4">
        <f t="shared" si="22"/>
        <v>7.2419589063571293E-4</v>
      </c>
      <c r="P128" s="4">
        <f t="shared" si="22"/>
        <v>7.2272680980302382E-5</v>
      </c>
      <c r="Q128" s="4">
        <f t="shared" si="22"/>
        <v>2.3849332376858189E-6</v>
      </c>
      <c r="R128" s="4">
        <f t="shared" si="22"/>
        <v>5.1205110149959363E-9</v>
      </c>
    </row>
    <row r="129" spans="1:18">
      <c r="A129" s="5"/>
      <c r="B129" s="2">
        <v>7</v>
      </c>
      <c r="C129" s="4">
        <f t="shared" si="23"/>
        <v>0.99999999999729439</v>
      </c>
      <c r="D129" s="4">
        <f t="shared" si="22"/>
        <v>0.99999974991241269</v>
      </c>
      <c r="E129" s="4">
        <f t="shared" si="22"/>
        <v>0.9999609102470568</v>
      </c>
      <c r="F129" s="4">
        <f t="shared" si="22"/>
        <v>0.99932934888589919</v>
      </c>
      <c r="G129" s="4">
        <f t="shared" si="22"/>
        <v>0.99546486205193241</v>
      </c>
      <c r="H129" s="4">
        <f t="shared" si="22"/>
        <v>0.98181069440294166</v>
      </c>
      <c r="I129" s="4">
        <f t="shared" si="22"/>
        <v>0.94803202163510614</v>
      </c>
      <c r="J129" s="4">
        <f t="shared" si="22"/>
        <v>0.78195600771530249</v>
      </c>
      <c r="K129" s="4">
        <f t="shared" si="22"/>
        <v>0.49346471702041944</v>
      </c>
      <c r="L129" s="4">
        <f t="shared" si="22"/>
        <v>0.20822195841991969</v>
      </c>
      <c r="M129" s="4">
        <f t="shared" si="22"/>
        <v>4.8110586398854516E-2</v>
      </c>
      <c r="N129" s="4">
        <f t="shared" si="22"/>
        <v>1.6444243395123029E-2</v>
      </c>
      <c r="O129" s="4">
        <f t="shared" si="22"/>
        <v>3.9600566124517412E-3</v>
      </c>
      <c r="P129" s="4">
        <f t="shared" si="22"/>
        <v>5.532519280731068E-4</v>
      </c>
      <c r="Q129" s="4">
        <f t="shared" si="22"/>
        <v>2.8823333239656625E-5</v>
      </c>
      <c r="R129" s="4">
        <f t="shared" si="22"/>
        <v>1.3200166549310446E-7</v>
      </c>
    </row>
    <row r="130" spans="1:18">
      <c r="A130" s="5"/>
      <c r="B130" s="6">
        <v>8</v>
      </c>
      <c r="C130" s="4">
        <f t="shared" si="23"/>
        <v>0.99999999999997424</v>
      </c>
      <c r="D130" s="4">
        <f t="shared" si="22"/>
        <v>0.99999998941938517</v>
      </c>
      <c r="E130" s="4">
        <f t="shared" si="22"/>
        <v>0.99999661593107647</v>
      </c>
      <c r="F130" s="4">
        <f t="shared" si="22"/>
        <v>0.99990959138655433</v>
      </c>
      <c r="G130" s="4">
        <f t="shared" si="22"/>
        <v>0.99914997389353122</v>
      </c>
      <c r="H130" s="4">
        <f t="shared" si="22"/>
        <v>0.9955461066927157</v>
      </c>
      <c r="I130" s="4">
        <f t="shared" si="22"/>
        <v>0.98402052941048812</v>
      </c>
      <c r="J130" s="4">
        <f t="shared" si="22"/>
        <v>0.90205790959995413</v>
      </c>
      <c r="K130" s="4">
        <f t="shared" si="22"/>
        <v>0.69063838849985071</v>
      </c>
      <c r="L130" s="4">
        <f t="shared" si="22"/>
        <v>0.38375243603045561</v>
      </c>
      <c r="M130" s="4">
        <f t="shared" si="22"/>
        <v>0.12724018793715097</v>
      </c>
      <c r="N130" s="4">
        <f t="shared" si="22"/>
        <v>5.4361928124161789E-2</v>
      </c>
      <c r="O130" s="4">
        <f t="shared" si="22"/>
        <v>1.7073532601508942E-2</v>
      </c>
      <c r="P130" s="4">
        <f t="shared" si="22"/>
        <v>3.3238900896661126E-3</v>
      </c>
      <c r="Q130" s="4">
        <f t="shared" si="22"/>
        <v>2.723849332578135E-4</v>
      </c>
      <c r="R130" s="4">
        <f t="shared" si="22"/>
        <v>2.6528908465347722E-6</v>
      </c>
    </row>
    <row r="131" spans="1:18">
      <c r="A131" s="5"/>
      <c r="B131" s="2">
        <v>9</v>
      </c>
      <c r="C131" s="4">
        <f t="shared" si="23"/>
        <v>0.99999999999999978</v>
      </c>
      <c r="D131" s="4">
        <f t="shared" si="22"/>
        <v>0.99999999965403497</v>
      </c>
      <c r="E131" s="4">
        <f t="shared" si="22"/>
        <v>0.99999977308607835</v>
      </c>
      <c r="F131" s="4">
        <f t="shared" si="22"/>
        <v>0.99999053494471202</v>
      </c>
      <c r="G131" s="4">
        <f t="shared" si="22"/>
        <v>0.99987586284461683</v>
      </c>
      <c r="H131" s="4">
        <f t="shared" si="22"/>
        <v>0.99914675309429812</v>
      </c>
      <c r="I131" s="4">
        <f t="shared" si="22"/>
        <v>0.99613587198421694</v>
      </c>
      <c r="J131" s="4">
        <f t="shared" si="22"/>
        <v>0.96487456455350906</v>
      </c>
      <c r="K131" s="4">
        <f t="shared" si="22"/>
        <v>0.84527695132894187</v>
      </c>
      <c r="L131" s="4">
        <f t="shared" si="22"/>
        <v>0.59032207864936903</v>
      </c>
      <c r="M131" s="4">
        <f t="shared" si="22"/>
        <v>0.27227807079013533</v>
      </c>
      <c r="N131" s="4">
        <f t="shared" si="22"/>
        <v>0.14382623843802123</v>
      </c>
      <c r="O131" s="4">
        <f t="shared" si="22"/>
        <v>5.8406954494260796E-2</v>
      </c>
      <c r="P131" s="4">
        <f t="shared" si="22"/>
        <v>1.5737234805361645E-2</v>
      </c>
      <c r="Q131" s="4">
        <f t="shared" si="22"/>
        <v>2.0175559765251649E-3</v>
      </c>
      <c r="R131" s="4">
        <f t="shared" si="22"/>
        <v>4.1608133845058069E-5</v>
      </c>
    </row>
    <row r="132" spans="1:18">
      <c r="A132" s="5"/>
      <c r="B132" s="6">
        <v>10</v>
      </c>
      <c r="C132" s="4">
        <f t="shared" si="23"/>
        <v>1</v>
      </c>
      <c r="D132" s="4">
        <f t="shared" si="22"/>
        <v>0.9999999999914182</v>
      </c>
      <c r="E132" s="4">
        <f t="shared" si="22"/>
        <v>0.99999998843870386</v>
      </c>
      <c r="F132" s="4">
        <f t="shared" si="22"/>
        <v>0.99999924559877695</v>
      </c>
      <c r="G132" s="4">
        <f t="shared" si="22"/>
        <v>0.99998616536058482</v>
      </c>
      <c r="H132" s="4">
        <f t="shared" si="22"/>
        <v>0.99987489322552414</v>
      </c>
      <c r="I132" s="4">
        <f t="shared" si="22"/>
        <v>0.99928219478740821</v>
      </c>
      <c r="J132" s="4">
        <f t="shared" si="22"/>
        <v>0.99021974848151806</v>
      </c>
      <c r="K132" s="4">
        <f t="shared" si="22"/>
        <v>0.93883526948273777</v>
      </c>
      <c r="L132" s="4">
        <f t="shared" si="22"/>
        <v>0.77785442247927739</v>
      </c>
      <c r="M132" s="4">
        <f t="shared" si="22"/>
        <v>0.47735634037946784</v>
      </c>
      <c r="N132" s="4">
        <f t="shared" si="22"/>
        <v>0.30666340809157255</v>
      </c>
      <c r="O132" s="4">
        <f t="shared" si="22"/>
        <v>0.1589103226179624</v>
      </c>
      <c r="P132" s="4">
        <f t="shared" si="22"/>
        <v>5.8640815519328121E-2</v>
      </c>
      <c r="Q132" s="4">
        <f t="shared" si="22"/>
        <v>1.1663903370585312E-2</v>
      </c>
      <c r="R132" s="4">
        <f t="shared" si="22"/>
        <v>5.0598844796067969E-4</v>
      </c>
    </row>
    <row r="133" spans="1:18">
      <c r="A133" s="5"/>
      <c r="B133" s="6">
        <v>11</v>
      </c>
      <c r="C133" s="4">
        <f t="shared" si="23"/>
        <v>1</v>
      </c>
      <c r="D133" s="4">
        <f t="shared" si="22"/>
        <v>0.99999999999984368</v>
      </c>
      <c r="E133" s="4">
        <f t="shared" si="22"/>
        <v>0.99999999956704699</v>
      </c>
      <c r="F133" s="4">
        <f t="shared" si="22"/>
        <v>0.99999995574095923</v>
      </c>
      <c r="G133" s="4">
        <f t="shared" si="22"/>
        <v>0.99999886310906438</v>
      </c>
      <c r="H133" s="4">
        <f t="shared" si="22"/>
        <v>0.99998644475526932</v>
      </c>
      <c r="I133" s="4">
        <f t="shared" si="22"/>
        <v>0.99990120373372404</v>
      </c>
      <c r="J133" s="4">
        <f t="shared" si="22"/>
        <v>0.99796690191172299</v>
      </c>
      <c r="K133" s="4">
        <f t="shared" si="22"/>
        <v>0.98171707632525518</v>
      </c>
      <c r="L133" s="4">
        <f t="shared" si="22"/>
        <v>0.90683132232793484</v>
      </c>
      <c r="M133" s="4">
        <f t="shared" si="22"/>
        <v>0.69703299474866776</v>
      </c>
      <c r="N133" s="4">
        <f t="shared" si="22"/>
        <v>0.53119804271168969</v>
      </c>
      <c r="O133" s="4">
        <f t="shared" si="22"/>
        <v>0.34404421855539052</v>
      </c>
      <c r="P133" s="4">
        <f t="shared" si="22"/>
        <v>0.17097820629184829</v>
      </c>
      <c r="Q133" s="4">
        <f t="shared" si="22"/>
        <v>5.2057624855813479E-2</v>
      </c>
      <c r="R133" s="4">
        <f t="shared" si="22"/>
        <v>4.6997888109065189E-3</v>
      </c>
    </row>
    <row r="134" spans="1:18">
      <c r="A134" s="5"/>
      <c r="B134" s="6">
        <v>12</v>
      </c>
      <c r="C134" s="4">
        <f t="shared" si="23"/>
        <v>1</v>
      </c>
      <c r="D134" s="4">
        <f t="shared" si="22"/>
        <v>0.999999999999998</v>
      </c>
      <c r="E134" s="4">
        <f t="shared" si="22"/>
        <v>0.99999999998875544</v>
      </c>
      <c r="F134" s="4">
        <f t="shared" si="22"/>
        <v>0.99999999819717489</v>
      </c>
      <c r="G134" s="4">
        <f t="shared" si="22"/>
        <v>0.99999993504652374</v>
      </c>
      <c r="H134" s="4">
        <f t="shared" si="22"/>
        <v>0.9999989772496618</v>
      </c>
      <c r="I134" s="4">
        <f t="shared" si="22"/>
        <v>0.99999051207016332</v>
      </c>
      <c r="J134" s="4">
        <f t="shared" si="22"/>
        <v>0.99970346391066189</v>
      </c>
      <c r="K134" s="4">
        <f t="shared" si="22"/>
        <v>0.99613043428067716</v>
      </c>
      <c r="L134" s="4">
        <f t="shared" si="22"/>
        <v>0.9718815936227343</v>
      </c>
      <c r="M134" s="4">
        <f t="shared" si="22"/>
        <v>0.8695967540347489</v>
      </c>
      <c r="N134" s="4">
        <f t="shared" si="22"/>
        <v>0.75824441251525232</v>
      </c>
      <c r="O134" s="4">
        <f t="shared" si="22"/>
        <v>0.59413212487021805</v>
      </c>
      <c r="P134" s="4">
        <f t="shared" si="22"/>
        <v>0.3866813880329899</v>
      </c>
      <c r="Q134" s="4">
        <f t="shared" si="22"/>
        <v>0.17609891120315366</v>
      </c>
      <c r="R134" s="4">
        <f t="shared" si="22"/>
        <v>3.2474089378195577E-2</v>
      </c>
    </row>
    <row r="135" spans="1:18">
      <c r="B135" s="6">
        <v>13</v>
      </c>
      <c r="C135" s="4">
        <f t="shared" si="23"/>
        <v>1</v>
      </c>
      <c r="D135" s="4">
        <f t="shared" si="22"/>
        <v>1</v>
      </c>
      <c r="E135" s="4">
        <f t="shared" si="22"/>
        <v>0.99999999999981903</v>
      </c>
      <c r="F135" s="4">
        <f t="shared" si="22"/>
        <v>0.99999999995443645</v>
      </c>
      <c r="G135" s="4">
        <f t="shared" si="22"/>
        <v>0.99999999769511827</v>
      </c>
      <c r="H135" s="4">
        <f t="shared" si="22"/>
        <v>0.9999999520118289</v>
      </c>
      <c r="I135" s="4">
        <f t="shared" si="22"/>
        <v>0.99999943250922774</v>
      </c>
      <c r="J135" s="4">
        <f t="shared" si="22"/>
        <v>0.99997295076581105</v>
      </c>
      <c r="K135" s="4">
        <f t="shared" si="22"/>
        <v>0.99948438305940823</v>
      </c>
      <c r="L135" s="4">
        <f t="shared" si="22"/>
        <v>0.99459516612735799</v>
      </c>
      <c r="M135" s="4">
        <f t="shared" si="22"/>
        <v>0.96344246696716118</v>
      </c>
      <c r="N135" s="4">
        <f t="shared" si="22"/>
        <v>0.91718870639590555</v>
      </c>
      <c r="O135" s="4">
        <f t="shared" si="22"/>
        <v>0.82801509378189631</v>
      </c>
      <c r="P135" s="4">
        <f t="shared" si="22"/>
        <v>0.67342115448365769</v>
      </c>
      <c r="Q135" s="4">
        <f t="shared" si="22"/>
        <v>0.43980357652227314</v>
      </c>
      <c r="R135" s="4">
        <f t="shared" si="22"/>
        <v>0.15981784861203757</v>
      </c>
    </row>
    <row r="136" spans="1:18">
      <c r="B136" s="6">
        <v>14</v>
      </c>
      <c r="C136" s="4">
        <f t="shared" si="23"/>
        <v>1</v>
      </c>
      <c r="D136" s="4">
        <f t="shared" si="22"/>
        <v>1</v>
      </c>
      <c r="E136" s="4">
        <f t="shared" si="22"/>
        <v>0.99999999999999867</v>
      </c>
      <c r="F136" s="4">
        <f t="shared" si="22"/>
        <v>0.99999999999946165</v>
      </c>
      <c r="G136" s="4">
        <f t="shared" si="22"/>
        <v>0.99999999996173072</v>
      </c>
      <c r="H136" s="4">
        <f t="shared" si="22"/>
        <v>0.9999999989454289</v>
      </c>
      <c r="I136" s="4">
        <f t="shared" si="22"/>
        <v>0.99999998408415913</v>
      </c>
      <c r="J136" s="4">
        <f t="shared" si="22"/>
        <v>0.99999883938796752</v>
      </c>
      <c r="K136" s="4">
        <f t="shared" si="22"/>
        <v>0.99996752165964953</v>
      </c>
      <c r="L136" s="4">
        <f t="shared" si="22"/>
        <v>0.99950476307921621</v>
      </c>
      <c r="M136" s="4">
        <f t="shared" si="22"/>
        <v>0.99503637431313519</v>
      </c>
      <c r="N136" s="4">
        <f t="shared" si="22"/>
        <v>0.98606969596728888</v>
      </c>
      <c r="O136" s="4">
        <f t="shared" si="22"/>
        <v>0.96341817995284473</v>
      </c>
      <c r="P136" s="4">
        <f t="shared" si="22"/>
        <v>0.90938385652074805</v>
      </c>
      <c r="Q136" s="4">
        <f t="shared" si="22"/>
        <v>0.78685467434421474</v>
      </c>
      <c r="R136" s="4">
        <f t="shared" si="22"/>
        <v>0.52125788644699056</v>
      </c>
    </row>
    <row r="137" spans="1:18">
      <c r="B137" s="6">
        <v>15</v>
      </c>
      <c r="C137" s="4">
        <f t="shared" si="23"/>
        <v>1</v>
      </c>
      <c r="D137" s="4">
        <f t="shared" si="22"/>
        <v>1</v>
      </c>
      <c r="E137" s="4">
        <f t="shared" si="22"/>
        <v>1</v>
      </c>
      <c r="F137" s="4">
        <f t="shared" si="22"/>
        <v>1</v>
      </c>
      <c r="G137" s="4">
        <f t="shared" si="22"/>
        <v>1</v>
      </c>
      <c r="H137" s="4">
        <f t="shared" si="22"/>
        <v>1</v>
      </c>
      <c r="I137" s="4">
        <f t="shared" si="22"/>
        <v>1</v>
      </c>
      <c r="J137" s="4">
        <f t="shared" si="22"/>
        <v>1</v>
      </c>
      <c r="K137" s="4">
        <f t="shared" si="22"/>
        <v>1</v>
      </c>
      <c r="L137" s="4">
        <f t="shared" si="22"/>
        <v>1</v>
      </c>
      <c r="M137" s="4">
        <f t="shared" si="22"/>
        <v>1</v>
      </c>
      <c r="N137" s="4">
        <f t="shared" si="22"/>
        <v>1</v>
      </c>
      <c r="O137" s="4">
        <f t="shared" si="22"/>
        <v>1</v>
      </c>
      <c r="P137" s="4">
        <f t="shared" si="22"/>
        <v>1</v>
      </c>
      <c r="Q137" s="4">
        <f t="shared" si="22"/>
        <v>1</v>
      </c>
      <c r="R137" s="4">
        <f t="shared" si="22"/>
        <v>1</v>
      </c>
    </row>
    <row r="139" spans="1:18">
      <c r="A139" s="5">
        <v>16</v>
      </c>
      <c r="B139" s="6">
        <v>0</v>
      </c>
      <c r="C139" s="4">
        <f>_xlfn.BINOM.DIST($B139,$A$139,C$6,TRUE)</f>
        <v>0.82328166195139818</v>
      </c>
      <c r="D139" s="4">
        <f t="shared" ref="D139:R154" si="24">_xlfn.BINOM.DIST($B139,$A$139,D$6,TRUE)</f>
        <v>0.42495895313599219</v>
      </c>
      <c r="E139" s="4">
        <f t="shared" si="24"/>
        <v>0.1785674596176032</v>
      </c>
      <c r="F139" s="4">
        <f t="shared" si="24"/>
        <v>7.1396688075459763E-2</v>
      </c>
      <c r="G139" s="4">
        <f t="shared" si="24"/>
        <v>2.6999120301103807E-2</v>
      </c>
      <c r="H139" s="4">
        <f t="shared" si="24"/>
        <v>9.5869916334483767E-3</v>
      </c>
      <c r="I139" s="4">
        <f t="shared" si="24"/>
        <v>3.168766969090857E-3</v>
      </c>
      <c r="J139" s="4">
        <f t="shared" si="24"/>
        <v>2.6686356787015535E-4</v>
      </c>
      <c r="K139" s="4">
        <f t="shared" si="24"/>
        <v>1.4274244637056187E-5</v>
      </c>
      <c r="L139" s="4">
        <f t="shared" si="24"/>
        <v>3.9512297837890935E-7</v>
      </c>
      <c r="M139" s="4">
        <f t="shared" si="24"/>
        <v>3.8511864846408797E-9</v>
      </c>
      <c r="N139" s="4">
        <f t="shared" si="24"/>
        <v>2.0369717768546663E-10</v>
      </c>
      <c r="O139" s="4">
        <f t="shared" si="24"/>
        <v>5.5441492943548013E-12</v>
      </c>
      <c r="P139" s="4">
        <f t="shared" si="24"/>
        <v>5.2532778358514704E-14</v>
      </c>
      <c r="Q139" s="4">
        <f t="shared" si="24"/>
        <v>7.1440169586946701E-17</v>
      </c>
      <c r="R139" s="4">
        <f t="shared" si="24"/>
        <v>7.7315923930325308E-22</v>
      </c>
    </row>
    <row r="140" spans="1:18">
      <c r="A140" s="5"/>
      <c r="B140" s="2">
        <v>1</v>
      </c>
      <c r="C140" s="4">
        <f t="shared" ref="C140:R155" si="25">_xlfn.BINOM.DIST($B140,$A$139,C$6,TRUE)</f>
        <v>0.98435126234613279</v>
      </c>
      <c r="D140" s="4">
        <f t="shared" si="24"/>
        <v>0.7985240181933384</v>
      </c>
      <c r="E140" s="4">
        <f t="shared" si="24"/>
        <v>0.50337441396124061</v>
      </c>
      <c r="F140" s="4">
        <f t="shared" si="24"/>
        <v>0.27628409863335984</v>
      </c>
      <c r="G140" s="4">
        <f t="shared" si="24"/>
        <v>0.13640321555771212</v>
      </c>
      <c r="H140" s="4">
        <f t="shared" si="24"/>
        <v>6.1286400146865164E-2</v>
      </c>
      <c r="I140" s="4">
        <f t="shared" si="24"/>
        <v>2.511331364545414E-2</v>
      </c>
      <c r="J140" s="4">
        <f t="shared" si="24"/>
        <v>3.1381641664581161E-3</v>
      </c>
      <c r="K140" s="4">
        <f t="shared" si="24"/>
        <v>2.4457028407706807E-4</v>
      </c>
      <c r="L140" s="4">
        <f t="shared" si="24"/>
        <v>9.9606896379033917E-6</v>
      </c>
      <c r="M140" s="4">
        <f t="shared" si="24"/>
        <v>1.490628410032593E-7</v>
      </c>
      <c r="N140" s="4">
        <f t="shared" si="24"/>
        <v>1.0090536377019838E-8</v>
      </c>
      <c r="O140" s="4">
        <f t="shared" si="24"/>
        <v>3.6503091291732126E-10</v>
      </c>
      <c r="P140" s="4">
        <f t="shared" si="24"/>
        <v>4.8942991151593026E-12</v>
      </c>
      <c r="Q140" s="4">
        <f t="shared" si="24"/>
        <v>1.0601627780860301E-14</v>
      </c>
      <c r="R140" s="4">
        <f t="shared" si="24"/>
        <v>2.4655260783891814E-19</v>
      </c>
    </row>
    <row r="141" spans="1:18">
      <c r="A141" s="5"/>
      <c r="B141" s="6">
        <v>2</v>
      </c>
      <c r="C141" s="4">
        <f t="shared" si="25"/>
        <v>0.99912260597290725</v>
      </c>
      <c r="D141" s="4">
        <f t="shared" si="24"/>
        <v>0.95245527231963534</v>
      </c>
      <c r="E141" s="4">
        <f t="shared" si="24"/>
        <v>0.78031690799800213</v>
      </c>
      <c r="F141" s="4">
        <f t="shared" si="24"/>
        <v>0.55189333120523121</v>
      </c>
      <c r="G141" s="4">
        <f t="shared" si="24"/>
        <v>0.34420957054432177</v>
      </c>
      <c r="H141" s="4">
        <f t="shared" si="24"/>
        <v>0.19197270581520634</v>
      </c>
      <c r="I141" s="4">
        <f t="shared" si="24"/>
        <v>9.6350081398160189E-2</v>
      </c>
      <c r="J141" s="4">
        <f t="shared" si="24"/>
        <v>1.7619523018983278E-2</v>
      </c>
      <c r="K141" s="4">
        <f t="shared" si="24"/>
        <v>1.9862210836338397E-3</v>
      </c>
      <c r="L141" s="4">
        <f t="shared" si="24"/>
        <v>1.1851083239963616E-4</v>
      </c>
      <c r="M141" s="4">
        <f t="shared" si="24"/>
        <v>2.7156125457335038E-6</v>
      </c>
      <c r="N141" s="4">
        <f t="shared" si="24"/>
        <v>2.3503287740543768E-7</v>
      </c>
      <c r="O141" s="4">
        <f t="shared" si="24"/>
        <v>1.1291307061110137E-8</v>
      </c>
      <c r="P141" s="4">
        <f t="shared" si="24"/>
        <v>2.1407353080769004E-10</v>
      </c>
      <c r="Q141" s="4">
        <f t="shared" si="24"/>
        <v>7.3816532572643836E-13</v>
      </c>
      <c r="R141" s="4">
        <f t="shared" si="24"/>
        <v>3.6870357504967641E-17</v>
      </c>
    </row>
    <row r="142" spans="1:18">
      <c r="A142" s="5"/>
      <c r="B142" s="2">
        <v>3</v>
      </c>
      <c r="C142" s="4">
        <f t="shared" si="25"/>
        <v>0.99996549798648449</v>
      </c>
      <c r="D142" s="4">
        <f t="shared" si="24"/>
        <v>0.99192215982370224</v>
      </c>
      <c r="E142" s="4">
        <f t="shared" si="24"/>
        <v>0.92724315869510088</v>
      </c>
      <c r="F142" s="4">
        <f t="shared" si="24"/>
        <v>0.78257748743593769</v>
      </c>
      <c r="G142" s="4">
        <f t="shared" si="24"/>
        <v>0.58981026360449373</v>
      </c>
      <c r="H142" s="4">
        <f t="shared" si="24"/>
        <v>0.39752394795351731</v>
      </c>
      <c r="I142" s="4">
        <f t="shared" si="24"/>
        <v>0.24023898902765187</v>
      </c>
      <c r="J142" s="4">
        <f t="shared" si="24"/>
        <v>6.3064458096098674E-2</v>
      </c>
      <c r="K142" s="4">
        <f t="shared" si="24"/>
        <v>1.018182979465871E-2</v>
      </c>
      <c r="L142" s="4">
        <f t="shared" si="24"/>
        <v>8.8498163001035906E-4</v>
      </c>
      <c r="M142" s="4">
        <f t="shared" si="24"/>
        <v>3.0941226842365862E-5</v>
      </c>
      <c r="N142" s="4">
        <f t="shared" si="24"/>
        <v>3.4194537951331043E-6</v>
      </c>
      <c r="O142" s="4">
        <f t="shared" si="24"/>
        <v>2.1792776964059485E-7</v>
      </c>
      <c r="P142" s="4">
        <f t="shared" si="24"/>
        <v>5.8372125166739357E-9</v>
      </c>
      <c r="Q142" s="4">
        <f t="shared" si="24"/>
        <v>3.2017063913003445E-11</v>
      </c>
      <c r="R142" s="4">
        <f t="shared" si="24"/>
        <v>3.4325512863476201E-15</v>
      </c>
    </row>
    <row r="143" spans="1:18">
      <c r="A143" s="5"/>
      <c r="B143" s="6">
        <v>4</v>
      </c>
      <c r="C143" s="4">
        <f t="shared" si="25"/>
        <v>0.99999899456561347</v>
      </c>
      <c r="D143" s="4">
        <f t="shared" si="24"/>
        <v>0.99896934247512692</v>
      </c>
      <c r="E143" s="4">
        <f t="shared" si="24"/>
        <v>0.9815289001100036</v>
      </c>
      <c r="F143" s="4">
        <f t="shared" si="24"/>
        <v>0.91704530404433116</v>
      </c>
      <c r="G143" s="4">
        <f t="shared" si="24"/>
        <v>0.79196174642758199</v>
      </c>
      <c r="H143" s="4">
        <f t="shared" si="24"/>
        <v>0.62268159935237377</v>
      </c>
      <c r="I143" s="4">
        <f t="shared" si="24"/>
        <v>0.44264667752250769</v>
      </c>
      <c r="J143" s="4">
        <f t="shared" si="24"/>
        <v>0.16238480757658319</v>
      </c>
      <c r="K143" s="4">
        <f t="shared" si="24"/>
        <v>3.7040093110657153E-2</v>
      </c>
      <c r="L143" s="4">
        <f t="shared" si="24"/>
        <v>4.6540794334199911E-3</v>
      </c>
      <c r="M143" s="4">
        <f t="shared" si="24"/>
        <v>2.4712032753209414E-4</v>
      </c>
      <c r="N143" s="4">
        <f t="shared" si="24"/>
        <v>3.4814874383891744E-5</v>
      </c>
      <c r="O143" s="4">
        <f t="shared" si="24"/>
        <v>2.9394903464074541E-6</v>
      </c>
      <c r="P143" s="4">
        <f t="shared" si="24"/>
        <v>1.1110988604290372E-7</v>
      </c>
      <c r="Q143" s="4">
        <f t="shared" si="24"/>
        <v>9.6851853166459153E-10</v>
      </c>
      <c r="R143" s="4">
        <f t="shared" si="24"/>
        <v>2.2269631737317251E-13</v>
      </c>
    </row>
    <row r="144" spans="1:18">
      <c r="A144" s="5"/>
      <c r="B144" s="2">
        <v>5</v>
      </c>
      <c r="C144" s="4">
        <f t="shared" si="25"/>
        <v>0.99999997757316683</v>
      </c>
      <c r="D144" s="4">
        <f t="shared" si="24"/>
        <v>0.99989857854353659</v>
      </c>
      <c r="E144" s="4">
        <f t="shared" si="24"/>
        <v>0.99634043383318582</v>
      </c>
      <c r="F144" s="4">
        <f t="shared" si="24"/>
        <v>0.97492774262288906</v>
      </c>
      <c r="G144" s="4">
        <f t="shared" si="24"/>
        <v>0.91483352800635576</v>
      </c>
      <c r="H144" s="4">
        <f t="shared" si="24"/>
        <v>0.80481147665889996</v>
      </c>
      <c r="I144" s="4">
        <f t="shared" si="24"/>
        <v>0.65290566837713659</v>
      </c>
      <c r="J144" s="4">
        <f t="shared" si="24"/>
        <v>0.32267939997334466</v>
      </c>
      <c r="K144" s="4">
        <f t="shared" si="24"/>
        <v>0.10203847122294744</v>
      </c>
      <c r="L144" s="4">
        <f t="shared" si="24"/>
        <v>1.8341042072001826E-2</v>
      </c>
      <c r="M144" s="4">
        <f t="shared" si="24"/>
        <v>1.4697977417016238E-3</v>
      </c>
      <c r="N144" s="4">
        <f t="shared" si="24"/>
        <v>2.6339055605275507E-4</v>
      </c>
      <c r="O144" s="4">
        <f t="shared" si="24"/>
        <v>2.9409711586179093E-5</v>
      </c>
      <c r="P144" s="4">
        <f t="shared" si="24"/>
        <v>1.5665031741699449E-6</v>
      </c>
      <c r="Q144" s="4">
        <f t="shared" si="24"/>
        <v>2.1674382355913446E-8</v>
      </c>
      <c r="R144" s="4">
        <f t="shared" si="24"/>
        <v>1.0677954067754432E-11</v>
      </c>
    </row>
    <row r="145" spans="1:18">
      <c r="A145" s="5"/>
      <c r="B145" s="6">
        <v>6</v>
      </c>
      <c r="C145" s="4">
        <f t="shared" si="25"/>
        <v>0.99999999960970887</v>
      </c>
      <c r="D145" s="4">
        <f t="shared" si="24"/>
        <v>0.9999921765895865</v>
      </c>
      <c r="E145" s="4">
        <f t="shared" si="24"/>
        <v>0.99942748965610373</v>
      </c>
      <c r="F145" s="4">
        <f t="shared" si="24"/>
        <v>0.99396066511740455</v>
      </c>
      <c r="G145" s="4">
        <f t="shared" si="24"/>
        <v>0.97188378071252202</v>
      </c>
      <c r="H145" s="4">
        <f t="shared" si="24"/>
        <v>0.91735120777669332</v>
      </c>
      <c r="I145" s="4">
        <f t="shared" si="24"/>
        <v>0.8197503390965668</v>
      </c>
      <c r="J145" s="4">
        <f t="shared" si="24"/>
        <v>0.52029885486691674</v>
      </c>
      <c r="K145" s="4">
        <f t="shared" si="24"/>
        <v>0.22219774798387484</v>
      </c>
      <c r="L145" s="4">
        <f t="shared" si="24"/>
        <v>5.6308100408606669E-2</v>
      </c>
      <c r="M145" s="4">
        <f t="shared" si="24"/>
        <v>6.7523069994115115E-3</v>
      </c>
      <c r="N145" s="4">
        <f t="shared" si="24"/>
        <v>1.5346199750620488E-3</v>
      </c>
      <c r="O145" s="4">
        <f t="shared" si="24"/>
        <v>2.2607468192095744E-4</v>
      </c>
      <c r="P145" s="4">
        <f t="shared" si="24"/>
        <v>1.6936553023660884E-5</v>
      </c>
      <c r="Q145" s="4">
        <f t="shared" si="24"/>
        <v>3.7138469353572357E-7</v>
      </c>
      <c r="R145" s="4">
        <f t="shared" si="24"/>
        <v>3.9150940853635828E-10</v>
      </c>
    </row>
    <row r="146" spans="1:18">
      <c r="A146" s="5"/>
      <c r="B146" s="2">
        <v>7</v>
      </c>
      <c r="C146" s="4">
        <f t="shared" si="25"/>
        <v>0.99999999999464673</v>
      </c>
      <c r="D146" s="4">
        <f t="shared" si="24"/>
        <v>0.99999952287896343</v>
      </c>
      <c r="E146" s="4">
        <f t="shared" si="24"/>
        <v>0.99992884939926174</v>
      </c>
      <c r="F146" s="4">
        <f t="shared" si="24"/>
        <v>0.9988373496647438</v>
      </c>
      <c r="G146" s="4">
        <f t="shared" si="24"/>
        <v>0.99252443761128384</v>
      </c>
      <c r="H146" s="4">
        <f t="shared" si="24"/>
        <v>0.9715377048431737</v>
      </c>
      <c r="I146" s="4">
        <f t="shared" si="24"/>
        <v>0.92291492228851169</v>
      </c>
      <c r="J146" s="4">
        <f t="shared" si="24"/>
        <v>0.71014467854043162</v>
      </c>
      <c r="K146" s="4">
        <f t="shared" si="24"/>
        <v>0.39528800251738122</v>
      </c>
      <c r="L146" s="4">
        <f t="shared" si="24"/>
        <v>0.13837487076913521</v>
      </c>
      <c r="M146" s="4">
        <f t="shared" si="24"/>
        <v>2.4536295508565242E-2</v>
      </c>
      <c r="N146" s="4">
        <f t="shared" si="24"/>
        <v>7.0436909970997413E-3</v>
      </c>
      <c r="O146" s="4">
        <f t="shared" si="24"/>
        <v>1.3646374446975413E-3</v>
      </c>
      <c r="P146" s="4">
        <f t="shared" si="24"/>
        <v>1.4341913121026999E-4</v>
      </c>
      <c r="Q146" s="4">
        <f t="shared" si="24"/>
        <v>4.9737813658788049E-6</v>
      </c>
      <c r="R146" s="4">
        <f t="shared" si="24"/>
        <v>1.1200655937586889E-8</v>
      </c>
    </row>
    <row r="147" spans="1:18">
      <c r="A147" s="5"/>
      <c r="B147" s="6">
        <v>8</v>
      </c>
      <c r="C147" s="4">
        <f t="shared" si="25"/>
        <v>0.99999999999994194</v>
      </c>
      <c r="D147" s="4">
        <f t="shared" si="24"/>
        <v>0.99999997694586207</v>
      </c>
      <c r="E147" s="4">
        <f t="shared" si="24"/>
        <v>0.99999297109485186</v>
      </c>
      <c r="F147" s="4">
        <f t="shared" si="24"/>
        <v>0.99982134810705481</v>
      </c>
      <c r="G147" s="4">
        <f t="shared" si="24"/>
        <v>0.99840528649258098</v>
      </c>
      <c r="H147" s="4">
        <f t="shared" si="24"/>
        <v>0.99208368396270941</v>
      </c>
      <c r="I147" s="4">
        <f t="shared" si="24"/>
        <v>0.9731491209817007</v>
      </c>
      <c r="J147" s="4">
        <f t="shared" si="24"/>
        <v>0.85376733689017337</v>
      </c>
      <c r="K147" s="4">
        <f t="shared" si="24"/>
        <v>0.59164143152345772</v>
      </c>
      <c r="L147" s="4">
        <f t="shared" si="24"/>
        <v>0.27806904607070426</v>
      </c>
      <c r="M147" s="4">
        <f t="shared" si="24"/>
        <v>7.1684877289143786E-2</v>
      </c>
      <c r="N147" s="4">
        <f t="shared" si="24"/>
        <v>2.584479579314632E-2</v>
      </c>
      <c r="O147" s="4">
        <f t="shared" si="24"/>
        <v>6.5554757802059405E-3</v>
      </c>
      <c r="P147" s="4">
        <f t="shared" si="24"/>
        <v>9.6308472493594375E-4</v>
      </c>
      <c r="Q147" s="4">
        <f t="shared" si="24"/>
        <v>5.2672885113434443E-5</v>
      </c>
      <c r="R147" s="4">
        <f t="shared" si="24"/>
        <v>2.5280267504862112E-7</v>
      </c>
    </row>
    <row r="148" spans="1:18">
      <c r="A148" s="5"/>
      <c r="B148" s="2">
        <v>9</v>
      </c>
      <c r="C148" s="4">
        <f t="shared" si="25"/>
        <v>0.99999999999999956</v>
      </c>
      <c r="D148" s="4">
        <f t="shared" si="24"/>
        <v>0.99999999912101434</v>
      </c>
      <c r="E148" s="4">
        <f t="shared" si="24"/>
        <v>0.99999945080369579</v>
      </c>
      <c r="F148" s="4">
        <f t="shared" si="24"/>
        <v>0.9999782250483874</v>
      </c>
      <c r="G148" s="4">
        <f t="shared" si="24"/>
        <v>0.9997291752053814</v>
      </c>
      <c r="H148" s="4">
        <f t="shared" si="24"/>
        <v>0.99823910214938727</v>
      </c>
      <c r="I148" s="4">
        <f t="shared" si="24"/>
        <v>0.99247606929954491</v>
      </c>
      <c r="J148" s="4">
        <f t="shared" si="24"/>
        <v>0.93961724392978374</v>
      </c>
      <c r="K148" s="4">
        <f t="shared" si="24"/>
        <v>0.7676360217037117</v>
      </c>
      <c r="L148" s="4">
        <f t="shared" si="24"/>
        <v>0.46595062822137351</v>
      </c>
      <c r="M148" s="4">
        <f t="shared" si="24"/>
        <v>0.1704498739967121</v>
      </c>
      <c r="N148" s="4">
        <f t="shared" si="24"/>
        <v>7.6541919937173825E-2</v>
      </c>
      <c r="O148" s="4">
        <f t="shared" si="24"/>
        <v>2.5254243462522388E-2</v>
      </c>
      <c r="P148" s="4">
        <f t="shared" si="24"/>
        <v>5.1600720400117976E-3</v>
      </c>
      <c r="Q148" s="4">
        <f t="shared" si="24"/>
        <v>4.4327208181455267E-4</v>
      </c>
      <c r="R148" s="4">
        <f t="shared" si="24"/>
        <v>4.5196260910240089E-6</v>
      </c>
    </row>
    <row r="149" spans="1:18">
      <c r="A149" s="5"/>
      <c r="B149" s="6">
        <v>10</v>
      </c>
      <c r="C149" s="4">
        <f t="shared" si="25"/>
        <v>1</v>
      </c>
      <c r="D149" s="4">
        <f t="shared" si="24"/>
        <v>0.99999999997384714</v>
      </c>
      <c r="E149" s="4">
        <f t="shared" si="24"/>
        <v>0.99999996645550793</v>
      </c>
      <c r="F149" s="4">
        <f t="shared" si="24"/>
        <v>0.99999792088250672</v>
      </c>
      <c r="G149" s="4">
        <f t="shared" si="24"/>
        <v>0.99996387542815812</v>
      </c>
      <c r="H149" s="4">
        <f t="shared" si="24"/>
        <v>0.99969134366124468</v>
      </c>
      <c r="I149" s="4">
        <f t="shared" si="24"/>
        <v>0.99833175359502024</v>
      </c>
      <c r="J149" s="4">
        <f t="shared" si="24"/>
        <v>0.98002895692774417</v>
      </c>
      <c r="K149" s="4">
        <f t="shared" si="24"/>
        <v>0.89186150910407991</v>
      </c>
      <c r="L149" s="4">
        <f t="shared" si="24"/>
        <v>0.66494494890616629</v>
      </c>
      <c r="M149" s="4">
        <f t="shared" si="24"/>
        <v>0.33337498886618933</v>
      </c>
      <c r="N149" s="4">
        <f t="shared" si="24"/>
        <v>0.18419682953852967</v>
      </c>
      <c r="O149" s="4">
        <f t="shared" si="24"/>
        <v>7.8298581113303845E-2</v>
      </c>
      <c r="P149" s="4">
        <f t="shared" si="24"/>
        <v>2.2083532464571558E-2</v>
      </c>
      <c r="Q149" s="4">
        <f t="shared" si="24"/>
        <v>2.9621263133515325E-3</v>
      </c>
      <c r="R149" s="4">
        <f t="shared" si="24"/>
        <v>6.3861238497478674E-5</v>
      </c>
    </row>
    <row r="150" spans="1:18">
      <c r="A150" s="5"/>
      <c r="B150" s="6">
        <v>11</v>
      </c>
      <c r="C150" s="4">
        <f t="shared" si="25"/>
        <v>1</v>
      </c>
      <c r="D150" s="4">
        <f t="shared" si="24"/>
        <v>0.99999999999940492</v>
      </c>
      <c r="E150" s="4">
        <f t="shared" si="24"/>
        <v>0.99999999843106568</v>
      </c>
      <c r="F150" s="4">
        <f t="shared" si="24"/>
        <v>0.99999984774253625</v>
      </c>
      <c r="G150" s="4">
        <f t="shared" si="24"/>
        <v>0.9999962971480516</v>
      </c>
      <c r="H150" s="4">
        <f t="shared" si="24"/>
        <v>0.99995832484565117</v>
      </c>
      <c r="I150" s="4">
        <f t="shared" si="24"/>
        <v>0.99971421351122092</v>
      </c>
      <c r="J150" s="4">
        <f t="shared" si="24"/>
        <v>0.99485192646050624</v>
      </c>
      <c r="K150" s="4">
        <f t="shared" si="24"/>
        <v>0.96018697874576397</v>
      </c>
      <c r="L150" s="4">
        <f t="shared" si="24"/>
        <v>0.82917691046705522</v>
      </c>
      <c r="M150" s="4">
        <f t="shared" si="24"/>
        <v>0.54280240924913992</v>
      </c>
      <c r="N150" s="4">
        <f t="shared" si="24"/>
        <v>0.36233003470659203</v>
      </c>
      <c r="O150" s="4">
        <f t="shared" si="24"/>
        <v>0.19555202330189814</v>
      </c>
      <c r="P150" s="4">
        <f t="shared" si="24"/>
        <v>7.5257762362399283E-2</v>
      </c>
      <c r="Q150" s="4">
        <f t="shared" si="24"/>
        <v>1.5619256578418844E-2</v>
      </c>
      <c r="R150" s="4">
        <f t="shared" si="24"/>
        <v>7.0695536135304384E-4</v>
      </c>
    </row>
    <row r="151" spans="1:18">
      <c r="A151" s="5"/>
      <c r="B151" s="6">
        <v>12</v>
      </c>
      <c r="C151" s="4">
        <f t="shared" si="25"/>
        <v>1</v>
      </c>
      <c r="D151" s="4">
        <f t="shared" si="24"/>
        <v>0.99999999999999001</v>
      </c>
      <c r="E151" s="4">
        <f t="shared" si="24"/>
        <v>0.99999999994570743</v>
      </c>
      <c r="F151" s="4">
        <f t="shared" si="24"/>
        <v>0.99999999174043364</v>
      </c>
      <c r="G151" s="4">
        <f t="shared" si="24"/>
        <v>0.99999971842940194</v>
      </c>
      <c r="H151" s="4">
        <f t="shared" si="24"/>
        <v>0.99999581805847537</v>
      </c>
      <c r="I151" s="4">
        <f t="shared" si="24"/>
        <v>0.9999635338078916</v>
      </c>
      <c r="J151" s="4">
        <f t="shared" si="24"/>
        <v>0.99900522706212858</v>
      </c>
      <c r="K151" s="4">
        <f t="shared" si="24"/>
        <v>0.98889377551841884</v>
      </c>
      <c r="L151" s="4">
        <f t="shared" si="24"/>
        <v>0.93271612628156142</v>
      </c>
      <c r="M151" s="4">
        <f t="shared" si="24"/>
        <v>0.748443189915177</v>
      </c>
      <c r="N151" s="4">
        <f t="shared" si="24"/>
        <v>0.58748737871338896</v>
      </c>
      <c r="O151" s="4">
        <f t="shared" si="24"/>
        <v>0.39354161697322121</v>
      </c>
      <c r="P151" s="4">
        <f t="shared" si="24"/>
        <v>0.20288502093499791</v>
      </c>
      <c r="Q151" s="4">
        <f t="shared" si="24"/>
        <v>6.4203747614945017E-2</v>
      </c>
      <c r="R151" s="4">
        <f t="shared" si="24"/>
        <v>6.0307332940910128E-3</v>
      </c>
    </row>
    <row r="152" spans="1:18">
      <c r="A152" s="5"/>
      <c r="B152" s="6">
        <v>13</v>
      </c>
      <c r="C152" s="4">
        <f t="shared" si="25"/>
        <v>1</v>
      </c>
      <c r="D152" s="4">
        <f t="shared" si="24"/>
        <v>0.99999999999999989</v>
      </c>
      <c r="E152" s="4">
        <f t="shared" si="24"/>
        <v>0.9999999999986896</v>
      </c>
      <c r="F152" s="4">
        <f t="shared" si="24"/>
        <v>0.99999999968719211</v>
      </c>
      <c r="G152" s="4">
        <f t="shared" si="24"/>
        <v>0.99999998503509024</v>
      </c>
      <c r="H152" s="4">
        <f t="shared" si="24"/>
        <v>0.99999970629378176</v>
      </c>
      <c r="I152" s="4">
        <f t="shared" si="24"/>
        <v>0.99999673782299514</v>
      </c>
      <c r="J152" s="4">
        <f t="shared" si="24"/>
        <v>0.99986459549109274</v>
      </c>
      <c r="K152" s="4">
        <f t="shared" si="24"/>
        <v>0.99780043245658301</v>
      </c>
      <c r="L152" s="4">
        <f t="shared" si="24"/>
        <v>0.98091977839377409</v>
      </c>
      <c r="M152" s="4">
        <f t="shared" si="24"/>
        <v>0.89755526883157322</v>
      </c>
      <c r="N152" s="4">
        <f t="shared" si="24"/>
        <v>0.79764988185414398</v>
      </c>
      <c r="O152" s="4">
        <f t="shared" si="24"/>
        <v>0.64042224207721743</v>
      </c>
      <c r="P152" s="4">
        <f t="shared" si="24"/>
        <v>0.4290959342863726</v>
      </c>
      <c r="Q152" s="4">
        <f t="shared" si="24"/>
        <v>0.20192087203120179</v>
      </c>
      <c r="R152" s="4">
        <f t="shared" si="24"/>
        <v>3.8576402320681352E-2</v>
      </c>
    </row>
    <row r="153" spans="1:18">
      <c r="A153" s="5"/>
      <c r="B153" s="6">
        <v>14</v>
      </c>
      <c r="C153" s="4">
        <f t="shared" si="25"/>
        <v>1</v>
      </c>
      <c r="D153" s="4">
        <f t="shared" si="24"/>
        <v>1</v>
      </c>
      <c r="E153" s="4">
        <f t="shared" si="24"/>
        <v>0.99999999999998024</v>
      </c>
      <c r="F153" s="4">
        <f t="shared" si="24"/>
        <v>0.99999999999261413</v>
      </c>
      <c r="G153" s="4">
        <f t="shared" si="24"/>
        <v>0.99999999950369367</v>
      </c>
      <c r="H153" s="4">
        <f t="shared" si="24"/>
        <v>0.99999998711440696</v>
      </c>
      <c r="I153" s="4">
        <f t="shared" si="24"/>
        <v>0.99999981746440381</v>
      </c>
      <c r="J153" s="4">
        <f t="shared" si="24"/>
        <v>0.99998843009077087</v>
      </c>
      <c r="K153" s="4">
        <f t="shared" si="24"/>
        <v>0.99972494743124041</v>
      </c>
      <c r="L153" s="4">
        <f t="shared" si="24"/>
        <v>0.99654879294644139</v>
      </c>
      <c r="M153" s="4">
        <f t="shared" si="24"/>
        <v>0.97285492384367378</v>
      </c>
      <c r="N153" s="4">
        <f t="shared" si="24"/>
        <v>0.93426568133044285</v>
      </c>
      <c r="O153" s="4">
        <f t="shared" si="24"/>
        <v>0.85481407259685049</v>
      </c>
      <c r="P153" s="4">
        <f t="shared" si="24"/>
        <v>0.70832475736898393</v>
      </c>
      <c r="Q153" s="4">
        <f t="shared" si="24"/>
        <v>0.47378682002099759</v>
      </c>
      <c r="R153" s="4">
        <f t="shared" si="24"/>
        <v>0.17713805522508849</v>
      </c>
    </row>
    <row r="154" spans="1:18">
      <c r="B154" s="6">
        <v>15</v>
      </c>
      <c r="C154" s="4">
        <f t="shared" si="25"/>
        <v>1</v>
      </c>
      <c r="D154" s="4">
        <f t="shared" si="24"/>
        <v>1</v>
      </c>
      <c r="E154" s="4">
        <f t="shared" si="24"/>
        <v>0.99999999999999978</v>
      </c>
      <c r="F154" s="4">
        <f t="shared" si="24"/>
        <v>0.99999999999991807</v>
      </c>
      <c r="G154" s="4">
        <f t="shared" si="24"/>
        <v>0.99999999999226663</v>
      </c>
      <c r="H154" s="4">
        <f t="shared" si="24"/>
        <v>0.99999999973416376</v>
      </c>
      <c r="I154" s="4">
        <f t="shared" si="24"/>
        <v>0.99999999519214278</v>
      </c>
      <c r="J154" s="4">
        <f t="shared" si="24"/>
        <v>0.99999953334111402</v>
      </c>
      <c r="K154" s="4">
        <f t="shared" si="24"/>
        <v>0.99998369327487691</v>
      </c>
      <c r="L154" s="4">
        <f t="shared" si="24"/>
        <v>0.99970182775473448</v>
      </c>
      <c r="M154" s="4">
        <f t="shared" si="24"/>
        <v>0.99651513767776589</v>
      </c>
      <c r="N154" s="4">
        <f t="shared" si="24"/>
        <v>0.98952329694307861</v>
      </c>
      <c r="O154" s="4">
        <f t="shared" si="24"/>
        <v>0.97065845377657778</v>
      </c>
      <c r="P154" s="4">
        <f t="shared" si="24"/>
        <v>0.92278779646419906</v>
      </c>
      <c r="Q154" s="4">
        <f t="shared" si="24"/>
        <v>0.80772586463242924</v>
      </c>
      <c r="R154" s="4">
        <f t="shared" si="24"/>
        <v>0.54419920852845072</v>
      </c>
    </row>
    <row r="155" spans="1:18">
      <c r="B155" s="6">
        <v>16</v>
      </c>
      <c r="C155" s="4">
        <f t="shared" si="25"/>
        <v>1</v>
      </c>
      <c r="D155" s="4">
        <f t="shared" si="25"/>
        <v>1</v>
      </c>
      <c r="E155" s="4">
        <f t="shared" si="25"/>
        <v>1</v>
      </c>
      <c r="F155" s="4">
        <f t="shared" si="25"/>
        <v>1</v>
      </c>
      <c r="G155" s="4">
        <f t="shared" si="25"/>
        <v>1</v>
      </c>
      <c r="H155" s="4">
        <f t="shared" si="25"/>
        <v>1</v>
      </c>
      <c r="I155" s="4">
        <f t="shared" si="25"/>
        <v>1</v>
      </c>
      <c r="J155" s="4">
        <f t="shared" si="25"/>
        <v>1</v>
      </c>
      <c r="K155" s="4">
        <f t="shared" si="25"/>
        <v>1</v>
      </c>
      <c r="L155" s="4">
        <f t="shared" si="25"/>
        <v>1</v>
      </c>
      <c r="M155" s="4">
        <f t="shared" si="25"/>
        <v>1</v>
      </c>
      <c r="N155" s="4">
        <f t="shared" si="25"/>
        <v>1</v>
      </c>
      <c r="O155" s="4">
        <f t="shared" si="25"/>
        <v>1</v>
      </c>
      <c r="P155" s="4">
        <f t="shared" si="25"/>
        <v>1</v>
      </c>
      <c r="Q155" s="4">
        <f t="shared" si="25"/>
        <v>1</v>
      </c>
      <c r="R155" s="4">
        <f t="shared" si="25"/>
        <v>1</v>
      </c>
    </row>
    <row r="157" spans="1:18">
      <c r="A157" s="5">
        <v>17</v>
      </c>
      <c r="B157" s="6">
        <v>0</v>
      </c>
      <c r="C157" s="4">
        <f>_xlfn.BINOM.DIST($B157,$A$157,C$6,TRUE)</f>
        <v>0.81333641947502522</v>
      </c>
      <c r="D157" s="4">
        <f t="shared" ref="D157:R157" si="26">_xlfn.BINOM.DIST($B157,$A$157,D$6,TRUE)</f>
        <v>0.40282709085666973</v>
      </c>
      <c r="E157" s="4">
        <f t="shared" si="26"/>
        <v>0.16033929333983826</v>
      </c>
      <c r="F157" s="4">
        <f t="shared" si="26"/>
        <v>6.0538679752943851E-2</v>
      </c>
      <c r="G157" s="4">
        <f t="shared" si="26"/>
        <v>2.1543138070656748E-2</v>
      </c>
      <c r="H157" s="4">
        <f t="shared" si="26"/>
        <v>7.1703027824887118E-3</v>
      </c>
      <c r="I157" s="4">
        <f t="shared" si="26"/>
        <v>2.2115458430678899E-3</v>
      </c>
      <c r="J157" s="4">
        <f t="shared" si="26"/>
        <v>1.5956306450092342E-4</v>
      </c>
      <c r="K157" s="4">
        <f t="shared" si="26"/>
        <v>7.1074318896830108E-6</v>
      </c>
      <c r="L157" s="4">
        <f t="shared" si="26"/>
        <v>1.572273355565357E-7</v>
      </c>
      <c r="M157" s="4">
        <f t="shared" si="26"/>
        <v>1.1473454775042093E-9</v>
      </c>
      <c r="N157" s="4">
        <f t="shared" si="26"/>
        <v>5.0500604291780814E-11</v>
      </c>
      <c r="O157" s="4">
        <f t="shared" si="26"/>
        <v>1.097298028338704E-12</v>
      </c>
      <c r="P157" s="4">
        <f t="shared" si="26"/>
        <v>7.7706485747915155E-15</v>
      </c>
      <c r="Q157" s="4">
        <f t="shared" si="26"/>
        <v>6.995421405953821E-18</v>
      </c>
      <c r="R157" s="4">
        <f t="shared" si="26"/>
        <v>3.7049790747411656E-23</v>
      </c>
    </row>
    <row r="158" spans="1:18">
      <c r="A158" s="5"/>
      <c r="B158" s="2">
        <v>1</v>
      </c>
      <c r="C158" s="4">
        <f t="shared" ref="C158:R174" si="27">_xlfn.BINOM.DIST($B158,$A$157,C$6,TRUE)</f>
        <v>0.98240554157336435</v>
      </c>
      <c r="D158" s="4">
        <f t="shared" si="27"/>
        <v>0.77906874960515182</v>
      </c>
      <c r="E158" s="4">
        <f t="shared" si="27"/>
        <v>0.47021812006184216</v>
      </c>
      <c r="F158" s="4">
        <f t="shared" si="27"/>
        <v>0.24512482123571444</v>
      </c>
      <c r="G158" s="4">
        <f t="shared" si="27"/>
        <v>0.11429483598825672</v>
      </c>
      <c r="H158" s="4">
        <f t="shared" si="27"/>
        <v>4.8254013248803025E-2</v>
      </c>
      <c r="I158" s="4">
        <f t="shared" si="27"/>
        <v>1.8484304985458323E-2</v>
      </c>
      <c r="J158" s="4">
        <f t="shared" si="27"/>
        <v>1.9836716217778686E-3</v>
      </c>
      <c r="K158" s="4">
        <f t="shared" si="27"/>
        <v>1.2894324859502701E-4</v>
      </c>
      <c r="L158" s="4">
        <f t="shared" si="27"/>
        <v>4.2014532635368866E-6</v>
      </c>
      <c r="M158" s="4">
        <f t="shared" si="27"/>
        <v>4.7112642598827562E-8</v>
      </c>
      <c r="N158" s="4">
        <f t="shared" si="27"/>
        <v>2.6548423519844375E-9</v>
      </c>
      <c r="O158" s="4">
        <f t="shared" si="27"/>
        <v>7.6693769550612342E-11</v>
      </c>
      <c r="P158" s="4">
        <f t="shared" si="27"/>
        <v>7.6872685489808577E-13</v>
      </c>
      <c r="Q158" s="4">
        <f t="shared" si="27"/>
        <v>1.1025561404828324E-15</v>
      </c>
      <c r="R158" s="4">
        <f t="shared" si="27"/>
        <v>1.2550910416196706E-20</v>
      </c>
    </row>
    <row r="159" spans="1:18">
      <c r="A159" s="5"/>
      <c r="B159" s="6">
        <v>2</v>
      </c>
      <c r="C159" s="4">
        <f t="shared" si="27"/>
        <v>0.99894416814189579</v>
      </c>
      <c r="D159" s="4">
        <f t="shared" si="27"/>
        <v>0.94443853260473776</v>
      </c>
      <c r="E159" s="4">
        <f t="shared" si="27"/>
        <v>0.75204661820672958</v>
      </c>
      <c r="F159" s="4">
        <f t="shared" si="27"/>
        <v>0.50997867911570105</v>
      </c>
      <c r="G159" s="4">
        <f t="shared" si="27"/>
        <v>0.30221606232862769</v>
      </c>
      <c r="H159" s="4">
        <f t="shared" si="27"/>
        <v>0.15902930188233094</v>
      </c>
      <c r="I159" s="4">
        <f t="shared" si="27"/>
        <v>7.4830878595422784E-2</v>
      </c>
      <c r="J159" s="4">
        <f t="shared" si="27"/>
        <v>1.1796858251559971E-2</v>
      </c>
      <c r="K159" s="4">
        <f t="shared" si="27"/>
        <v>1.1117730501923767E-3</v>
      </c>
      <c r="L159" s="4">
        <f t="shared" si="27"/>
        <v>5.3154962445652146E-5</v>
      </c>
      <c r="M159" s="4">
        <f t="shared" si="27"/>
        <v>9.1368932903649386E-7</v>
      </c>
      <c r="N159" s="4">
        <f t="shared" si="27"/>
        <v>6.5858241564785086E-8</v>
      </c>
      <c r="O159" s="4">
        <f t="shared" si="27"/>
        <v>2.5275594881676319E-9</v>
      </c>
      <c r="P159" s="4">
        <f t="shared" si="27"/>
        <v>3.5836091067118321E-11</v>
      </c>
      <c r="Q159" s="4">
        <f t="shared" si="27"/>
        <v>8.1844665083691094E-14</v>
      </c>
      <c r="R159" s="4">
        <f t="shared" si="27"/>
        <v>2.0015653385093229E-18</v>
      </c>
    </row>
    <row r="160" spans="1:18">
      <c r="A160" s="5"/>
      <c r="B160" s="2">
        <v>3</v>
      </c>
      <c r="C160" s="4">
        <f t="shared" si="27"/>
        <v>0.99995531585096054</v>
      </c>
      <c r="D160" s="4">
        <f t="shared" si="27"/>
        <v>0.98986672432249057</v>
      </c>
      <c r="E160" s="4">
        <f t="shared" si="27"/>
        <v>0.912244927023941</v>
      </c>
      <c r="F160" s="4">
        <f t="shared" si="27"/>
        <v>0.74749504095637187</v>
      </c>
      <c r="G160" s="4">
        <f t="shared" si="27"/>
        <v>0.54017927555089418</v>
      </c>
      <c r="H160" s="4">
        <f t="shared" si="27"/>
        <v>0.34570859083529187</v>
      </c>
      <c r="I160" s="4">
        <f t="shared" si="27"/>
        <v>0.19677302781093489</v>
      </c>
      <c r="J160" s="4">
        <f t="shared" si="27"/>
        <v>4.4791958600292101E-2</v>
      </c>
      <c r="K160" s="4">
        <f t="shared" si="27"/>
        <v>6.0669785730273389E-3</v>
      </c>
      <c r="L160" s="4">
        <f t="shared" si="27"/>
        <v>4.2350489218489514E-4</v>
      </c>
      <c r="M160" s="4">
        <f t="shared" si="27"/>
        <v>1.1124587556986219E-5</v>
      </c>
      <c r="N160" s="4">
        <f t="shared" si="27"/>
        <v>1.0245145113284825E-6</v>
      </c>
      <c r="O160" s="4">
        <f t="shared" si="27"/>
        <v>5.2188795734841623E-8</v>
      </c>
      <c r="P160" s="4">
        <f t="shared" si="27"/>
        <v>1.0458482495970221E-9</v>
      </c>
      <c r="Q160" s="4">
        <f t="shared" si="27"/>
        <v>3.8009950753925845E-12</v>
      </c>
      <c r="R160" s="4">
        <f t="shared" si="27"/>
        <v>1.995913876151061E-16</v>
      </c>
    </row>
    <row r="161" spans="1:18">
      <c r="A161" s="5"/>
      <c r="B161" s="6">
        <v>4</v>
      </c>
      <c r="C161" s="4">
        <f t="shared" si="27"/>
        <v>0.99999858992693769</v>
      </c>
      <c r="D161" s="4">
        <f t="shared" si="27"/>
        <v>0.99860232520264069</v>
      </c>
      <c r="E161" s="4">
        <f t="shared" si="27"/>
        <v>0.97598741162637026</v>
      </c>
      <c r="F161" s="4">
        <f t="shared" si="27"/>
        <v>0.89659543849452672</v>
      </c>
      <c r="G161" s="4">
        <f t="shared" si="27"/>
        <v>0.75111097477869238</v>
      </c>
      <c r="H161" s="4">
        <f t="shared" si="27"/>
        <v>0.56592385858775007</v>
      </c>
      <c r="I161" s="4">
        <f t="shared" si="27"/>
        <v>0.38150336298198162</v>
      </c>
      <c r="J161" s="4">
        <f t="shared" si="27"/>
        <v>0.12245008145746995</v>
      </c>
      <c r="K161" s="4">
        <f t="shared" si="27"/>
        <v>2.3555096264960648E-2</v>
      </c>
      <c r="L161" s="4">
        <f t="shared" si="27"/>
        <v>2.3847810279431169E-3</v>
      </c>
      <c r="M161" s="4">
        <f t="shared" si="27"/>
        <v>9.5345304519849701E-5</v>
      </c>
      <c r="N161" s="4">
        <f t="shared" si="27"/>
        <v>1.1203006467498133E-5</v>
      </c>
      <c r="O161" s="4">
        <f t="shared" si="27"/>
        <v>7.5657943483429243E-7</v>
      </c>
      <c r="P161" s="4">
        <f t="shared" si="27"/>
        <v>2.1409146384673885E-8</v>
      </c>
      <c r="Q161" s="4">
        <f t="shared" si="27"/>
        <v>1.2371928763523859E-10</v>
      </c>
      <c r="R161" s="4">
        <f t="shared" si="27"/>
        <v>1.3939670957228274E-14</v>
      </c>
    </row>
    <row r="162" spans="1:18">
      <c r="A162" s="5"/>
      <c r="B162" s="2">
        <v>5</v>
      </c>
      <c r="C162" s="4">
        <f t="shared" si="27"/>
        <v>0.99999996569843552</v>
      </c>
      <c r="D162" s="4">
        <f t="shared" si="27"/>
        <v>0.99985018392909375</v>
      </c>
      <c r="E162" s="4">
        <f t="shared" si="27"/>
        <v>0.99482847247072337</v>
      </c>
      <c r="F162" s="4">
        <f t="shared" si="27"/>
        <v>0.96612498136386193</v>
      </c>
      <c r="G162" s="4">
        <f t="shared" si="27"/>
        <v>0.89000359838491716</v>
      </c>
      <c r="H162" s="4">
        <f t="shared" si="27"/>
        <v>0.75890017718747083</v>
      </c>
      <c r="I162" s="4">
        <f t="shared" si="27"/>
        <v>0.58939063241977041</v>
      </c>
      <c r="J162" s="4">
        <f t="shared" si="27"/>
        <v>0.25822815026245494</v>
      </c>
      <c r="K162" s="4">
        <f t="shared" si="27"/>
        <v>6.9404085540328744E-2</v>
      </c>
      <c r="L162" s="4">
        <f t="shared" si="27"/>
        <v>1.0100395606564479E-2</v>
      </c>
      <c r="M162" s="4">
        <f t="shared" si="27"/>
        <v>6.1138038276148062E-4</v>
      </c>
      <c r="N162" s="4">
        <f t="shared" si="27"/>
        <v>9.1483357383236372E-5</v>
      </c>
      <c r="O162" s="4">
        <f t="shared" si="27"/>
        <v>8.1784765341830467E-6</v>
      </c>
      <c r="P162" s="4">
        <f t="shared" si="27"/>
        <v>3.2639166122265552E-7</v>
      </c>
      <c r="Q162" s="4">
        <f t="shared" si="27"/>
        <v>2.9960367173350327E-9</v>
      </c>
      <c r="R162" s="4">
        <f t="shared" si="27"/>
        <v>7.2371226877143748E-13</v>
      </c>
    </row>
    <row r="163" spans="1:18">
      <c r="A163" s="5"/>
      <c r="B163" s="6">
        <v>6</v>
      </c>
      <c r="C163" s="4">
        <f t="shared" si="27"/>
        <v>0.99999999934350747</v>
      </c>
      <c r="D163" s="4">
        <f t="shared" si="27"/>
        <v>0.99998730200334829</v>
      </c>
      <c r="E163" s="4">
        <f t="shared" si="27"/>
        <v>0.99911236299770034</v>
      </c>
      <c r="F163" s="4">
        <f t="shared" si="27"/>
        <v>0.99106613826443857</v>
      </c>
      <c r="G163" s="4">
        <f t="shared" si="27"/>
        <v>0.96035506564565987</v>
      </c>
      <c r="H163" s="4">
        <f t="shared" si="27"/>
        <v>0.88898219235651998</v>
      </c>
      <c r="I163" s="4">
        <f t="shared" si="27"/>
        <v>0.76934990096564126</v>
      </c>
      <c r="J163" s="4">
        <f t="shared" si="27"/>
        <v>0.44084002444330939</v>
      </c>
      <c r="K163" s="4">
        <f t="shared" si="27"/>
        <v>0.16186817830774841</v>
      </c>
      <c r="L163" s="4">
        <f t="shared" si="27"/>
        <v>3.344889392530364E-2</v>
      </c>
      <c r="M163" s="4">
        <f t="shared" si="27"/>
        <v>3.0435628997585533E-3</v>
      </c>
      <c r="N163" s="4">
        <f t="shared" si="27"/>
        <v>5.7855375361353929E-4</v>
      </c>
      <c r="O163" s="4">
        <f t="shared" si="27"/>
        <v>6.8333642514838478E-5</v>
      </c>
      <c r="P163" s="4">
        <f t="shared" si="27"/>
        <v>3.8400409479066421E-6</v>
      </c>
      <c r="Q163" s="4">
        <f t="shared" si="27"/>
        <v>5.5918016026640215E-8</v>
      </c>
      <c r="R163" s="4">
        <f t="shared" si="27"/>
        <v>2.8927397365889754E-11</v>
      </c>
    </row>
    <row r="164" spans="1:18">
      <c r="A164" s="5"/>
      <c r="B164" s="2">
        <v>7</v>
      </c>
      <c r="C164" s="4">
        <f t="shared" si="27"/>
        <v>0.99999999998999667</v>
      </c>
      <c r="D164" s="4">
        <f t="shared" si="27"/>
        <v>0.99999914028421266</v>
      </c>
      <c r="E164" s="4">
        <f t="shared" si="27"/>
        <v>0.99987767059668009</v>
      </c>
      <c r="F164" s="4">
        <f t="shared" si="27"/>
        <v>0.99809570347878451</v>
      </c>
      <c r="G164" s="4">
        <f t="shared" si="27"/>
        <v>0.98835337366518217</v>
      </c>
      <c r="H164" s="4">
        <f t="shared" si="27"/>
        <v>0.95787837266265541</v>
      </c>
      <c r="I164" s="4">
        <f t="shared" si="27"/>
        <v>0.89175096499788897</v>
      </c>
      <c r="J164" s="4">
        <f t="shared" si="27"/>
        <v>0.6338114697577848</v>
      </c>
      <c r="K164" s="4">
        <f t="shared" si="27"/>
        <v>0.30838284752119838</v>
      </c>
      <c r="L164" s="4">
        <f t="shared" si="27"/>
        <v>8.8964109670468167E-2</v>
      </c>
      <c r="M164" s="4">
        <f t="shared" si="27"/>
        <v>1.2050512856058595E-2</v>
      </c>
      <c r="N164" s="4">
        <f t="shared" si="27"/>
        <v>2.9004288628456348E-3</v>
      </c>
      <c r="O164" s="4">
        <f t="shared" si="27"/>
        <v>4.5141902392969877E-4</v>
      </c>
      <c r="P164" s="4">
        <f t="shared" si="27"/>
        <v>3.5645855989024076E-5</v>
      </c>
      <c r="Q164" s="4">
        <f t="shared" si="27"/>
        <v>8.2205137569155935E-7</v>
      </c>
      <c r="R164" s="4">
        <f t="shared" si="27"/>
        <v>9.0948371020845709E-10</v>
      </c>
    </row>
    <row r="165" spans="1:18">
      <c r="A165" s="5"/>
      <c r="B165" s="6">
        <v>8</v>
      </c>
      <c r="C165" s="4">
        <f t="shared" si="27"/>
        <v>0.99999999999987799</v>
      </c>
      <c r="D165" s="4">
        <f t="shared" si="27"/>
        <v>0.99999995329805802</v>
      </c>
      <c r="E165" s="4">
        <f t="shared" si="27"/>
        <v>0.99998642555216599</v>
      </c>
      <c r="F165" s="4">
        <f t="shared" si="27"/>
        <v>0.99967170162394803</v>
      </c>
      <c r="G165" s="4">
        <f t="shared" si="27"/>
        <v>0.99721688455064839</v>
      </c>
      <c r="H165" s="4">
        <f t="shared" si="27"/>
        <v>0.98690445354625689</v>
      </c>
      <c r="I165" s="4">
        <f t="shared" si="27"/>
        <v>0.95797437424046217</v>
      </c>
      <c r="J165" s="4">
        <f t="shared" si="27"/>
        <v>0.79601953842090911</v>
      </c>
      <c r="K165" s="4">
        <f t="shared" si="27"/>
        <v>0.49305630188808691</v>
      </c>
      <c r="L165" s="4">
        <f t="shared" si="27"/>
        <v>0.19396197700513557</v>
      </c>
      <c r="M165" s="4">
        <f t="shared" si="27"/>
        <v>3.8582800992635218E-2</v>
      </c>
      <c r="N165" s="4">
        <f t="shared" si="27"/>
        <v>1.1704860898135614E-2</v>
      </c>
      <c r="O165" s="4">
        <f t="shared" si="27"/>
        <v>2.3920081680613645E-3</v>
      </c>
      <c r="P165" s="4">
        <f t="shared" si="27"/>
        <v>2.6466406583417162E-4</v>
      </c>
      <c r="Q165" s="4">
        <f t="shared" si="27"/>
        <v>9.6444776048394573E-6</v>
      </c>
      <c r="R165" s="4">
        <f t="shared" si="27"/>
        <v>2.2778224693387552E-8</v>
      </c>
    </row>
    <row r="166" spans="1:18">
      <c r="A166" s="5"/>
      <c r="B166" s="2">
        <v>9</v>
      </c>
      <c r="C166" s="4">
        <f t="shared" si="27"/>
        <v>0.99999999999999889</v>
      </c>
      <c r="D166" s="4">
        <f t="shared" si="27"/>
        <v>0.99999999796613248</v>
      </c>
      <c r="E166" s="4">
        <f t="shared" si="27"/>
        <v>0.99999878935501696</v>
      </c>
      <c r="F166" s="4">
        <f t="shared" si="27"/>
        <v>0.99995436720314945</v>
      </c>
      <c r="G166" s="4">
        <f t="shared" si="27"/>
        <v>0.99946164377429869</v>
      </c>
      <c r="H166" s="4">
        <f t="shared" si="27"/>
        <v>0.99668744433288947</v>
      </c>
      <c r="I166" s="4">
        <f t="shared" si="27"/>
        <v>0.98663778475169051</v>
      </c>
      <c r="J166" s="4">
        <f t="shared" si="27"/>
        <v>0.90509871330729719</v>
      </c>
      <c r="K166" s="4">
        <f t="shared" si="27"/>
        <v>0.67927265786600977</v>
      </c>
      <c r="L166" s="4">
        <f t="shared" si="27"/>
        <v>0.35283088524009865</v>
      </c>
      <c r="M166" s="4">
        <f t="shared" si="27"/>
        <v>0.10110894510826256</v>
      </c>
      <c r="N166" s="4">
        <f t="shared" si="27"/>
        <v>3.8413626810933604E-2</v>
      </c>
      <c r="O166" s="4">
        <f t="shared" si="27"/>
        <v>1.0256335879890012E-2</v>
      </c>
      <c r="P166" s="4">
        <f t="shared" si="27"/>
        <v>1.5839030885819634E-3</v>
      </c>
      <c r="Q166" s="4">
        <f t="shared" si="27"/>
        <v>9.0920358454407788E-5</v>
      </c>
      <c r="R166" s="4">
        <f t="shared" si="27"/>
        <v>4.572688531421606E-7</v>
      </c>
    </row>
    <row r="167" spans="1:18">
      <c r="A167" s="5"/>
      <c r="B167" s="6">
        <v>10</v>
      </c>
      <c r="C167" s="4">
        <f t="shared" si="27"/>
        <v>1</v>
      </c>
      <c r="D167" s="4">
        <f t="shared" si="27"/>
        <v>0.99999999992943167</v>
      </c>
      <c r="E167" s="4">
        <f t="shared" si="27"/>
        <v>0.99999991381777087</v>
      </c>
      <c r="F167" s="4">
        <f t="shared" si="27"/>
        <v>0.99999492554005398</v>
      </c>
      <c r="G167" s="4">
        <f t="shared" si="27"/>
        <v>0.99991644720713935</v>
      </c>
      <c r="H167" s="4">
        <f t="shared" si="27"/>
        <v>0.99932526262093568</v>
      </c>
      <c r="I167" s="4">
        <f t="shared" si="27"/>
        <v>0.99656286848304299</v>
      </c>
      <c r="J167" s="4">
        <f t="shared" si="27"/>
        <v>0.96378021536552416</v>
      </c>
      <c r="K167" s="4">
        <f t="shared" si="27"/>
        <v>0.82949037639010303</v>
      </c>
      <c r="L167" s="4">
        <f t="shared" si="27"/>
        <v>0.54513444830826652</v>
      </c>
      <c r="M167" s="4">
        <f t="shared" si="27"/>
        <v>0.2189885242186268</v>
      </c>
      <c r="N167" s="4">
        <f t="shared" si="27"/>
        <v>0.10323172512554195</v>
      </c>
      <c r="O167" s="4">
        <f t="shared" si="27"/>
        <v>3.5752778770365048E-2</v>
      </c>
      <c r="P167" s="4">
        <f t="shared" si="27"/>
        <v>7.663390306012683E-3</v>
      </c>
      <c r="Q167" s="4">
        <f t="shared" si="27"/>
        <v>6.8991828816665371E-4</v>
      </c>
      <c r="R167" s="4">
        <f t="shared" si="27"/>
        <v>7.3632761575412762E-6</v>
      </c>
    </row>
    <row r="168" spans="1:18">
      <c r="A168" s="5"/>
      <c r="B168" s="6">
        <v>11</v>
      </c>
      <c r="C168" s="4">
        <f t="shared" si="27"/>
        <v>1</v>
      </c>
      <c r="D168" s="4">
        <f t="shared" si="27"/>
        <v>0.99999999999807387</v>
      </c>
      <c r="E168" s="4">
        <f t="shared" si="27"/>
        <v>0.99999999516700089</v>
      </c>
      <c r="F168" s="4">
        <f t="shared" si="27"/>
        <v>0.99999955470566282</v>
      </c>
      <c r="G168" s="4">
        <f t="shared" si="27"/>
        <v>0.99998974536689555</v>
      </c>
      <c r="H168" s="4">
        <f t="shared" si="27"/>
        <v>0.99989102422868603</v>
      </c>
      <c r="I168" s="4">
        <f t="shared" si="27"/>
        <v>0.99929660001973497</v>
      </c>
      <c r="J168" s="4">
        <f t="shared" si="27"/>
        <v>0.98889190687077322</v>
      </c>
      <c r="K168" s="4">
        <f t="shared" si="27"/>
        <v>0.92588212694806726</v>
      </c>
      <c r="L168" s="4">
        <f t="shared" si="27"/>
        <v>0.73029613105047519</v>
      </c>
      <c r="M168" s="4">
        <f t="shared" si="27"/>
        <v>0.39576760594667798</v>
      </c>
      <c r="N168" s="4">
        <f t="shared" si="27"/>
        <v>0.22835961376379568</v>
      </c>
      <c r="O168" s="4">
        <f t="shared" si="27"/>
        <v>0.10150538239127047</v>
      </c>
      <c r="P168" s="4">
        <f t="shared" si="27"/>
        <v>2.9949064551058231E-2</v>
      </c>
      <c r="Q168" s="4">
        <f t="shared" si="27"/>
        <v>4.2015125089069219E-3</v>
      </c>
      <c r="R168" s="4">
        <f t="shared" si="27"/>
        <v>9.4678308864716982E-5</v>
      </c>
    </row>
    <row r="169" spans="1:18">
      <c r="A169" s="5"/>
      <c r="B169" s="6">
        <v>12</v>
      </c>
      <c r="C169" s="4">
        <f t="shared" si="27"/>
        <v>1</v>
      </c>
      <c r="D169" s="4">
        <f t="shared" si="27"/>
        <v>0.99999999999995959</v>
      </c>
      <c r="E169" s="4">
        <f t="shared" si="27"/>
        <v>0.99999999979109289</v>
      </c>
      <c r="F169" s="4">
        <f t="shared" si="27"/>
        <v>0.9999999698412334</v>
      </c>
      <c r="G169" s="4">
        <f t="shared" si="27"/>
        <v>0.99999902705686661</v>
      </c>
      <c r="H169" s="4">
        <f t="shared" si="27"/>
        <v>0.99998636676938668</v>
      </c>
      <c r="I169" s="4">
        <f t="shared" si="27"/>
        <v>0.99988821913267334</v>
      </c>
      <c r="J169" s="4">
        <f t="shared" si="27"/>
        <v>0.99733526795622818</v>
      </c>
      <c r="K169" s="4">
        <f t="shared" si="27"/>
        <v>0.97448066699480429</v>
      </c>
      <c r="L169" s="4">
        <f t="shared" si="27"/>
        <v>0.8703772352239636</v>
      </c>
      <c r="M169" s="4">
        <f t="shared" si="27"/>
        <v>0.60406691062516549</v>
      </c>
      <c r="N169" s="4">
        <f t="shared" si="27"/>
        <v>0.41815104343275722</v>
      </c>
      <c r="O169" s="4">
        <f t="shared" si="27"/>
        <v>0.23473812368132635</v>
      </c>
      <c r="P169" s="4">
        <f t="shared" si="27"/>
        <v>9.4136386450458034E-2</v>
      </c>
      <c r="Q169" s="4">
        <f t="shared" si="27"/>
        <v>2.0376649940715481E-2</v>
      </c>
      <c r="R169" s="4">
        <f t="shared" si="27"/>
        <v>9.6207079988984618E-4</v>
      </c>
    </row>
    <row r="170" spans="1:18">
      <c r="A170" s="5"/>
      <c r="B170" s="6">
        <v>13</v>
      </c>
      <c r="C170" s="4">
        <f t="shared" si="27"/>
        <v>1</v>
      </c>
      <c r="D170" s="4">
        <f t="shared" si="27"/>
        <v>0.99999999999999933</v>
      </c>
      <c r="E170" s="4">
        <f t="shared" si="27"/>
        <v>0.99999999999328115</v>
      </c>
      <c r="F170" s="4">
        <f t="shared" si="27"/>
        <v>0.99999999847864907</v>
      </c>
      <c r="G170" s="4">
        <f t="shared" si="27"/>
        <v>0.99999993115941277</v>
      </c>
      <c r="H170" s="4">
        <f t="shared" si="27"/>
        <v>0.9999987261474258</v>
      </c>
      <c r="I170" s="4">
        <f t="shared" si="27"/>
        <v>0.99998670755411267</v>
      </c>
      <c r="J170" s="4">
        <f t="shared" si="27"/>
        <v>0.99951906063317486</v>
      </c>
      <c r="K170" s="4">
        <f t="shared" si="27"/>
        <v>0.99332857814106956</v>
      </c>
      <c r="L170" s="4">
        <f t="shared" si="27"/>
        <v>0.95189732353005319</v>
      </c>
      <c r="M170" s="4">
        <f t="shared" si="27"/>
        <v>0.79286666046594978</v>
      </c>
      <c r="N170" s="4">
        <f t="shared" si="27"/>
        <v>0.63959086649204511</v>
      </c>
      <c r="O170" s="4">
        <f t="shared" si="27"/>
        <v>0.44240423029380421</v>
      </c>
      <c r="P170" s="4">
        <f t="shared" si="27"/>
        <v>0.23634613923793324</v>
      </c>
      <c r="Q170" s="4">
        <f t="shared" si="27"/>
        <v>7.7689008437784854E-2</v>
      </c>
      <c r="R170" s="4">
        <f t="shared" si="27"/>
        <v>7.590321753845203E-3</v>
      </c>
    </row>
    <row r="171" spans="1:18">
      <c r="A171" s="5"/>
      <c r="B171" s="6">
        <v>14</v>
      </c>
      <c r="C171" s="4">
        <f t="shared" si="27"/>
        <v>1</v>
      </c>
      <c r="D171" s="4">
        <f t="shared" si="27"/>
        <v>1</v>
      </c>
      <c r="E171" s="4">
        <f t="shared" si="27"/>
        <v>0.99999999999984857</v>
      </c>
      <c r="F171" s="4">
        <f t="shared" si="27"/>
        <v>0.99999999994616562</v>
      </c>
      <c r="G171" s="4">
        <f t="shared" si="27"/>
        <v>0.99999999657987826</v>
      </c>
      <c r="H171" s="4">
        <f t="shared" si="27"/>
        <v>0.99999991632514384</v>
      </c>
      <c r="I171" s="4">
        <f t="shared" si="27"/>
        <v>0.99999888716632712</v>
      </c>
      <c r="J171" s="4">
        <f t="shared" si="27"/>
        <v>0.99993863867493227</v>
      </c>
      <c r="K171" s="4">
        <f t="shared" si="27"/>
        <v>0.99875868695276437</v>
      </c>
      <c r="L171" s="4">
        <f t="shared" si="27"/>
        <v>0.98713887586457139</v>
      </c>
      <c r="M171" s="4">
        <f t="shared" si="27"/>
        <v>0.91998854205277825</v>
      </c>
      <c r="N171" s="4">
        <f t="shared" si="27"/>
        <v>0.83151967086030798</v>
      </c>
      <c r="O171" s="4">
        <f t="shared" si="27"/>
        <v>0.68285467317366333</v>
      </c>
      <c r="P171" s="4">
        <f t="shared" si="27"/>
        <v>0.47039946179675246</v>
      </c>
      <c r="Q171" s="4">
        <f t="shared" si="27"/>
        <v>0.22854198565836256</v>
      </c>
      <c r="R171" s="4">
        <f t="shared" si="27"/>
        <v>4.5216276727860522E-2</v>
      </c>
    </row>
    <row r="172" spans="1:18">
      <c r="B172" s="6">
        <v>15</v>
      </c>
      <c r="C172" s="4">
        <f t="shared" si="27"/>
        <v>1</v>
      </c>
      <c r="D172" s="4">
        <f t="shared" si="27"/>
        <v>1</v>
      </c>
      <c r="E172" s="4">
        <f t="shared" si="27"/>
        <v>0.99999999999999789</v>
      </c>
      <c r="F172" s="4">
        <f t="shared" si="27"/>
        <v>0.9999999999988074</v>
      </c>
      <c r="G172" s="4">
        <f t="shared" si="27"/>
        <v>0.99999999989353583</v>
      </c>
      <c r="H172" s="4">
        <f t="shared" si="27"/>
        <v>0.99999999655297545</v>
      </c>
      <c r="I172" s="4">
        <f t="shared" si="27"/>
        <v>0.99999994150414739</v>
      </c>
      <c r="J172" s="4">
        <f t="shared" si="27"/>
        <v>0.99999506894621604</v>
      </c>
      <c r="K172" s="4">
        <f t="shared" si="27"/>
        <v>0.99985378216170384</v>
      </c>
      <c r="L172" s="4">
        <f t="shared" si="27"/>
        <v>0.99780344855735736</v>
      </c>
      <c r="M172" s="4">
        <f t="shared" si="27"/>
        <v>0.9799037747491266</v>
      </c>
      <c r="N172" s="4">
        <f t="shared" si="27"/>
        <v>0.94796514939312759</v>
      </c>
      <c r="O172" s="4">
        <f t="shared" si="27"/>
        <v>0.87774199251994212</v>
      </c>
      <c r="P172" s="4">
        <f t="shared" si="27"/>
        <v>0.74004813011194814</v>
      </c>
      <c r="Q172" s="4">
        <f t="shared" si="27"/>
        <v>0.50648613126934894</v>
      </c>
      <c r="R172" s="4">
        <f t="shared" si="27"/>
        <v>0.19472762569138549</v>
      </c>
    </row>
    <row r="173" spans="1:18">
      <c r="B173" s="6">
        <v>16</v>
      </c>
      <c r="C173" s="4">
        <f t="shared" si="27"/>
        <v>1</v>
      </c>
      <c r="D173" s="4">
        <f t="shared" si="27"/>
        <v>1</v>
      </c>
      <c r="E173" s="4">
        <f t="shared" si="27"/>
        <v>1</v>
      </c>
      <c r="F173" s="4">
        <f t="shared" si="27"/>
        <v>0.99999999999998757</v>
      </c>
      <c r="G173" s="4">
        <f t="shared" si="27"/>
        <v>0.99999999999843725</v>
      </c>
      <c r="H173" s="4">
        <f t="shared" si="27"/>
        <v>0.99999999993298805</v>
      </c>
      <c r="I173" s="4">
        <f t="shared" si="27"/>
        <v>0.99999999854764243</v>
      </c>
      <c r="J173" s="4">
        <f t="shared" si="27"/>
        <v>0.99999981236579516</v>
      </c>
      <c r="K173" s="4">
        <f t="shared" si="27"/>
        <v>0.99999181271945026</v>
      </c>
      <c r="L173" s="4">
        <f t="shared" si="27"/>
        <v>0.99982047645457051</v>
      </c>
      <c r="M173" s="4">
        <f t="shared" si="27"/>
        <v>0.99755334786080585</v>
      </c>
      <c r="N173" s="4">
        <f t="shared" si="27"/>
        <v>0.99212068116495056</v>
      </c>
      <c r="O173" s="4">
        <f t="shared" si="27"/>
        <v>0.97646573260511749</v>
      </c>
      <c r="P173" s="4">
        <f t="shared" si="27"/>
        <v>0.93420902561121466</v>
      </c>
      <c r="Q173" s="4">
        <f t="shared" ref="D173:R174" si="28">_xlfn.BINOM.DIST($B173,$A$157,Q$6,TRUE)</f>
        <v>0.8265533479676217</v>
      </c>
      <c r="R173" s="4">
        <f t="shared" si="28"/>
        <v>0.56604118245576718</v>
      </c>
    </row>
    <row r="174" spans="1:18">
      <c r="B174" s="6">
        <v>17</v>
      </c>
      <c r="C174" s="4">
        <f t="shared" si="27"/>
        <v>1</v>
      </c>
      <c r="D174" s="4">
        <f t="shared" si="28"/>
        <v>1</v>
      </c>
      <c r="E174" s="4">
        <f t="shared" si="28"/>
        <v>1</v>
      </c>
      <c r="F174" s="4">
        <f t="shared" si="28"/>
        <v>1</v>
      </c>
      <c r="G174" s="4">
        <f t="shared" si="28"/>
        <v>1</v>
      </c>
      <c r="H174" s="4">
        <f t="shared" si="28"/>
        <v>1</v>
      </c>
      <c r="I174" s="4">
        <f t="shared" si="28"/>
        <v>1</v>
      </c>
      <c r="J174" s="4">
        <f t="shared" si="28"/>
        <v>1</v>
      </c>
      <c r="K174" s="4">
        <f t="shared" si="28"/>
        <v>1</v>
      </c>
      <c r="L174" s="4">
        <f t="shared" si="28"/>
        <v>1</v>
      </c>
      <c r="M174" s="4">
        <f t="shared" si="28"/>
        <v>1</v>
      </c>
      <c r="N174" s="4">
        <f t="shared" si="28"/>
        <v>1</v>
      </c>
      <c r="O174" s="4">
        <f t="shared" si="28"/>
        <v>1</v>
      </c>
      <c r="P174" s="4">
        <f t="shared" si="28"/>
        <v>1</v>
      </c>
      <c r="Q174" s="4">
        <f t="shared" si="28"/>
        <v>1</v>
      </c>
      <c r="R174" s="4">
        <f t="shared" si="28"/>
        <v>1</v>
      </c>
    </row>
    <row r="176" spans="1:18">
      <c r="A176" s="5">
        <v>18</v>
      </c>
      <c r="B176" s="6">
        <v>0</v>
      </c>
      <c r="C176" s="4">
        <f>_xlfn.BINOM.DIST($B176,$A$176,C$6,TRUE)</f>
        <v>0.803511315527767</v>
      </c>
      <c r="D176" s="4">
        <f t="shared" ref="D176:R176" si="29">_xlfn.BINOM.DIST($B176,$A$176,D$6,TRUE)</f>
        <v>0.38184785596485438</v>
      </c>
      <c r="E176" s="4">
        <f t="shared" si="29"/>
        <v>0.14397185827570758</v>
      </c>
      <c r="F176" s="4">
        <f t="shared" si="29"/>
        <v>5.1331957336116153E-2</v>
      </c>
      <c r="G176" s="4">
        <f t="shared" si="29"/>
        <v>1.7189700729338429E-2</v>
      </c>
      <c r="H176" s="4">
        <f t="shared" si="29"/>
        <v>5.3628128570789536E-3</v>
      </c>
      <c r="I176" s="4">
        <f t="shared" si="29"/>
        <v>1.5434820747939424E-3</v>
      </c>
      <c r="J176" s="4">
        <f t="shared" si="29"/>
        <v>9.5405947526392023E-5</v>
      </c>
      <c r="K176" s="4">
        <f t="shared" si="29"/>
        <v>3.5389324865109676E-6</v>
      </c>
      <c r="L176" s="4">
        <f t="shared" si="29"/>
        <v>6.2563901364656619E-8</v>
      </c>
      <c r="M176" s="4">
        <f t="shared" si="29"/>
        <v>3.4181716465805475E-10</v>
      </c>
      <c r="N176" s="4">
        <f t="shared" si="29"/>
        <v>1.2520109816018328E-11</v>
      </c>
      <c r="O176" s="4">
        <f t="shared" si="29"/>
        <v>2.1717722576879585E-13</v>
      </c>
      <c r="P176" s="4">
        <f t="shared" si="29"/>
        <v>1.1494343371831558E-15</v>
      </c>
      <c r="Q176" s="4">
        <f t="shared" si="29"/>
        <v>6.8499166407099831E-19</v>
      </c>
      <c r="R176" s="4">
        <f t="shared" si="29"/>
        <v>1.775425972615968E-24</v>
      </c>
    </row>
    <row r="177" spans="1:18">
      <c r="A177" s="5"/>
      <c r="B177" s="2">
        <v>1</v>
      </c>
      <c r="C177" s="4">
        <f t="shared" ref="C177:R194" si="30">_xlfn.BINOM.DIST($B177,$A$176,C$6,TRUE)</f>
        <v>0.98036318657841648</v>
      </c>
      <c r="D177" s="4">
        <f t="shared" si="30"/>
        <v>0.75947408401753091</v>
      </c>
      <c r="E177" s="4">
        <f t="shared" si="30"/>
        <v>0.43858568943006004</v>
      </c>
      <c r="F177" s="4">
        <f t="shared" si="30"/>
        <v>0.21705296083901474</v>
      </c>
      <c r="G177" s="4">
        <f t="shared" si="30"/>
        <v>9.5551572873068105E-2</v>
      </c>
      <c r="H177" s="4">
        <f t="shared" si="30"/>
        <v>3.7897631514454529E-2</v>
      </c>
      <c r="I177" s="4">
        <f t="shared" si="30"/>
        <v>1.3568629903725015E-2</v>
      </c>
      <c r="J177" s="4">
        <f t="shared" si="30"/>
        <v>1.2502340530679546E-3</v>
      </c>
      <c r="K177" s="4">
        <f t="shared" si="30"/>
        <v>6.7771921743607844E-5</v>
      </c>
      <c r="L177" s="4">
        <f t="shared" si="30"/>
        <v>1.7665057168184783E-6</v>
      </c>
      <c r="M177" s="4">
        <f t="shared" si="30"/>
        <v>1.4841326795888833E-8</v>
      </c>
      <c r="N177" s="4">
        <f t="shared" si="30"/>
        <v>6.9616901037974292E-10</v>
      </c>
      <c r="O177" s="4">
        <f t="shared" si="30"/>
        <v>1.6059351672027118E-11</v>
      </c>
      <c r="P177" s="4">
        <f t="shared" si="30"/>
        <v>1.2033129061413345E-13</v>
      </c>
      <c r="Q177" s="4">
        <f t="shared" si="30"/>
        <v>1.1427272701796174E-16</v>
      </c>
      <c r="R177" s="4">
        <f t="shared" si="30"/>
        <v>6.3671399191893785E-22</v>
      </c>
    </row>
    <row r="178" spans="1:18">
      <c r="A178" s="5"/>
      <c r="B178" s="6">
        <v>2</v>
      </c>
      <c r="C178" s="4">
        <f t="shared" si="30"/>
        <v>0.99874438153294787</v>
      </c>
      <c r="D178" s="4">
        <f t="shared" si="30"/>
        <v>0.9358260743061193</v>
      </c>
      <c r="E178" s="4">
        <f t="shared" si="30"/>
        <v>0.72327756511609942</v>
      </c>
      <c r="F178" s="4">
        <f t="shared" si="30"/>
        <v>0.46969970440931275</v>
      </c>
      <c r="G178" s="4">
        <f t="shared" si="30"/>
        <v>0.26424094090976558</v>
      </c>
      <c r="H178" s="4">
        <f t="shared" si="30"/>
        <v>0.13110506712359116</v>
      </c>
      <c r="I178" s="4">
        <f t="shared" si="30"/>
        <v>5.7809705639324742E-2</v>
      </c>
      <c r="J178" s="4">
        <f t="shared" si="30"/>
        <v>7.8511721714571818E-3</v>
      </c>
      <c r="K178" s="4">
        <f t="shared" si="30"/>
        <v>6.1831386340637981E-4</v>
      </c>
      <c r="L178" s="4">
        <f t="shared" si="30"/>
        <v>2.3681033637284167E-5</v>
      </c>
      <c r="M178" s="4">
        <f t="shared" si="30"/>
        <v>3.0528316902233774E-7</v>
      </c>
      <c r="N178" s="4">
        <f t="shared" si="30"/>
        <v>1.8324229084822011E-8</v>
      </c>
      <c r="O178" s="4">
        <f t="shared" si="30"/>
        <v>5.6176911257929409E-10</v>
      </c>
      <c r="P178" s="4">
        <f t="shared" si="30"/>
        <v>5.9558913691697051E-12</v>
      </c>
      <c r="Q178" s="4">
        <f t="shared" si="30"/>
        <v>9.008823448201796E-15</v>
      </c>
      <c r="R178" s="4">
        <f t="shared" si="30"/>
        <v>1.0786448181041882E-19</v>
      </c>
    </row>
    <row r="179" spans="1:18">
      <c r="A179" s="5"/>
      <c r="B179" s="2">
        <v>3</v>
      </c>
      <c r="C179" s="4">
        <f t="shared" si="30"/>
        <v>0.9999431011866351</v>
      </c>
      <c r="D179" s="4">
        <f t="shared" si="30"/>
        <v>0.98750082409783002</v>
      </c>
      <c r="E179" s="4">
        <f t="shared" si="30"/>
        <v>0.89589188365988004</v>
      </c>
      <c r="F179" s="4">
        <f t="shared" si="30"/>
        <v>0.71137355264764257</v>
      </c>
      <c r="G179" s="4">
        <f t="shared" si="30"/>
        <v>0.49209166942293847</v>
      </c>
      <c r="H179" s="4">
        <f t="shared" si="30"/>
        <v>0.29865047567602965</v>
      </c>
      <c r="I179" s="4">
        <f t="shared" si="30"/>
        <v>0.1599367433759131</v>
      </c>
      <c r="J179" s="4">
        <f t="shared" si="30"/>
        <v>3.1525288652073914E-2</v>
      </c>
      <c r="K179" s="4">
        <f t="shared" si="30"/>
        <v>3.5790689841223638E-3</v>
      </c>
      <c r="L179" s="4">
        <f t="shared" si="30"/>
        <v>2.0052460648749187E-4</v>
      </c>
      <c r="M179" s="4">
        <f t="shared" si="30"/>
        <v>3.9557201291072773E-6</v>
      </c>
      <c r="N179" s="4">
        <f t="shared" si="30"/>
        <v>3.0352830396460065E-7</v>
      </c>
      <c r="O179" s="4">
        <f t="shared" si="30"/>
        <v>1.2356511366109375E-8</v>
      </c>
      <c r="P179" s="4">
        <f t="shared" si="30"/>
        <v>1.852370895568617E-10</v>
      </c>
      <c r="Q179" s="4">
        <f t="shared" si="30"/>
        <v>4.4602387326113823E-13</v>
      </c>
      <c r="R179" s="4">
        <f t="shared" si="30"/>
        <v>1.1470069622003857E-17</v>
      </c>
    </row>
    <row r="180" spans="1:18">
      <c r="A180" s="5"/>
      <c r="B180" s="6">
        <v>4</v>
      </c>
      <c r="C180" s="4">
        <f t="shared" si="30"/>
        <v>0.99999806717609974</v>
      </c>
      <c r="D180" s="4">
        <f t="shared" si="30"/>
        <v>0.99814737510880247</v>
      </c>
      <c r="E180" s="4">
        <f t="shared" si="30"/>
        <v>0.9694805787981543</v>
      </c>
      <c r="F180" s="4">
        <f t="shared" si="30"/>
        <v>0.8739202500369242</v>
      </c>
      <c r="G180" s="4">
        <f t="shared" si="30"/>
        <v>0.70848589699873887</v>
      </c>
      <c r="H180" s="4">
        <f t="shared" si="30"/>
        <v>0.5104119938927103</v>
      </c>
      <c r="I180" s="4">
        <f t="shared" si="30"/>
        <v>0.32570002333351167</v>
      </c>
      <c r="J180" s="4">
        <f t="shared" si="30"/>
        <v>9.1225303419055853E-2</v>
      </c>
      <c r="K180" s="4">
        <f t="shared" si="30"/>
        <v>1.4774662134194764E-2</v>
      </c>
      <c r="L180" s="4">
        <f t="shared" si="30"/>
        <v>1.203935892125807E-3</v>
      </c>
      <c r="M180" s="4">
        <f t="shared" si="30"/>
        <v>3.6215623554562515E-5</v>
      </c>
      <c r="N180" s="4">
        <f t="shared" si="30"/>
        <v>3.5479662371020683E-6</v>
      </c>
      <c r="O180" s="4">
        <f t="shared" si="30"/>
        <v>1.9160179102540459E-7</v>
      </c>
      <c r="P180" s="4">
        <f t="shared" si="30"/>
        <v>4.0579873097375883E-9</v>
      </c>
      <c r="Q180" s="4">
        <f t="shared" si="30"/>
        <v>1.5543394282852627E-11</v>
      </c>
      <c r="R180" s="4">
        <f t="shared" si="30"/>
        <v>8.5801600059096304E-16</v>
      </c>
    </row>
    <row r="181" spans="1:18">
      <c r="A181" s="5"/>
      <c r="B181" s="2">
        <v>5</v>
      </c>
      <c r="C181" s="4">
        <f t="shared" si="30"/>
        <v>0.99999994907911582</v>
      </c>
      <c r="D181" s="4">
        <f t="shared" si="30"/>
        <v>0.99978519544662015</v>
      </c>
      <c r="E181" s="4">
        <f t="shared" si="30"/>
        <v>0.9929051769797318</v>
      </c>
      <c r="F181" s="4">
        <f t="shared" si="30"/>
        <v>0.95555092848429346</v>
      </c>
      <c r="G181" s="4">
        <f t="shared" si="30"/>
        <v>0.86193617700657121</v>
      </c>
      <c r="H181" s="4">
        <f t="shared" si="30"/>
        <v>0.71025470679485325</v>
      </c>
      <c r="I181" s="4">
        <f t="shared" si="30"/>
        <v>0.52659204606800336</v>
      </c>
      <c r="J181" s="4">
        <f t="shared" si="30"/>
        <v>0.20363450435734654</v>
      </c>
      <c r="K181" s="4">
        <f t="shared" si="30"/>
        <v>4.6384225004951922E-2</v>
      </c>
      <c r="L181" s="4">
        <f t="shared" si="30"/>
        <v>5.4549783810681242E-3</v>
      </c>
      <c r="M181" s="4">
        <f t="shared" si="30"/>
        <v>2.4908247502959641E-4</v>
      </c>
      <c r="N181" s="4">
        <f t="shared" si="30"/>
        <v>3.110611106652792E-5</v>
      </c>
      <c r="O181" s="4">
        <f t="shared" si="30"/>
        <v>2.2255213087373997E-6</v>
      </c>
      <c r="P181" s="4">
        <f t="shared" si="30"/>
        <v>6.6522159979508251E-8</v>
      </c>
      <c r="Q181" s="4">
        <f t="shared" si="30"/>
        <v>4.0497661035144244E-10</v>
      </c>
      <c r="R181" s="4">
        <f t="shared" si="30"/>
        <v>4.7951973844485335E-14</v>
      </c>
    </row>
    <row r="182" spans="1:18">
      <c r="A182" s="5"/>
      <c r="B182" s="6">
        <v>6</v>
      </c>
      <c r="C182" s="4">
        <f t="shared" si="30"/>
        <v>0.99999999893707492</v>
      </c>
      <c r="D182" s="4">
        <f t="shared" si="30"/>
        <v>0.99998016089404107</v>
      </c>
      <c r="E182" s="4">
        <f t="shared" si="30"/>
        <v>0.99867506345270651</v>
      </c>
      <c r="F182" s="4">
        <f t="shared" si="30"/>
        <v>0.98727308712299888</v>
      </c>
      <c r="G182" s="4">
        <f t="shared" si="30"/>
        <v>0.94613844114160905</v>
      </c>
      <c r="H182" s="4">
        <f t="shared" si="30"/>
        <v>0.85619111797270597</v>
      </c>
      <c r="I182" s="4">
        <f t="shared" si="30"/>
        <v>0.71498780512330473</v>
      </c>
      <c r="J182" s="4">
        <f t="shared" si="30"/>
        <v>0.36741544207267174</v>
      </c>
      <c r="K182" s="4">
        <f t="shared" si="30"/>
        <v>0.11544380661108236</v>
      </c>
      <c r="L182" s="4">
        <f t="shared" si="30"/>
        <v>1.9391230057557173E-2</v>
      </c>
      <c r="M182" s="4">
        <f t="shared" si="30"/>
        <v>1.3359761982252489E-3</v>
      </c>
      <c r="N182" s="4">
        <f t="shared" si="30"/>
        <v>2.1223785001665314E-4</v>
      </c>
      <c r="O182" s="4">
        <f t="shared" si="30"/>
        <v>2.0084386985074342E-5</v>
      </c>
      <c r="P182" s="4">
        <f t="shared" si="30"/>
        <v>8.4613066370895026E-7</v>
      </c>
      <c r="Q182" s="4">
        <f t="shared" si="30"/>
        <v>8.1781569313022093E-9</v>
      </c>
      <c r="R182" s="4">
        <f t="shared" si="30"/>
        <v>2.0752328586253413E-12</v>
      </c>
    </row>
    <row r="183" spans="1:18">
      <c r="A183" s="5"/>
      <c r="B183" s="2">
        <v>7</v>
      </c>
      <c r="C183" s="4">
        <f t="shared" si="30"/>
        <v>0.99999999998218703</v>
      </c>
      <c r="D183" s="4">
        <f t="shared" si="30"/>
        <v>0.99999852374654519</v>
      </c>
      <c r="E183" s="4">
        <f t="shared" si="30"/>
        <v>0.99979954799697635</v>
      </c>
      <c r="F183" s="4">
        <f t="shared" si="30"/>
        <v>0.99702664720098677</v>
      </c>
      <c r="G183" s="4">
        <f t="shared" si="30"/>
        <v>0.982695475580597</v>
      </c>
      <c r="H183" s="4">
        <f t="shared" si="30"/>
        <v>0.94051102353108473</v>
      </c>
      <c r="I183" s="4">
        <f t="shared" si="30"/>
        <v>0.85477605157502756</v>
      </c>
      <c r="J183" s="4">
        <f t="shared" si="30"/>
        <v>0.55622151102574047</v>
      </c>
      <c r="K183" s="4">
        <f t="shared" si="30"/>
        <v>0.2348207624025094</v>
      </c>
      <c r="L183" s="4">
        <f t="shared" si="30"/>
        <v>5.5539508574619506E-2</v>
      </c>
      <c r="M183" s="4">
        <f t="shared" si="30"/>
        <v>5.7269134307394616E-3</v>
      </c>
      <c r="N183" s="4">
        <f t="shared" si="30"/>
        <v>1.1541930306943609E-3</v>
      </c>
      <c r="O183" s="4">
        <f t="shared" si="30"/>
        <v>1.4415390120446777E-4</v>
      </c>
      <c r="P183" s="4">
        <f t="shared" si="30"/>
        <v>8.5447571087887297E-6</v>
      </c>
      <c r="Q183" s="4">
        <f t="shared" si="30"/>
        <v>1.3093779460502899E-7</v>
      </c>
      <c r="R183" s="4">
        <f t="shared" si="30"/>
        <v>7.1123655877305553E-11</v>
      </c>
    </row>
    <row r="184" spans="1:18">
      <c r="A184" s="5"/>
      <c r="B184" s="6">
        <v>8</v>
      </c>
      <c r="C184" s="4">
        <f t="shared" si="30"/>
        <v>0.99999999999975864</v>
      </c>
      <c r="D184" s="4">
        <f t="shared" si="30"/>
        <v>0.99999991095629692</v>
      </c>
      <c r="E184" s="4">
        <f t="shared" si="30"/>
        <v>0.99997532384631005</v>
      </c>
      <c r="F184" s="4">
        <f t="shared" si="30"/>
        <v>0.99943202382603158</v>
      </c>
      <c r="G184" s="4">
        <f t="shared" si="30"/>
        <v>0.9954257462709134</v>
      </c>
      <c r="H184" s="4">
        <f t="shared" si="30"/>
        <v>0.97958755907711859</v>
      </c>
      <c r="I184" s="4">
        <f t="shared" si="30"/>
        <v>0.93796960677646568</v>
      </c>
      <c r="J184" s="4">
        <f t="shared" si="30"/>
        <v>0.73079891817284004</v>
      </c>
      <c r="K184" s="4">
        <f t="shared" si="30"/>
        <v>0.40033545391955944</v>
      </c>
      <c r="L184" s="4">
        <f t="shared" si="30"/>
        <v>0.13074486104027896</v>
      </c>
      <c r="M184" s="4">
        <f t="shared" si="30"/>
        <v>1.9955012137707503E-2</v>
      </c>
      <c r="N184" s="4">
        <f t="shared" si="30"/>
        <v>5.0832236530347274E-3</v>
      </c>
      <c r="O184" s="4">
        <f t="shared" si="30"/>
        <v>8.3550042733623788E-4</v>
      </c>
      <c r="P184" s="4">
        <f t="shared" si="30"/>
        <v>6.9522229589318276E-5</v>
      </c>
      <c r="Q184" s="4">
        <f t="shared" si="30"/>
        <v>1.6859433520497216E-6</v>
      </c>
      <c r="R184" s="4">
        <f t="shared" si="30"/>
        <v>1.957433778122397E-9</v>
      </c>
    </row>
    <row r="185" spans="1:18">
      <c r="A185" s="5"/>
      <c r="B185" s="2">
        <v>9</v>
      </c>
      <c r="C185" s="4">
        <f t="shared" si="30"/>
        <v>0.99999999999999734</v>
      </c>
      <c r="D185" s="4">
        <f t="shared" si="30"/>
        <v>0.99999999563981912</v>
      </c>
      <c r="E185" s="4">
        <f t="shared" si="30"/>
        <v>0.99999752725802193</v>
      </c>
      <c r="F185" s="4">
        <f t="shared" si="30"/>
        <v>0.99991137942186459</v>
      </c>
      <c r="G185" s="4">
        <f t="shared" si="30"/>
        <v>0.99900802283038348</v>
      </c>
      <c r="H185" s="4">
        <f t="shared" si="30"/>
        <v>0.99422134801539519</v>
      </c>
      <c r="I185" s="4">
        <f t="shared" si="30"/>
        <v>0.97797914170445877</v>
      </c>
      <c r="J185" s="4">
        <f t="shared" si="30"/>
        <v>0.86124015866897841</v>
      </c>
      <c r="K185" s="4">
        <f t="shared" si="30"/>
        <v>0.58577714985661422</v>
      </c>
      <c r="L185" s="4">
        <f t="shared" si="30"/>
        <v>0.25717909296999214</v>
      </c>
      <c r="M185" s="4">
        <f t="shared" si="30"/>
        <v>5.7210589847562943E-2</v>
      </c>
      <c r="N185" s="4">
        <f t="shared" si="30"/>
        <v>1.8326498143236503E-2</v>
      </c>
      <c r="O185" s="4">
        <f t="shared" si="30"/>
        <v>3.9485159087864893E-3</v>
      </c>
      <c r="P185" s="4">
        <f t="shared" si="30"/>
        <v>4.5980590207902496E-4</v>
      </c>
      <c r="Q185" s="4">
        <f t="shared" si="30"/>
        <v>1.7603011857629195E-5</v>
      </c>
      <c r="R185" s="4">
        <f t="shared" si="30"/>
        <v>4.3599015608652703E-8</v>
      </c>
    </row>
    <row r="186" spans="1:18">
      <c r="A186" s="5"/>
      <c r="B186" s="6">
        <v>10</v>
      </c>
      <c r="C186" s="4">
        <f t="shared" si="30"/>
        <v>1</v>
      </c>
      <c r="D186" s="4">
        <f t="shared" si="30"/>
        <v>0.99999999982718313</v>
      </c>
      <c r="E186" s="4">
        <f t="shared" si="30"/>
        <v>0.99999979903261305</v>
      </c>
      <c r="F186" s="4">
        <f t="shared" si="30"/>
        <v>0.9999887574281775</v>
      </c>
      <c r="G186" s="4">
        <f t="shared" si="30"/>
        <v>0.99982454052943093</v>
      </c>
      <c r="H186" s="4">
        <f t="shared" si="30"/>
        <v>0.99866032138688499</v>
      </c>
      <c r="I186" s="4">
        <f t="shared" si="30"/>
        <v>0.99356469918947599</v>
      </c>
      <c r="J186" s="4">
        <f t="shared" si="30"/>
        <v>0.94018555701795226</v>
      </c>
      <c r="K186" s="4">
        <f t="shared" si="30"/>
        <v>0.75406906427352638</v>
      </c>
      <c r="L186" s="4">
        <f t="shared" si="30"/>
        <v>0.42935231905618387</v>
      </c>
      <c r="M186" s="4">
        <f t="shared" si="30"/>
        <v>0.13622762931682231</v>
      </c>
      <c r="N186" s="4">
        <f t="shared" si="30"/>
        <v>5.4483329745091305E-2</v>
      </c>
      <c r="O186" s="4">
        <f t="shared" si="30"/>
        <v>1.5302591856772829E-2</v>
      </c>
      <c r="P186" s="4">
        <f t="shared" si="30"/>
        <v>2.4831808377843139E-3</v>
      </c>
      <c r="Q186" s="4">
        <f t="shared" si="30"/>
        <v>1.4957423573183068E-4</v>
      </c>
      <c r="R186" s="4">
        <f t="shared" si="30"/>
        <v>7.8820472316896657E-7</v>
      </c>
    </row>
    <row r="187" spans="1:18">
      <c r="A187" s="5"/>
      <c r="B187" s="6">
        <v>11</v>
      </c>
      <c r="C187" s="4">
        <f t="shared" si="30"/>
        <v>1</v>
      </c>
      <c r="D187" s="4">
        <f t="shared" si="30"/>
        <v>0.99999999999449907</v>
      </c>
      <c r="E187" s="4">
        <f t="shared" si="30"/>
        <v>0.9999999868628715</v>
      </c>
      <c r="F187" s="4">
        <f t="shared" si="30"/>
        <v>0.9999988507021571</v>
      </c>
      <c r="G187" s="4">
        <f t="shared" si="30"/>
        <v>0.99997493327477205</v>
      </c>
      <c r="H187" s="4">
        <f t="shared" si="30"/>
        <v>0.99974840704260437</v>
      </c>
      <c r="I187" s="4">
        <f t="shared" si="30"/>
        <v>0.99847079439713105</v>
      </c>
      <c r="J187" s="4">
        <f t="shared" si="30"/>
        <v>0.97879499795034275</v>
      </c>
      <c r="K187" s="4">
        <f t="shared" si="30"/>
        <v>0.87748575682792462</v>
      </c>
      <c r="L187" s="4">
        <f t="shared" si="30"/>
        <v>0.61881398510504615</v>
      </c>
      <c r="M187" s="4">
        <f t="shared" si="30"/>
        <v>0.27165454824704788</v>
      </c>
      <c r="N187" s="4">
        <f t="shared" si="30"/>
        <v>0.13425343127673781</v>
      </c>
      <c r="O187" s="4">
        <f t="shared" si="30"/>
        <v>4.8766534079014656E-2</v>
      </c>
      <c r="P187" s="4">
        <f t="shared" si="30"/>
        <v>1.0959887240339824E-2</v>
      </c>
      <c r="Q187" s="4">
        <f t="shared" si="30"/>
        <v>1.0337735942615408E-3</v>
      </c>
      <c r="R187" s="4">
        <f t="shared" si="30"/>
        <v>1.1547412524869141E-5</v>
      </c>
    </row>
    <row r="188" spans="1:18">
      <c r="A188" s="5"/>
      <c r="B188" s="6">
        <v>12</v>
      </c>
      <c r="C188" s="4">
        <f t="shared" si="30"/>
        <v>1</v>
      </c>
      <c r="D188" s="4">
        <f t="shared" si="30"/>
        <v>0.99999999999986133</v>
      </c>
      <c r="E188" s="4">
        <f t="shared" si="30"/>
        <v>0.99999999931906558</v>
      </c>
      <c r="F188" s="4">
        <f t="shared" si="30"/>
        <v>0.99999990670741579</v>
      </c>
      <c r="G188" s="4">
        <f t="shared" si="30"/>
        <v>0.99999715141295731</v>
      </c>
      <c r="H188" s="4">
        <f t="shared" si="30"/>
        <v>0.99996233282172686</v>
      </c>
      <c r="I188" s="4">
        <f t="shared" si="30"/>
        <v>0.99970950283103699</v>
      </c>
      <c r="J188" s="4">
        <f t="shared" si="30"/>
        <v>0.99394036133098851</v>
      </c>
      <c r="K188" s="4">
        <f t="shared" si="30"/>
        <v>0.95008031200813858</v>
      </c>
      <c r="L188" s="4">
        <f t="shared" si="30"/>
        <v>0.78603720402318966</v>
      </c>
      <c r="M188" s="4">
        <f t="shared" si="30"/>
        <v>0.4578241347964932</v>
      </c>
      <c r="N188" s="4">
        <f t="shared" si="30"/>
        <v>0.27541270500732462</v>
      </c>
      <c r="O188" s="4">
        <f t="shared" si="30"/>
        <v>0.1278748065473983</v>
      </c>
      <c r="P188" s="4">
        <f t="shared" si="30"/>
        <v>3.9443653206417441E-2</v>
      </c>
      <c r="Q188" s="4">
        <f t="shared" si="30"/>
        <v>5.7853819662296137E-3</v>
      </c>
      <c r="R188" s="4">
        <f t="shared" si="30"/>
        <v>1.362437570346413E-4</v>
      </c>
    </row>
    <row r="189" spans="1:18">
      <c r="A189" s="5"/>
      <c r="B189" s="6">
        <v>13</v>
      </c>
      <c r="C189" s="4">
        <f t="shared" si="30"/>
        <v>1</v>
      </c>
      <c r="D189" s="4">
        <f t="shared" si="30"/>
        <v>0.99999999999999734</v>
      </c>
      <c r="E189" s="4">
        <f t="shared" si="30"/>
        <v>0.99999999997264177</v>
      </c>
      <c r="F189" s="4">
        <f t="shared" si="30"/>
        <v>0.99999999412347096</v>
      </c>
      <c r="G189" s="4">
        <f t="shared" si="30"/>
        <v>0.99999974845837025</v>
      </c>
      <c r="H189" s="4">
        <f t="shared" si="30"/>
        <v>0.99999561059540976</v>
      </c>
      <c r="I189" s="4">
        <f t="shared" si="30"/>
        <v>0.99995695617176428</v>
      </c>
      <c r="J189" s="4">
        <f t="shared" si="30"/>
        <v>0.9986410012736282</v>
      </c>
      <c r="K189" s="4">
        <f t="shared" si="30"/>
        <v>0.9838654189127527</v>
      </c>
      <c r="L189" s="4">
        <f t="shared" si="30"/>
        <v>0.90281570876272277</v>
      </c>
      <c r="M189" s="4">
        <f t="shared" si="30"/>
        <v>0.66031413209773204</v>
      </c>
      <c r="N189" s="4">
        <f t="shared" si="30"/>
        <v>0.47305040436561585</v>
      </c>
      <c r="O189" s="4">
        <f t="shared" si="30"/>
        <v>0.27583939950206793</v>
      </c>
      <c r="P189" s="4">
        <f t="shared" si="30"/>
        <v>0.11517205308278135</v>
      </c>
      <c r="Q189" s="4">
        <f t="shared" si="30"/>
        <v>2.5988676084748502E-2</v>
      </c>
      <c r="R189" s="4">
        <f t="shared" si="30"/>
        <v>1.2796965856033836E-3</v>
      </c>
    </row>
    <row r="190" spans="1:18">
      <c r="A190" s="5"/>
      <c r="B190" s="6">
        <v>14</v>
      </c>
      <c r="C190" s="4">
        <f t="shared" si="30"/>
        <v>1</v>
      </c>
      <c r="D190" s="4">
        <f t="shared" si="30"/>
        <v>1</v>
      </c>
      <c r="E190" s="4">
        <f t="shared" si="30"/>
        <v>0.99999999999917821</v>
      </c>
      <c r="F190" s="4">
        <f t="shared" si="30"/>
        <v>0.9999999997229857</v>
      </c>
      <c r="G190" s="4">
        <f t="shared" si="30"/>
        <v>0.99999998335971063</v>
      </c>
      <c r="H190" s="4">
        <f t="shared" si="30"/>
        <v>0.99999961630514467</v>
      </c>
      <c r="I190" s="4">
        <f t="shared" si="30"/>
        <v>0.99999520794906938</v>
      </c>
      <c r="J190" s="4">
        <f t="shared" si="30"/>
        <v>0.99976993473590248</v>
      </c>
      <c r="K190" s="4">
        <f t="shared" si="30"/>
        <v>0.99603233792058865</v>
      </c>
      <c r="L190" s="4">
        <f t="shared" si="30"/>
        <v>0.96592064203500461</v>
      </c>
      <c r="M190" s="4">
        <f t="shared" si="30"/>
        <v>0.83073881142829775</v>
      </c>
      <c r="N190" s="4">
        <f t="shared" si="30"/>
        <v>0.68717385567102474</v>
      </c>
      <c r="O190" s="4">
        <f t="shared" si="30"/>
        <v>0.48999418194858602</v>
      </c>
      <c r="P190" s="4">
        <f t="shared" si="30"/>
        <v>0.27096730671083386</v>
      </c>
      <c r="Q190" s="4">
        <f t="shared" si="30"/>
        <v>9.24605319672238E-2</v>
      </c>
      <c r="R190" s="4">
        <f t="shared" si="30"/>
        <v>9.393357516200013E-3</v>
      </c>
    </row>
    <row r="191" spans="1:18">
      <c r="B191" s="6">
        <v>15</v>
      </c>
      <c r="C191" s="4">
        <f t="shared" si="30"/>
        <v>1</v>
      </c>
      <c r="D191" s="4">
        <f t="shared" si="30"/>
        <v>1</v>
      </c>
      <c r="E191" s="4">
        <f t="shared" si="30"/>
        <v>0.99999999999998268</v>
      </c>
      <c r="F191" s="4">
        <f t="shared" si="30"/>
        <v>0.99999999999080158</v>
      </c>
      <c r="G191" s="4">
        <f t="shared" si="30"/>
        <v>0.99999999922391192</v>
      </c>
      <c r="H191" s="4">
        <f t="shared" si="30"/>
        <v>0.99999997632914361</v>
      </c>
      <c r="I191" s="4">
        <f t="shared" si="30"/>
        <v>0.99999962300977863</v>
      </c>
      <c r="J191" s="4">
        <f t="shared" si="30"/>
        <v>0.9999723794627382</v>
      </c>
      <c r="K191" s="4">
        <f t="shared" si="30"/>
        <v>0.99930395675919947</v>
      </c>
      <c r="L191" s="4">
        <f t="shared" si="30"/>
        <v>0.99138252263048487</v>
      </c>
      <c r="M191" s="4">
        <f t="shared" si="30"/>
        <v>0.93783848817767435</v>
      </c>
      <c r="N191" s="4">
        <f t="shared" si="30"/>
        <v>0.86038883389816467</v>
      </c>
      <c r="O191" s="4">
        <f t="shared" si="30"/>
        <v>0.72142677141867873</v>
      </c>
      <c r="P191" s="4">
        <f t="shared" si="30"/>
        <v>0.51028589281393621</v>
      </c>
      <c r="Q191" s="4">
        <f t="shared" si="30"/>
        <v>0.25575827639659032</v>
      </c>
      <c r="R191" s="4">
        <f t="shared" si="30"/>
        <v>5.2380860570192617E-2</v>
      </c>
    </row>
    <row r="192" spans="1:18">
      <c r="B192" s="6">
        <v>16</v>
      </c>
      <c r="C192" s="4">
        <f t="shared" si="30"/>
        <v>1</v>
      </c>
      <c r="D192" s="4">
        <f t="shared" si="30"/>
        <v>1</v>
      </c>
      <c r="E192" s="4">
        <f t="shared" si="30"/>
        <v>0.99999999999999978</v>
      </c>
      <c r="F192" s="4">
        <f t="shared" si="30"/>
        <v>0.99999999999980804</v>
      </c>
      <c r="G192" s="4">
        <f t="shared" si="30"/>
        <v>0.99999999997723865</v>
      </c>
      <c r="H192" s="4">
        <f t="shared" si="30"/>
        <v>0.99999999908095449</v>
      </c>
      <c r="I192" s="4">
        <f t="shared" si="30"/>
        <v>0.99999998131594348</v>
      </c>
      <c r="J192" s="4">
        <f t="shared" si="30"/>
        <v>0.99999790513165077</v>
      </c>
      <c r="K192" s="4">
        <f t="shared" si="30"/>
        <v>0.99992251033701685</v>
      </c>
      <c r="L192" s="4">
        <f t="shared" si="30"/>
        <v>0.99860606429821641</v>
      </c>
      <c r="M192" s="4">
        <f t="shared" si="30"/>
        <v>0.98516193557055809</v>
      </c>
      <c r="N192" s="4">
        <f t="shared" si="30"/>
        <v>0.95891218882999785</v>
      </c>
      <c r="O192" s="4">
        <f t="shared" si="30"/>
        <v>0.89728139515759997</v>
      </c>
      <c r="P192" s="4">
        <f t="shared" ref="D192:R194" si="31">_xlfn.BINOM.DIST($B192,$A$176,P$6,TRUE)</f>
        <v>0.76876840977419958</v>
      </c>
      <c r="Q192" s="4">
        <f t="shared" si="31"/>
        <v>0.53782711312844378</v>
      </c>
      <c r="R192" s="4">
        <f t="shared" si="31"/>
        <v>0.21252097133153464</v>
      </c>
    </row>
    <row r="193" spans="1:18">
      <c r="B193" s="6">
        <v>17</v>
      </c>
      <c r="C193" s="4">
        <f t="shared" si="30"/>
        <v>1</v>
      </c>
      <c r="D193" s="4">
        <f t="shared" si="31"/>
        <v>1</v>
      </c>
      <c r="E193" s="4">
        <f t="shared" si="31"/>
        <v>1</v>
      </c>
      <c r="F193" s="4">
        <f t="shared" si="31"/>
        <v>0.99999999999999811</v>
      </c>
      <c r="G193" s="4">
        <f t="shared" si="31"/>
        <v>0.99999999999968425</v>
      </c>
      <c r="H193" s="4">
        <f t="shared" si="31"/>
        <v>0.99999999998310762</v>
      </c>
      <c r="I193" s="4">
        <f t="shared" si="31"/>
        <v>0.99999999956127184</v>
      </c>
      <c r="J193" s="4">
        <f t="shared" si="31"/>
        <v>0.99999992455603892</v>
      </c>
      <c r="K193" s="4">
        <f t="shared" si="31"/>
        <v>0.99999588933018146</v>
      </c>
      <c r="L193" s="4">
        <f t="shared" si="31"/>
        <v>0.99989191246376774</v>
      </c>
      <c r="M193" s="4">
        <f t="shared" si="31"/>
        <v>0.99828225446611463</v>
      </c>
      <c r="N193" s="4">
        <f t="shared" si="31"/>
        <v>0.99407412189053601</v>
      </c>
      <c r="O193" s="4">
        <f t="shared" si="31"/>
        <v>0.98112363480791265</v>
      </c>
      <c r="P193" s="4">
        <f t="shared" si="31"/>
        <v>0.94394082654280376</v>
      </c>
      <c r="Q193" s="4">
        <f t="shared" si="31"/>
        <v>0.84353724413463216</v>
      </c>
      <c r="R193" s="4">
        <f t="shared" si="31"/>
        <v>0.58683648899248686</v>
      </c>
    </row>
    <row r="194" spans="1:18">
      <c r="B194" s="6">
        <v>18</v>
      </c>
      <c r="C194" s="4">
        <f t="shared" si="30"/>
        <v>1</v>
      </c>
      <c r="D194" s="4">
        <f t="shared" si="31"/>
        <v>1</v>
      </c>
      <c r="E194" s="4">
        <f t="shared" si="31"/>
        <v>1</v>
      </c>
      <c r="F194" s="4">
        <f t="shared" si="31"/>
        <v>1</v>
      </c>
      <c r="G194" s="4">
        <f t="shared" si="31"/>
        <v>1</v>
      </c>
      <c r="H194" s="4">
        <f t="shared" si="31"/>
        <v>1</v>
      </c>
      <c r="I194" s="4">
        <f t="shared" si="31"/>
        <v>1</v>
      </c>
      <c r="J194" s="4">
        <f t="shared" si="31"/>
        <v>1</v>
      </c>
      <c r="K194" s="4">
        <f t="shared" si="31"/>
        <v>1</v>
      </c>
      <c r="L194" s="4">
        <f t="shared" si="31"/>
        <v>1</v>
      </c>
      <c r="M194" s="4">
        <f t="shared" si="31"/>
        <v>1</v>
      </c>
      <c r="N194" s="4">
        <f t="shared" si="31"/>
        <v>1</v>
      </c>
      <c r="O194" s="4">
        <f t="shared" si="31"/>
        <v>1</v>
      </c>
      <c r="P194" s="4">
        <f t="shared" si="31"/>
        <v>1</v>
      </c>
      <c r="Q194" s="4">
        <f t="shared" si="31"/>
        <v>1</v>
      </c>
      <c r="R194" s="4">
        <f t="shared" si="31"/>
        <v>1</v>
      </c>
    </row>
    <row r="196" spans="1:18">
      <c r="A196" s="5">
        <v>19</v>
      </c>
      <c r="B196" s="6">
        <v>0</v>
      </c>
      <c r="C196" s="4">
        <f>_xlfn.BINOM.DIST($B196,$A$196,C$6,TRUE)</f>
        <v>0.79380489883619154</v>
      </c>
      <c r="D196" s="4">
        <f t="shared" ref="D196:R196" si="32">_xlfn.BINOM.DIST($B196,$A$196,D$6,TRUE)</f>
        <v>0.3619612196262047</v>
      </c>
      <c r="E196" s="4">
        <f t="shared" si="32"/>
        <v>0.12927521098292333</v>
      </c>
      <c r="F196" s="4">
        <f t="shared" si="32"/>
        <v>4.3525393264439598E-2</v>
      </c>
      <c r="G196" s="4">
        <f t="shared" si="32"/>
        <v>1.3716006005953728E-2</v>
      </c>
      <c r="H196" s="4">
        <f t="shared" si="32"/>
        <v>4.0109549920664912E-3</v>
      </c>
      <c r="I196" s="4">
        <f t="shared" si="32"/>
        <v>1.0772270096401886E-3</v>
      </c>
      <c r="J196" s="4">
        <f t="shared" si="32"/>
        <v>5.7045124144980361E-5</v>
      </c>
      <c r="K196" s="4">
        <f t="shared" si="32"/>
        <v>1.7621052636835426E-6</v>
      </c>
      <c r="L196" s="4">
        <f t="shared" si="32"/>
        <v>2.4895427631024219E-8</v>
      </c>
      <c r="M196" s="4">
        <f t="shared" si="32"/>
        <v>1.018341696949279E-10</v>
      </c>
      <c r="N196" s="4">
        <f t="shared" si="32"/>
        <v>3.1039856255872593E-12</v>
      </c>
      <c r="O196" s="4">
        <f t="shared" si="32"/>
        <v>4.298371652416014E-14</v>
      </c>
      <c r="P196" s="4">
        <f t="shared" si="32"/>
        <v>1.7002432715613285E-16</v>
      </c>
      <c r="Q196" s="4">
        <f t="shared" si="32"/>
        <v>6.7074383745831687E-20</v>
      </c>
      <c r="R196" s="4">
        <f t="shared" si="32"/>
        <v>8.5078412607756659E-26</v>
      </c>
    </row>
    <row r="197" spans="1:18">
      <c r="A197" s="5"/>
      <c r="B197" s="2">
        <v>1</v>
      </c>
      <c r="C197" s="4">
        <f t="shared" ref="C197:R215" si="33">_xlfn.BINOM.DIST($B197,$A$196,C$6,TRUE)</f>
        <v>0.9782268159761246</v>
      </c>
      <c r="D197" s="4">
        <f t="shared" si="33"/>
        <v>0.73980731006054745</v>
      </c>
      <c r="E197" s="4">
        <f t="shared" si="33"/>
        <v>0.40851150954582383</v>
      </c>
      <c r="F197" s="4">
        <f t="shared" si="33"/>
        <v>0.1918501106262939</v>
      </c>
      <c r="G197" s="4">
        <f t="shared" si="33"/>
        <v>7.9716205750263197E-2</v>
      </c>
      <c r="H197" s="4">
        <f t="shared" si="33"/>
        <v>2.9696254427303285E-2</v>
      </c>
      <c r="I197" s="4">
        <f t="shared" si="33"/>
        <v>9.9360732475615113E-3</v>
      </c>
      <c r="J197" s="4">
        <f t="shared" si="33"/>
        <v>7.8590076839180328E-4</v>
      </c>
      <c r="K197" s="4">
        <f t="shared" si="33"/>
        <v>3.5521822497404611E-5</v>
      </c>
      <c r="L197" s="4">
        <f t="shared" si="33"/>
        <v>7.4059642857004154E-7</v>
      </c>
      <c r="M197" s="4">
        <f t="shared" si="33"/>
        <v>4.6615110739943402E-9</v>
      </c>
      <c r="N197" s="4">
        <f t="shared" si="33"/>
        <v>1.8201034524377738E-10</v>
      </c>
      <c r="O197" s="4">
        <f t="shared" si="33"/>
        <v>3.3526603921722386E-12</v>
      </c>
      <c r="P197" s="4">
        <f t="shared" si="33"/>
        <v>1.8778814517669571E-14</v>
      </c>
      <c r="Q197" s="4">
        <f t="shared" si="33"/>
        <v>1.1807502709923986E-17</v>
      </c>
      <c r="R197" s="4">
        <f t="shared" si="33"/>
        <v>3.2201682052763752E-23</v>
      </c>
    </row>
    <row r="198" spans="1:18">
      <c r="A198" s="5"/>
      <c r="B198" s="6">
        <v>2</v>
      </c>
      <c r="C198" s="4">
        <f t="shared" si="33"/>
        <v>0.99852233669789714</v>
      </c>
      <c r="D198" s="4">
        <f t="shared" si="33"/>
        <v>0.92664166265188963</v>
      </c>
      <c r="E198" s="4">
        <f t="shared" si="33"/>
        <v>0.69421621844606851</v>
      </c>
      <c r="F198" s="4">
        <f t="shared" si="33"/>
        <v>0.43127718764714162</v>
      </c>
      <c r="G198" s="4">
        <f t="shared" si="33"/>
        <v>0.23015219341690973</v>
      </c>
      <c r="H198" s="4">
        <f t="shared" si="33"/>
        <v>0.10760933675524002</v>
      </c>
      <c r="I198" s="4">
        <f t="shared" si="33"/>
        <v>4.4445361481114755E-2</v>
      </c>
      <c r="J198" s="4">
        <f t="shared" si="33"/>
        <v>5.1970669728152409E-3</v>
      </c>
      <c r="K198" s="4">
        <f t="shared" si="33"/>
        <v>3.4189776533633507E-4</v>
      </c>
      <c r="L198" s="4">
        <f t="shared" si="33"/>
        <v>1.048673466693019E-5</v>
      </c>
      <c r="M198" s="4">
        <f t="shared" si="33"/>
        <v>1.0136976043199238E-7</v>
      </c>
      <c r="N198" s="4">
        <f t="shared" si="33"/>
        <v>5.0665176640354659E-9</v>
      </c>
      <c r="O198" s="4">
        <f t="shared" si="33"/>
        <v>1.2406622755079361E-10</v>
      </c>
      <c r="P198" s="4">
        <f t="shared" si="33"/>
        <v>9.835273374340762E-13</v>
      </c>
      <c r="Q198" s="4">
        <f t="shared" si="33"/>
        <v>9.852271336362833E-16</v>
      </c>
      <c r="R198" s="4">
        <f t="shared" si="33"/>
        <v>5.7750686257814213E-21</v>
      </c>
    </row>
    <row r="199" spans="1:18">
      <c r="A199" s="5"/>
      <c r="B199" s="2">
        <v>3</v>
      </c>
      <c r="C199" s="4">
        <f t="shared" si="33"/>
        <v>0.99992862065321853</v>
      </c>
      <c r="D199" s="4">
        <f t="shared" si="33"/>
        <v>0.98480960312867771</v>
      </c>
      <c r="E199" s="4">
        <f t="shared" si="33"/>
        <v>0.87827141402293085</v>
      </c>
      <c r="F199" s="4">
        <f t="shared" si="33"/>
        <v>0.67461979380755743</v>
      </c>
      <c r="G199" s="4">
        <f t="shared" si="33"/>
        <v>0.44604759420499657</v>
      </c>
      <c r="H199" s="4">
        <f t="shared" si="33"/>
        <v>0.25641562908813076</v>
      </c>
      <c r="I199" s="4">
        <f t="shared" si="33"/>
        <v>0.1290862078164445</v>
      </c>
      <c r="J199" s="4">
        <f t="shared" si="33"/>
        <v>2.2006399897547532E-2</v>
      </c>
      <c r="K199" s="4">
        <f t="shared" si="33"/>
        <v>2.0925330531132843E-3</v>
      </c>
      <c r="L199" s="4">
        <f t="shared" si="33"/>
        <v>9.4050628145838711E-5</v>
      </c>
      <c r="M199" s="4">
        <f t="shared" si="33"/>
        <v>1.3928213481708455E-6</v>
      </c>
      <c r="N199" s="4">
        <f t="shared" si="33"/>
        <v>8.9032023329016889E-8</v>
      </c>
      <c r="O199" s="4">
        <f t="shared" si="33"/>
        <v>2.8961844993979627E-9</v>
      </c>
      <c r="P199" s="4">
        <f t="shared" si="33"/>
        <v>3.2475166205093063E-11</v>
      </c>
      <c r="Q199" s="4">
        <f t="shared" si="33"/>
        <v>5.1801337125884508E-14</v>
      </c>
      <c r="R199" s="4">
        <f t="shared" si="33"/>
        <v>6.5234135212848462E-19</v>
      </c>
    </row>
    <row r="200" spans="1:18">
      <c r="A200" s="5"/>
      <c r="B200" s="6">
        <v>4</v>
      </c>
      <c r="C200" s="4">
        <f t="shared" si="33"/>
        <v>0.99999740318694708</v>
      </c>
      <c r="D200" s="4">
        <f t="shared" si="33"/>
        <v>0.99759290273215107</v>
      </c>
      <c r="E200" s="4">
        <f t="shared" si="33"/>
        <v>0.96196864479843924</v>
      </c>
      <c r="F200" s="4">
        <f t="shared" si="33"/>
        <v>0.8492001482979622</v>
      </c>
      <c r="G200" s="4">
        <f t="shared" si="33"/>
        <v>0.66475695149022118</v>
      </c>
      <c r="H200" s="4">
        <f t="shared" si="33"/>
        <v>0.45703115038064968</v>
      </c>
      <c r="I200" s="4">
        <f t="shared" si="33"/>
        <v>0.27562625172392041</v>
      </c>
      <c r="J200" s="4">
        <f t="shared" si="33"/>
        <v>6.722112148154781E-2</v>
      </c>
      <c r="K200" s="4">
        <f t="shared" si="33"/>
        <v>9.1535787254064197E-3</v>
      </c>
      <c r="L200" s="4">
        <f t="shared" si="33"/>
        <v>5.9980202526869076E-4</v>
      </c>
      <c r="M200" s="4">
        <f t="shared" si="33"/>
        <v>1.3566590557618905E-5</v>
      </c>
      <c r="N200" s="4">
        <f t="shared" si="33"/>
        <v>1.1078893563480405E-6</v>
      </c>
      <c r="O200" s="4">
        <f t="shared" si="33"/>
        <v>4.7832737116277157E-8</v>
      </c>
      <c r="P200" s="4">
        <f t="shared" si="33"/>
        <v>7.5809430212599463E-10</v>
      </c>
      <c r="Q200" s="4">
        <f t="shared" si="33"/>
        <v>1.924358383768339E-12</v>
      </c>
      <c r="R200" s="4">
        <f t="shared" si="33"/>
        <v>5.2036550634036472E-17</v>
      </c>
    </row>
    <row r="201" spans="1:18">
      <c r="A201" s="5"/>
      <c r="B201" s="2">
        <v>5</v>
      </c>
      <c r="C201" s="4">
        <f t="shared" si="33"/>
        <v>0.99999992634572743</v>
      </c>
      <c r="D201" s="4">
        <f t="shared" si="33"/>
        <v>0.9996998977634266</v>
      </c>
      <c r="E201" s="4">
        <f t="shared" si="33"/>
        <v>0.9905139939973564</v>
      </c>
      <c r="F201" s="4">
        <f t="shared" si="33"/>
        <v>0.94313653490601757</v>
      </c>
      <c r="G201" s="4">
        <f t="shared" si="33"/>
        <v>0.83092694442258841</v>
      </c>
      <c r="H201" s="4">
        <f t="shared" si="33"/>
        <v>0.65987835572648113</v>
      </c>
      <c r="I201" s="4">
        <f t="shared" si="33"/>
        <v>0.46590658384036765</v>
      </c>
      <c r="J201" s="4">
        <f t="shared" si="33"/>
        <v>0.15843701284407855</v>
      </c>
      <c r="K201" s="4">
        <f t="shared" si="33"/>
        <v>3.0513695678802147E-2</v>
      </c>
      <c r="L201" s="4">
        <f t="shared" si="33"/>
        <v>2.8955107193257344E-3</v>
      </c>
      <c r="M201" s="4">
        <f t="shared" si="33"/>
        <v>9.9632915946004628E-5</v>
      </c>
      <c r="N201" s="4">
        <f t="shared" si="33"/>
        <v>1.0380181503213342E-5</v>
      </c>
      <c r="O201" s="4">
        <f t="shared" si="33"/>
        <v>5.9415514197096167E-7</v>
      </c>
      <c r="P201" s="4">
        <f t="shared" si="33"/>
        <v>1.3297687731050056E-8</v>
      </c>
      <c r="Q201" s="4">
        <f t="shared" si="33"/>
        <v>5.3676694800288764E-11</v>
      </c>
      <c r="R201" s="4">
        <f t="shared" si="33"/>
        <v>3.1147584604703651E-15</v>
      </c>
    </row>
    <row r="202" spans="1:18">
      <c r="A202" s="5"/>
      <c r="B202" s="6">
        <v>6</v>
      </c>
      <c r="C202" s="4">
        <f t="shared" si="33"/>
        <v>0.99999999833479081</v>
      </c>
      <c r="D202" s="4">
        <f t="shared" si="33"/>
        <v>0.99997000709353934</v>
      </c>
      <c r="E202" s="4">
        <f t="shared" si="33"/>
        <v>0.99808607344154532</v>
      </c>
      <c r="F202" s="4">
        <f t="shared" si="33"/>
        <v>0.98244878123722468</v>
      </c>
      <c r="G202" s="4">
        <f t="shared" si="33"/>
        <v>0.92912284760520059</v>
      </c>
      <c r="H202" s="4">
        <f t="shared" si="33"/>
        <v>0.81940346744299275</v>
      </c>
      <c r="I202" s="4">
        <f t="shared" si="33"/>
        <v>0.65807721422787913</v>
      </c>
      <c r="J202" s="4">
        <f t="shared" si="33"/>
        <v>0.30156240263609363</v>
      </c>
      <c r="K202" s="4">
        <f t="shared" si="33"/>
        <v>8.0770371878276376E-2</v>
      </c>
      <c r="L202" s="4">
        <f t="shared" si="33"/>
        <v>1.1000491648176637E-2</v>
      </c>
      <c r="M202" s="4">
        <f t="shared" si="33"/>
        <v>5.7288985304404516E-4</v>
      </c>
      <c r="N202" s="4">
        <f t="shared" si="33"/>
        <v>7.6012291787042868E-5</v>
      </c>
      <c r="O202" s="4">
        <f t="shared" si="33"/>
        <v>5.7601480033980122E-6</v>
      </c>
      <c r="P202" s="4">
        <f t="shared" si="33"/>
        <v>1.8184184985116766E-7</v>
      </c>
      <c r="Q202" s="4">
        <f t="shared" si="33"/>
        <v>1.1661264273789355E-9</v>
      </c>
      <c r="R202" s="4">
        <f t="shared" si="33"/>
        <v>1.4509927384318367E-13</v>
      </c>
    </row>
    <row r="203" spans="1:18">
      <c r="A203" s="5"/>
      <c r="B203" s="2">
        <v>7</v>
      </c>
      <c r="C203" s="4">
        <f t="shared" si="33"/>
        <v>0.99999999996956213</v>
      </c>
      <c r="D203" s="4">
        <f t="shared" si="33"/>
        <v>0.99999756740918677</v>
      </c>
      <c r="E203" s="4">
        <f t="shared" si="33"/>
        <v>0.99968476061469724</v>
      </c>
      <c r="F203" s="4">
        <f t="shared" si="33"/>
        <v>0.99554332578432636</v>
      </c>
      <c r="G203" s="4">
        <f t="shared" si="33"/>
        <v>0.9753080300611664</v>
      </c>
      <c r="H203" s="4">
        <f t="shared" si="33"/>
        <v>0.91925566173792872</v>
      </c>
      <c r="I203" s="4">
        <f t="shared" si="33"/>
        <v>0.81254881808689117</v>
      </c>
      <c r="J203" s="4">
        <f t="shared" si="33"/>
        <v>0.4803063668210909</v>
      </c>
      <c r="K203" s="4">
        <f t="shared" si="33"/>
        <v>0.1748839804387497</v>
      </c>
      <c r="L203" s="4">
        <f t="shared" si="33"/>
        <v>3.3775353045066632E-2</v>
      </c>
      <c r="M203" s="4">
        <f t="shared" si="33"/>
        <v>2.6441242185358846E-3</v>
      </c>
      <c r="N203" s="4">
        <f t="shared" si="33"/>
        <v>4.4576737841027053E-4</v>
      </c>
      <c r="O203" s="4">
        <f t="shared" si="33"/>
        <v>4.4640225239376642E-5</v>
      </c>
      <c r="P203" s="4">
        <f t="shared" si="33"/>
        <v>1.9849114874651499E-6</v>
      </c>
      <c r="Q203" s="4">
        <f t="shared" si="33"/>
        <v>2.019878065231354E-8</v>
      </c>
      <c r="R203" s="4">
        <f t="shared" si="33"/>
        <v>5.384033289680469E-12</v>
      </c>
    </row>
    <row r="204" spans="1:18">
      <c r="A204" s="5"/>
      <c r="B204" s="6">
        <v>8</v>
      </c>
      <c r="C204" s="4">
        <f t="shared" si="33"/>
        <v>0.99999999999954636</v>
      </c>
      <c r="D204" s="4">
        <f t="shared" si="33"/>
        <v>0.99999983871041309</v>
      </c>
      <c r="E204" s="4">
        <f t="shared" si="33"/>
        <v>0.99995738064760997</v>
      </c>
      <c r="F204" s="4">
        <f t="shared" si="33"/>
        <v>0.99906621414889485</v>
      </c>
      <c r="G204" s="4">
        <f t="shared" si="33"/>
        <v>0.99285321316981423</v>
      </c>
      <c r="H204" s="4">
        <f t="shared" si="33"/>
        <v>0.96973714599667438</v>
      </c>
      <c r="I204" s="4">
        <f t="shared" si="33"/>
        <v>0.91283849762121527</v>
      </c>
      <c r="J204" s="4">
        <f t="shared" si="33"/>
        <v>0.66060483430713413</v>
      </c>
      <c r="K204" s="4">
        <f t="shared" si="33"/>
        <v>0.31723383760267887</v>
      </c>
      <c r="L204" s="4">
        <f t="shared" si="33"/>
        <v>8.5465222427754756E-2</v>
      </c>
      <c r="M204" s="4">
        <f t="shared" si="33"/>
        <v>9.9657485975193794E-3</v>
      </c>
      <c r="N204" s="4">
        <f t="shared" si="33"/>
        <v>2.1282783025849844E-3</v>
      </c>
      <c r="O204" s="4">
        <f t="shared" si="33"/>
        <v>2.8098520565646791E-4</v>
      </c>
      <c r="P204" s="4">
        <f t="shared" si="33"/>
        <v>1.7564544838108647E-5</v>
      </c>
      <c r="Q204" s="4">
        <f t="shared" si="33"/>
        <v>2.8320393879001269E-7</v>
      </c>
      <c r="R204" s="4">
        <f t="shared" si="33"/>
        <v>1.6151563693529016E-10</v>
      </c>
    </row>
    <row r="205" spans="1:18">
      <c r="A205" s="5"/>
      <c r="B205" s="2">
        <v>9</v>
      </c>
      <c r="C205" s="4">
        <f t="shared" si="33"/>
        <v>0.99999999999999445</v>
      </c>
      <c r="D205" s="4">
        <f t="shared" si="33"/>
        <v>0.99999999122950123</v>
      </c>
      <c r="E205" s="4">
        <f t="shared" si="33"/>
        <v>0.99999526073375433</v>
      </c>
      <c r="F205" s="4">
        <f t="shared" si="33"/>
        <v>0.99983847902285028</v>
      </c>
      <c r="G205" s="4">
        <f t="shared" si="33"/>
        <v>0.99828411638324577</v>
      </c>
      <c r="H205" s="4">
        <f t="shared" si="33"/>
        <v>0.9905324624998344</v>
      </c>
      <c r="I205" s="4">
        <f t="shared" si="33"/>
        <v>0.96589306139341058</v>
      </c>
      <c r="J205" s="4">
        <f t="shared" si="33"/>
        <v>0.80879234469029115</v>
      </c>
      <c r="K205" s="4">
        <f t="shared" si="33"/>
        <v>0.49267058316053786</v>
      </c>
      <c r="L205" s="4">
        <f t="shared" si="33"/>
        <v>0.18105557060975039</v>
      </c>
      <c r="M205" s="4">
        <f t="shared" si="33"/>
        <v>3.1054193849027644E-2</v>
      </c>
      <c r="N205" s="4">
        <f t="shared" si="33"/>
        <v>8.3664962646455548E-3</v>
      </c>
      <c r="O205" s="4">
        <f t="shared" si="33"/>
        <v>1.4516284514248718E-3</v>
      </c>
      <c r="P205" s="4">
        <f t="shared" si="33"/>
        <v>1.2725299042399562E-4</v>
      </c>
      <c r="Q205" s="4">
        <f t="shared" si="33"/>
        <v>3.2445427001160642E-6</v>
      </c>
      <c r="R205" s="4">
        <f t="shared" si="33"/>
        <v>3.9528983794414034E-9</v>
      </c>
    </row>
    <row r="206" spans="1:18">
      <c r="A206" s="5"/>
      <c r="B206" s="6">
        <v>10</v>
      </c>
      <c r="C206" s="4">
        <f t="shared" si="33"/>
        <v>1</v>
      </c>
      <c r="D206" s="4">
        <f t="shared" si="33"/>
        <v>0.99999999960910513</v>
      </c>
      <c r="E206" s="4">
        <f t="shared" si="33"/>
        <v>0.99999956712986271</v>
      </c>
      <c r="F206" s="4">
        <f t="shared" si="33"/>
        <v>0.99997698978097738</v>
      </c>
      <c r="G206" s="4">
        <f t="shared" si="33"/>
        <v>0.99965953863280743</v>
      </c>
      <c r="H206" s="4">
        <f t="shared" si="33"/>
        <v>0.99754134497939984</v>
      </c>
      <c r="I206" s="4">
        <f t="shared" si="33"/>
        <v>0.98885661398440194</v>
      </c>
      <c r="J206" s="4">
        <f t="shared" si="33"/>
        <v>0.90844319124979678</v>
      </c>
      <c r="K206" s="4">
        <f t="shared" si="33"/>
        <v>0.66957305988308313</v>
      </c>
      <c r="L206" s="4">
        <f t="shared" si="33"/>
        <v>0.32569026309420956</v>
      </c>
      <c r="M206" s="4">
        <f t="shared" si="33"/>
        <v>8.0751346246244707E-2</v>
      </c>
      <c r="N206" s="4">
        <f t="shared" si="33"/>
        <v>2.7290499833968359E-2</v>
      </c>
      <c r="O206" s="4">
        <f t="shared" si="33"/>
        <v>6.1957146204119481E-3</v>
      </c>
      <c r="P206" s="4">
        <f t="shared" si="33"/>
        <v>7.5910352256855105E-4</v>
      </c>
      <c r="Q206" s="4">
        <f t="shared" si="33"/>
        <v>3.0525634099391013E-5</v>
      </c>
      <c r="R206" s="4">
        <f t="shared" si="33"/>
        <v>7.9280521114942917E-8</v>
      </c>
    </row>
    <row r="207" spans="1:18">
      <c r="A207" s="5"/>
      <c r="B207" s="6">
        <v>11</v>
      </c>
      <c r="C207" s="4">
        <f t="shared" si="33"/>
        <v>1</v>
      </c>
      <c r="D207" s="4">
        <f t="shared" si="33"/>
        <v>0.99999999998578515</v>
      </c>
      <c r="E207" s="4">
        <f t="shared" si="33"/>
        <v>0.99999996768915866</v>
      </c>
      <c r="F207" s="4">
        <f t="shared" si="33"/>
        <v>0.99999731571705031</v>
      </c>
      <c r="G207" s="4">
        <f t="shared" si="33"/>
        <v>0.99994454190879345</v>
      </c>
      <c r="H207" s="4">
        <f t="shared" si="33"/>
        <v>0.99947412241051059</v>
      </c>
      <c r="I207" s="4">
        <f t="shared" si="33"/>
        <v>0.99698876115680268</v>
      </c>
      <c r="J207" s="4">
        <f t="shared" si="33"/>
        <v>0.96327091394024711</v>
      </c>
      <c r="K207" s="4">
        <f t="shared" si="33"/>
        <v>0.81552070383021236</v>
      </c>
      <c r="L207" s="4">
        <f t="shared" si="33"/>
        <v>0.50474290521034704</v>
      </c>
      <c r="M207" s="4">
        <f t="shared" si="33"/>
        <v>0.17657401700451511</v>
      </c>
      <c r="N207" s="4">
        <f t="shared" si="33"/>
        <v>7.4259933316817114E-2</v>
      </c>
      <c r="O207" s="4">
        <f t="shared" si="33"/>
        <v>2.1925775301398925E-2</v>
      </c>
      <c r="P207" s="4">
        <f t="shared" si="33"/>
        <v>3.737055248850324E-3</v>
      </c>
      <c r="Q207" s="4">
        <f t="shared" si="33"/>
        <v>2.3615503691905954E-4</v>
      </c>
      <c r="R207" s="4">
        <f t="shared" si="33"/>
        <v>1.303785961026436E-6</v>
      </c>
    </row>
    <row r="208" spans="1:18">
      <c r="A208" s="5"/>
      <c r="B208" s="6">
        <v>12</v>
      </c>
      <c r="C208" s="4">
        <f t="shared" si="33"/>
        <v>1</v>
      </c>
      <c r="D208" s="4">
        <f t="shared" si="33"/>
        <v>0.99999999999958211</v>
      </c>
      <c r="E208" s="4">
        <f t="shared" si="33"/>
        <v>0.99999999804753714</v>
      </c>
      <c r="F208" s="4">
        <f t="shared" si="33"/>
        <v>0.99999974611013609</v>
      </c>
      <c r="G208" s="4">
        <f t="shared" si="33"/>
        <v>0.99999266157159283</v>
      </c>
      <c r="H208" s="4">
        <f t="shared" si="33"/>
        <v>0.99990840641132561</v>
      </c>
      <c r="I208" s="4">
        <f t="shared" si="33"/>
        <v>0.99933531378732265</v>
      </c>
      <c r="J208" s="4">
        <f t="shared" si="33"/>
        <v>0.98785071362289845</v>
      </c>
      <c r="K208" s="4">
        <f t="shared" si="33"/>
        <v>0.91363203774325674</v>
      </c>
      <c r="L208" s="4">
        <f t="shared" si="33"/>
        <v>0.68535544837695395</v>
      </c>
      <c r="M208" s="4">
        <f t="shared" si="33"/>
        <v>0.32711819147185861</v>
      </c>
      <c r="N208" s="4">
        <f t="shared" si="33"/>
        <v>0.16924963842002491</v>
      </c>
      <c r="O208" s="4">
        <f t="shared" si="33"/>
        <v>6.4423643365957128E-2</v>
      </c>
      <c r="P208" s="4">
        <f t="shared" si="33"/>
        <v>1.5173205902042035E-2</v>
      </c>
      <c r="Q208" s="4">
        <f t="shared" si="33"/>
        <v>1.4990510860446549E-3</v>
      </c>
      <c r="R208" s="4">
        <f t="shared" si="33"/>
        <v>1.7522861353777359E-5</v>
      </c>
    </row>
    <row r="209" spans="1:18">
      <c r="A209" s="5"/>
      <c r="B209" s="6">
        <v>13</v>
      </c>
      <c r="C209" s="4">
        <f t="shared" si="33"/>
        <v>1</v>
      </c>
      <c r="D209" s="4">
        <f t="shared" si="33"/>
        <v>0.99999999999999023</v>
      </c>
      <c r="E209" s="4">
        <f t="shared" si="33"/>
        <v>0.9999999999059247</v>
      </c>
      <c r="F209" s="4">
        <f t="shared" si="33"/>
        <v>0.99999998082923724</v>
      </c>
      <c r="G209" s="4">
        <f t="shared" si="33"/>
        <v>0.99999922364743321</v>
      </c>
      <c r="H209" s="4">
        <f t="shared" si="33"/>
        <v>0.99998722193421963</v>
      </c>
      <c r="I209" s="4">
        <f t="shared" si="33"/>
        <v>0.99988220546659745</v>
      </c>
      <c r="J209" s="4">
        <f t="shared" si="33"/>
        <v>0.99675096796549156</v>
      </c>
      <c r="K209" s="4">
        <f t="shared" si="33"/>
        <v>0.96690259243808407</v>
      </c>
      <c r="L209" s="4">
        <f t="shared" si="33"/>
        <v>0.83250570662914469</v>
      </c>
      <c r="M209" s="4">
        <f t="shared" si="33"/>
        <v>0.51814995479247838</v>
      </c>
      <c r="N209" s="4">
        <f t="shared" si="33"/>
        <v>0.3244110434322322</v>
      </c>
      <c r="O209" s="4">
        <f t="shared" si="33"/>
        <v>0.15715995878498662</v>
      </c>
      <c r="P209" s="4">
        <f t="shared" si="33"/>
        <v>5.0645398116129184E-2</v>
      </c>
      <c r="Q209" s="4">
        <f t="shared" si="33"/>
        <v>7.7636885263149789E-3</v>
      </c>
      <c r="R209" s="4">
        <f t="shared" si="33"/>
        <v>1.9103801657965508E-4</v>
      </c>
    </row>
    <row r="210" spans="1:18">
      <c r="A210" s="5"/>
      <c r="B210" s="6">
        <v>14</v>
      </c>
      <c r="C210" s="4">
        <f t="shared" si="33"/>
        <v>1</v>
      </c>
      <c r="D210" s="4">
        <f t="shared" si="33"/>
        <v>0.99999999999999978</v>
      </c>
      <c r="E210" s="4">
        <f t="shared" si="33"/>
        <v>0.99999999999646927</v>
      </c>
      <c r="F210" s="4">
        <f t="shared" si="33"/>
        <v>0.99999999887141144</v>
      </c>
      <c r="G210" s="4">
        <f t="shared" si="33"/>
        <v>0.99999993589084779</v>
      </c>
      <c r="H210" s="4">
        <f t="shared" si="33"/>
        <v>0.99999860654583461</v>
      </c>
      <c r="I210" s="4">
        <f t="shared" si="33"/>
        <v>0.99998365285218105</v>
      </c>
      <c r="J210" s="4">
        <f t="shared" si="33"/>
        <v>0.99931601316939123</v>
      </c>
      <c r="K210" s="4">
        <f t="shared" si="33"/>
        <v>0.98992357122513441</v>
      </c>
      <c r="L210" s="4">
        <f t="shared" si="33"/>
        <v>0.92792642381042911</v>
      </c>
      <c r="M210" s="4">
        <f t="shared" si="33"/>
        <v>0.71108705256389437</v>
      </c>
      <c r="N210" s="4">
        <f t="shared" si="33"/>
        <v>0.52613589041325282</v>
      </c>
      <c r="O210" s="4">
        <f t="shared" si="33"/>
        <v>0.31822491404388276</v>
      </c>
      <c r="P210" s="4">
        <f t="shared" si="33"/>
        <v>0.13821728699944283</v>
      </c>
      <c r="Q210" s="4">
        <f t="shared" si="33"/>
        <v>3.249760021276047E-2</v>
      </c>
      <c r="R210" s="4">
        <f t="shared" si="33"/>
        <v>1.6685032173975746E-3</v>
      </c>
    </row>
    <row r="211" spans="1:18">
      <c r="B211" s="6">
        <v>15</v>
      </c>
      <c r="C211" s="4">
        <f t="shared" si="33"/>
        <v>1</v>
      </c>
      <c r="D211" s="4">
        <f t="shared" si="33"/>
        <v>1</v>
      </c>
      <c r="E211" s="4">
        <f t="shared" si="33"/>
        <v>0.99999999999990052</v>
      </c>
      <c r="F211" s="4">
        <f t="shared" si="33"/>
        <v>0.99999999995007216</v>
      </c>
      <c r="G211" s="4">
        <f t="shared" si="33"/>
        <v>0.9999999960180741</v>
      </c>
      <c r="H211" s="4">
        <f t="shared" si="33"/>
        <v>0.99999988557429398</v>
      </c>
      <c r="I211" s="4">
        <f t="shared" si="33"/>
        <v>0.99999828930823953</v>
      </c>
      <c r="J211" s="4">
        <f t="shared" si="33"/>
        <v>0.99989098048697211</v>
      </c>
      <c r="K211" s="4">
        <f t="shared" si="33"/>
        <v>0.99766134237270976</v>
      </c>
      <c r="L211" s="4">
        <f t="shared" si="33"/>
        <v>0.97605243356155813</v>
      </c>
      <c r="M211" s="4">
        <f t="shared" si="33"/>
        <v>0.86264594712547205</v>
      </c>
      <c r="N211" s="4">
        <f t="shared" si="33"/>
        <v>0.73011731307309746</v>
      </c>
      <c r="O211" s="4">
        <f t="shared" si="33"/>
        <v>0.53579932005650688</v>
      </c>
      <c r="P211" s="4">
        <f t="shared" si="33"/>
        <v>0.30636731196720474</v>
      </c>
      <c r="Q211" s="4">
        <f t="shared" si="33"/>
        <v>0.10845064710174739</v>
      </c>
      <c r="R211" s="4">
        <f t="shared" si="33"/>
        <v>1.1453318662547333E-2</v>
      </c>
    </row>
    <row r="212" spans="1:18">
      <c r="B212" s="6">
        <v>16</v>
      </c>
      <c r="C212" s="4">
        <f t="shared" si="33"/>
        <v>1</v>
      </c>
      <c r="D212" s="4">
        <f t="shared" si="33"/>
        <v>1</v>
      </c>
      <c r="E212" s="4">
        <f t="shared" si="33"/>
        <v>0.999999999999998</v>
      </c>
      <c r="F212" s="4">
        <f t="shared" si="33"/>
        <v>0.99999999999843836</v>
      </c>
      <c r="G212" s="4">
        <f t="shared" si="33"/>
        <v>0.99999999982500642</v>
      </c>
      <c r="H212" s="4">
        <f t="shared" si="33"/>
        <v>0.99999999334567802</v>
      </c>
      <c r="I212" s="4">
        <f t="shared" si="33"/>
        <v>0.99999987307881721</v>
      </c>
      <c r="J212" s="4">
        <f t="shared" si="33"/>
        <v>0.99998764177069444</v>
      </c>
      <c r="K212" s="4">
        <f t="shared" si="33"/>
        <v>0.99961194695666644</v>
      </c>
      <c r="L212" s="4">
        <f t="shared" si="33"/>
        <v>0.99425691433090857</v>
      </c>
      <c r="M212" s="4">
        <f t="shared" si="33"/>
        <v>0.95193708962496226</v>
      </c>
      <c r="N212" s="4">
        <f t="shared" si="33"/>
        <v>0.88481474405286475</v>
      </c>
      <c r="O212" s="4">
        <f t="shared" ref="D212:R215" si="34">_xlfn.BINOM.DIST($B212,$A$196,O$6,TRUE)</f>
        <v>0.756231918549086</v>
      </c>
      <c r="P212" s="4">
        <f t="shared" si="34"/>
        <v>0.54852062672269841</v>
      </c>
      <c r="Q212" s="4">
        <f t="shared" si="34"/>
        <v>0.28337845688937352</v>
      </c>
      <c r="R212" s="4">
        <f t="shared" si="34"/>
        <v>6.0054774677876115E-2</v>
      </c>
    </row>
    <row r="213" spans="1:18">
      <c r="B213" s="6">
        <v>17</v>
      </c>
      <c r="C213" s="4">
        <f t="shared" si="33"/>
        <v>1</v>
      </c>
      <c r="D213" s="4">
        <f t="shared" si="34"/>
        <v>1</v>
      </c>
      <c r="E213" s="4">
        <f t="shared" si="34"/>
        <v>1</v>
      </c>
      <c r="F213" s="4">
        <f t="shared" si="34"/>
        <v>0.99999999999996914</v>
      </c>
      <c r="G213" s="4">
        <f t="shared" si="34"/>
        <v>0.99999999999514844</v>
      </c>
      <c r="H213" s="4">
        <f t="shared" si="34"/>
        <v>0.99999999975569276</v>
      </c>
      <c r="I213" s="4">
        <f t="shared" si="34"/>
        <v>0.99999999404972306</v>
      </c>
      <c r="J213" s="4">
        <f t="shared" si="34"/>
        <v>0.99999911258588092</v>
      </c>
      <c r="K213" s="4">
        <f t="shared" si="34"/>
        <v>0.99995904720529349</v>
      </c>
      <c r="L213" s="4">
        <f t="shared" si="34"/>
        <v>0.99911772900025264</v>
      </c>
      <c r="M213" s="4">
        <f t="shared" si="34"/>
        <v>0.98907074097592229</v>
      </c>
      <c r="N213" s="4">
        <f t="shared" si="34"/>
        <v>0.96762953527436646</v>
      </c>
      <c r="O213" s="4">
        <f t="shared" si="34"/>
        <v>0.91387545122918978</v>
      </c>
      <c r="P213" s="4">
        <f t="shared" si="34"/>
        <v>0.79467991366261159</v>
      </c>
      <c r="Q213" s="4">
        <f t="shared" si="34"/>
        <v>0.5677622491565697</v>
      </c>
      <c r="R213" s="4">
        <f t="shared" si="34"/>
        <v>0.23045817093784743</v>
      </c>
    </row>
    <row r="214" spans="1:18">
      <c r="B214" s="6">
        <v>18</v>
      </c>
      <c r="C214" s="4">
        <f t="shared" si="33"/>
        <v>1</v>
      </c>
      <c r="D214" s="4">
        <f t="shared" si="34"/>
        <v>1</v>
      </c>
      <c r="E214" s="4">
        <f t="shared" si="34"/>
        <v>1</v>
      </c>
      <c r="F214" s="4">
        <f t="shared" si="34"/>
        <v>0.99999999999999978</v>
      </c>
      <c r="G214" s="4">
        <f t="shared" si="34"/>
        <v>0.99999999999993616</v>
      </c>
      <c r="H214" s="4">
        <f t="shared" si="34"/>
        <v>0.99999999999574174</v>
      </c>
      <c r="I214" s="4">
        <f t="shared" si="34"/>
        <v>0.99999999986746901</v>
      </c>
      <c r="J214" s="4">
        <f t="shared" si="34"/>
        <v>0.99999996966549209</v>
      </c>
      <c r="K214" s="4">
        <f t="shared" si="34"/>
        <v>0.99999793611489762</v>
      </c>
      <c r="L214" s="4">
        <f t="shared" si="34"/>
        <v>0.99993492265618533</v>
      </c>
      <c r="M214" s="4">
        <f t="shared" si="34"/>
        <v>0.99879400521556971</v>
      </c>
      <c r="N214" s="4">
        <f t="shared" si="34"/>
        <v>0.99554326559143436</v>
      </c>
      <c r="O214" s="4">
        <f t="shared" si="34"/>
        <v>0.98485964500673062</v>
      </c>
      <c r="P214" s="4">
        <f t="shared" si="34"/>
        <v>0.95223309948059232</v>
      </c>
      <c r="Q214" s="4">
        <f t="shared" si="34"/>
        <v>0.858858077188969</v>
      </c>
      <c r="R214" s="4">
        <f t="shared" si="34"/>
        <v>0.60663528443996673</v>
      </c>
    </row>
    <row r="215" spans="1:18">
      <c r="B215" s="6">
        <v>19</v>
      </c>
      <c r="C215" s="4">
        <f t="shared" si="33"/>
        <v>1</v>
      </c>
      <c r="D215" s="4">
        <f t="shared" si="34"/>
        <v>1</v>
      </c>
      <c r="E215" s="4">
        <f t="shared" si="34"/>
        <v>1</v>
      </c>
      <c r="F215" s="4">
        <f t="shared" si="34"/>
        <v>1</v>
      </c>
      <c r="G215" s="4">
        <f t="shared" si="34"/>
        <v>1</v>
      </c>
      <c r="H215" s="4">
        <f t="shared" si="34"/>
        <v>1</v>
      </c>
      <c r="I215" s="4">
        <f t="shared" si="34"/>
        <v>1</v>
      </c>
      <c r="J215" s="4">
        <f t="shared" si="34"/>
        <v>1</v>
      </c>
      <c r="K215" s="4">
        <f t="shared" si="34"/>
        <v>1</v>
      </c>
      <c r="L215" s="4">
        <f t="shared" si="34"/>
        <v>1</v>
      </c>
      <c r="M215" s="4">
        <f t="shared" si="34"/>
        <v>1</v>
      </c>
      <c r="N215" s="4">
        <f t="shared" si="34"/>
        <v>1</v>
      </c>
      <c r="O215" s="4">
        <f t="shared" si="34"/>
        <v>1</v>
      </c>
      <c r="P215" s="4">
        <f t="shared" si="34"/>
        <v>1</v>
      </c>
      <c r="Q215" s="4">
        <f t="shared" si="34"/>
        <v>1</v>
      </c>
      <c r="R215" s="4">
        <f t="shared" si="34"/>
        <v>1</v>
      </c>
    </row>
    <row r="217" spans="1:18">
      <c r="A217" s="5">
        <v>20</v>
      </c>
      <c r="B217" s="6">
        <v>0</v>
      </c>
      <c r="C217" s="4">
        <f>_xlfn.BINOM.DIST($B217,$A$217,C$6,TRUE)</f>
        <v>0.78421573565825031</v>
      </c>
      <c r="D217" s="4">
        <f t="shared" ref="D217:R217" si="35">_xlfn.BINOM.DIST($B217,$A$217,D$6,TRUE)</f>
        <v>0.34311027930807203</v>
      </c>
      <c r="E217" s="4">
        <f t="shared" si="35"/>
        <v>0.11607879744578652</v>
      </c>
      <c r="F217" s="4">
        <f t="shared" si="35"/>
        <v>3.6906051456783627E-2</v>
      </c>
      <c r="G217" s="4">
        <f t="shared" si="35"/>
        <v>1.0944275512270597E-2</v>
      </c>
      <c r="H217" s="4">
        <f t="shared" si="35"/>
        <v>2.9998734576663711E-3</v>
      </c>
      <c r="I217" s="4">
        <f t="shared" si="35"/>
        <v>7.518182745680802E-4</v>
      </c>
      <c r="J217" s="4">
        <f t="shared" si="35"/>
        <v>3.4108420628766626E-5</v>
      </c>
      <c r="K217" s="4">
        <f t="shared" si="35"/>
        <v>8.7738745289330876E-7</v>
      </c>
      <c r="L217" s="4">
        <f t="shared" si="35"/>
        <v>9.9063885629371462E-9</v>
      </c>
      <c r="M217" s="4">
        <f t="shared" si="35"/>
        <v>3.0338435835512877E-11</v>
      </c>
      <c r="N217" s="4">
        <f t="shared" si="35"/>
        <v>7.6954011629559502E-13</v>
      </c>
      <c r="O217" s="4">
        <f t="shared" si="35"/>
        <v>8.5073371744617874E-15</v>
      </c>
      <c r="P217" s="4">
        <f t="shared" si="35"/>
        <v>2.5149998472935062E-17</v>
      </c>
      <c r="Q217" s="4">
        <f t="shared" si="35"/>
        <v>6.56792365639184E-21</v>
      </c>
      <c r="R217" s="4">
        <f t="shared" si="35"/>
        <v>4.0769575321637024E-27</v>
      </c>
    </row>
    <row r="218" spans="1:18">
      <c r="A218" s="5"/>
      <c r="B218" s="2">
        <v>1</v>
      </c>
      <c r="C218" s="4">
        <f t="shared" ref="C218:R237" si="36">_xlfn.BINOM.DIST($B218,$A$217,C$6,TRUE)</f>
        <v>0.97599899921707423</v>
      </c>
      <c r="D218" s="4">
        <f t="shared" si="36"/>
        <v>0.72012908567072698</v>
      </c>
      <c r="E218" s="4">
        <f t="shared" si="36"/>
        <v>0.38000706818852292</v>
      </c>
      <c r="F218" s="4">
        <f t="shared" si="36"/>
        <v>0.1692928876099031</v>
      </c>
      <c r="G218" s="4">
        <f t="shared" si="36"/>
        <v>6.6378885385933117E-2</v>
      </c>
      <c r="H218" s="4">
        <f t="shared" si="36"/>
        <v>2.3221504145668783E-2</v>
      </c>
      <c r="I218" s="4">
        <f t="shared" si="36"/>
        <v>7.2599929760102412E-3</v>
      </c>
      <c r="J218" s="4">
        <f t="shared" si="36"/>
        <v>4.9284249095304022E-4</v>
      </c>
      <c r="K218" s="4">
        <f t="shared" si="36"/>
        <v>1.8571743668697954E-5</v>
      </c>
      <c r="L218" s="4">
        <f t="shared" si="36"/>
        <v>3.0968716992467767E-7</v>
      </c>
      <c r="M218" s="4">
        <f t="shared" si="36"/>
        <v>1.4602531130238123E-9</v>
      </c>
      <c r="N218" s="4">
        <f t="shared" si="36"/>
        <v>4.7458450302128915E-11</v>
      </c>
      <c r="O218" s="4">
        <f t="shared" si="36"/>
        <v>6.9803492416842905E-13</v>
      </c>
      <c r="P218" s="4">
        <f t="shared" si="36"/>
        <v>2.9226365721368888E-15</v>
      </c>
      <c r="Q218" s="4">
        <f t="shared" si="36"/>
        <v>1.2166971254451888E-18</v>
      </c>
      <c r="R218" s="4">
        <f t="shared" si="36"/>
        <v>1.6241060590440229E-24</v>
      </c>
    </row>
    <row r="219" spans="1:18">
      <c r="A219" s="5"/>
      <c r="B219" s="6">
        <v>2</v>
      </c>
      <c r="C219" s="4">
        <f t="shared" si="36"/>
        <v>0.99827716680757805</v>
      </c>
      <c r="D219" s="4">
        <f t="shared" si="36"/>
        <v>0.9169113295689324</v>
      </c>
      <c r="E219" s="4">
        <f t="shared" si="36"/>
        <v>0.66505148176153139</v>
      </c>
      <c r="F219" s="4">
        <f t="shared" si="36"/>
        <v>0.39486511777381111</v>
      </c>
      <c r="G219" s="4">
        <f t="shared" si="36"/>
        <v>0.19975208902923375</v>
      </c>
      <c r="H219" s="4">
        <f t="shared" si="36"/>
        <v>8.7969006962013721E-2</v>
      </c>
      <c r="I219" s="4">
        <f t="shared" si="36"/>
        <v>3.402079569152297E-2</v>
      </c>
      <c r="J219" s="4">
        <f t="shared" si="36"/>
        <v>3.4234252653406669E-3</v>
      </c>
      <c r="K219" s="4">
        <f t="shared" si="36"/>
        <v>1.8807253195576469E-4</v>
      </c>
      <c r="L219" s="4">
        <f t="shared" si="36"/>
        <v>4.6187797563783133E-6</v>
      </c>
      <c r="M219" s="4">
        <f t="shared" si="36"/>
        <v>3.347283272272906E-8</v>
      </c>
      <c r="N219" s="4">
        <f t="shared" si="36"/>
        <v>1.3929773997186106E-9</v>
      </c>
      <c r="O219" s="4">
        <f t="shared" si="36"/>
        <v>2.7244289604206545E-11</v>
      </c>
      <c r="P219" s="4">
        <f t="shared" si="36"/>
        <v>1.6148441602746384E-13</v>
      </c>
      <c r="Q219" s="4">
        <f t="shared" si="36"/>
        <v>1.0712475297023312E-16</v>
      </c>
      <c r="R219" s="4">
        <f t="shared" si="36"/>
        <v>3.0739986599624137E-22</v>
      </c>
    </row>
    <row r="220" spans="1:18">
      <c r="A220" s="5"/>
      <c r="B220" s="2">
        <v>3</v>
      </c>
      <c r="C220" s="4">
        <f t="shared" si="36"/>
        <v>0.99991163274303818</v>
      </c>
      <c r="D220" s="4">
        <f t="shared" si="36"/>
        <v>0.98178021678864646</v>
      </c>
      <c r="E220" s="4">
        <f t="shared" si="36"/>
        <v>0.85948305965844474</v>
      </c>
      <c r="F220" s="4">
        <f t="shared" si="36"/>
        <v>0.63761225026268142</v>
      </c>
      <c r="G220" s="4">
        <f t="shared" si="36"/>
        <v>0.40241945161373993</v>
      </c>
      <c r="H220" s="4">
        <f t="shared" si="36"/>
        <v>0.21890453891685574</v>
      </c>
      <c r="I220" s="4">
        <f t="shared" si="36"/>
        <v>0.10351790095546808</v>
      </c>
      <c r="J220" s="4">
        <f t="shared" si="36"/>
        <v>1.5247703315171173E-2</v>
      </c>
      <c r="K220" s="4">
        <f t="shared" si="36"/>
        <v>1.2135740878262331E-3</v>
      </c>
      <c r="L220" s="4">
        <f t="shared" si="36"/>
        <v>4.3738479160057498E-5</v>
      </c>
      <c r="M220" s="4">
        <f t="shared" si="36"/>
        <v>4.8611901745115087E-7</v>
      </c>
      <c r="N220" s="4">
        <f t="shared" si="36"/>
        <v>2.5883245828497633E-8</v>
      </c>
      <c r="O220" s="4">
        <f t="shared" si="36"/>
        <v>6.727238759147862E-10</v>
      </c>
      <c r="P220" s="4">
        <f t="shared" si="36"/>
        <v>5.6417705587382112E-12</v>
      </c>
      <c r="Q220" s="4">
        <f t="shared" si="36"/>
        <v>5.9611406240772342E-15</v>
      </c>
      <c r="R220" s="4">
        <f t="shared" si="36"/>
        <v>3.6758524931230786E-20</v>
      </c>
    </row>
    <row r="221" spans="1:18">
      <c r="A221" s="5"/>
      <c r="B221" s="6">
        <v>4</v>
      </c>
      <c r="C221" s="4">
        <f t="shared" si="36"/>
        <v>0.99999657229393968</v>
      </c>
      <c r="D221" s="4">
        <f t="shared" si="36"/>
        <v>0.99692714848880215</v>
      </c>
      <c r="E221" s="4">
        <f t="shared" si="36"/>
        <v>0.95342483148087531</v>
      </c>
      <c r="F221" s="4">
        <f t="shared" si="36"/>
        <v>0.82264996798706147</v>
      </c>
      <c r="G221" s="4">
        <f t="shared" si="36"/>
        <v>0.62056016457002305</v>
      </c>
      <c r="H221" s="4">
        <f t="shared" si="36"/>
        <v>0.40645998977323122</v>
      </c>
      <c r="I221" s="4">
        <f t="shared" si="36"/>
        <v>0.23135943526035022</v>
      </c>
      <c r="J221" s="4">
        <f t="shared" si="36"/>
        <v>4.9041186227052974E-2</v>
      </c>
      <c r="K221" s="4">
        <f t="shared" si="36"/>
        <v>5.6083689142614858E-3</v>
      </c>
      <c r="L221" s="4">
        <f t="shared" si="36"/>
        <v>2.952992240889637E-4</v>
      </c>
      <c r="M221" s="4">
        <f t="shared" si="36"/>
        <v>5.0196306710496202E-6</v>
      </c>
      <c r="N221" s="4">
        <f t="shared" si="36"/>
        <v>3.416271333310938E-7</v>
      </c>
      <c r="O221" s="4">
        <f t="shared" si="36"/>
        <v>1.1790026993330673E-8</v>
      </c>
      <c r="P221" s="4">
        <f t="shared" si="36"/>
        <v>1.3980874879051271E-10</v>
      </c>
      <c r="Q221" s="4">
        <f t="shared" si="36"/>
        <v>2.3516212313311384E-13</v>
      </c>
      <c r="R221" s="4">
        <f t="shared" si="36"/>
        <v>3.1146726609175024E-18</v>
      </c>
    </row>
    <row r="222" spans="1:18">
      <c r="A222" s="5"/>
      <c r="B222" s="2">
        <v>5</v>
      </c>
      <c r="C222" s="4">
        <f t="shared" si="36"/>
        <v>0.99999989586596938</v>
      </c>
      <c r="D222" s="4">
        <f t="shared" si="36"/>
        <v>0.9995901654621977</v>
      </c>
      <c r="E222" s="4">
        <f t="shared" si="36"/>
        <v>0.98760008475113092</v>
      </c>
      <c r="F222" s="4">
        <f t="shared" si="36"/>
        <v>0.92885068923066449</v>
      </c>
      <c r="G222" s="4">
        <f t="shared" si="36"/>
        <v>0.79734731225081568</v>
      </c>
      <c r="H222" s="4">
        <f t="shared" si="36"/>
        <v>0.60874463220290398</v>
      </c>
      <c r="I222" s="4">
        <f t="shared" si="36"/>
        <v>0.40842670111463147</v>
      </c>
      <c r="J222" s="4">
        <f t="shared" si="36"/>
        <v>0.12176092724503229</v>
      </c>
      <c r="K222" s="4">
        <f t="shared" si="36"/>
        <v>1.9789208158841234E-2</v>
      </c>
      <c r="L222" s="4">
        <f t="shared" si="36"/>
        <v>1.5133104288078704E-3</v>
      </c>
      <c r="M222" s="4">
        <f t="shared" si="36"/>
        <v>3.9207470217326785E-5</v>
      </c>
      <c r="N222" s="4">
        <f t="shared" si="36"/>
        <v>3.4066760253988827E-6</v>
      </c>
      <c r="O222" s="4">
        <f t="shared" si="36"/>
        <v>1.5596086748511652E-7</v>
      </c>
      <c r="P222" s="4">
        <f t="shared" si="36"/>
        <v>2.6129509621324401E-9</v>
      </c>
      <c r="Q222" s="4">
        <f t="shared" si="36"/>
        <v>6.9919471656740292E-12</v>
      </c>
      <c r="R222" s="4">
        <f t="shared" si="36"/>
        <v>1.9880218455339374E-16</v>
      </c>
    </row>
    <row r="223" spans="1:18">
      <c r="A223" s="5"/>
      <c r="B223" s="6">
        <v>6</v>
      </c>
      <c r="C223" s="4">
        <f t="shared" si="36"/>
        <v>0.99999999746516299</v>
      </c>
      <c r="D223" s="4">
        <f t="shared" si="36"/>
        <v>0.99995593979962716</v>
      </c>
      <c r="E223" s="4">
        <f t="shared" si="36"/>
        <v>0.9973131155718824</v>
      </c>
      <c r="F223" s="4">
        <f t="shared" si="36"/>
        <v>0.97647017481517462</v>
      </c>
      <c r="G223" s="4">
        <f t="shared" si="36"/>
        <v>0.9092794194900583</v>
      </c>
      <c r="H223" s="4">
        <f t="shared" si="36"/>
        <v>0.77919037728149432</v>
      </c>
      <c r="I223" s="4">
        <f t="shared" si="36"/>
        <v>0.60002631020041985</v>
      </c>
      <c r="J223" s="4">
        <f t="shared" si="36"/>
        <v>0.24401454590852012</v>
      </c>
      <c r="K223" s="4">
        <f t="shared" si="36"/>
        <v>5.5537499892044304E-2</v>
      </c>
      <c r="L223" s="4">
        <f t="shared" si="36"/>
        <v>6.1206447305340861E-3</v>
      </c>
      <c r="M223" s="4">
        <f t="shared" si="36"/>
        <v>2.4062562264625295E-4</v>
      </c>
      <c r="N223" s="4">
        <f t="shared" si="36"/>
        <v>2.6651694284780396E-5</v>
      </c>
      <c r="O223" s="4">
        <f t="shared" si="36"/>
        <v>1.6166084491046009E-6</v>
      </c>
      <c r="P223" s="4">
        <f t="shared" si="36"/>
        <v>3.8228740191857821E-8</v>
      </c>
      <c r="Q223" s="4">
        <f t="shared" si="36"/>
        <v>1.6260777261438987E-10</v>
      </c>
      <c r="R223" s="4">
        <f t="shared" si="36"/>
        <v>9.9186564376099652E-15</v>
      </c>
    </row>
    <row r="224" spans="1:18">
      <c r="A224" s="5"/>
      <c r="B224" s="2">
        <v>7</v>
      </c>
      <c r="C224" s="4">
        <f t="shared" si="36"/>
        <v>0.99999999994981403</v>
      </c>
      <c r="D224" s="4">
        <f t="shared" si="36"/>
        <v>0.99999613206794791</v>
      </c>
      <c r="E224" s="4">
        <f t="shared" si="36"/>
        <v>0.99952156662806191</v>
      </c>
      <c r="F224" s="4">
        <f t="shared" si="36"/>
        <v>0.99355190744960309</v>
      </c>
      <c r="G224" s="4">
        <f t="shared" si="36"/>
        <v>0.96597492839046484</v>
      </c>
      <c r="H224" s="4">
        <f t="shared" si="36"/>
        <v>0.89408492060006128</v>
      </c>
      <c r="I224" s="4">
        <f t="shared" si="36"/>
        <v>0.76588603599316085</v>
      </c>
      <c r="J224" s="4">
        <f t="shared" si="36"/>
        <v>0.40843699370158698</v>
      </c>
      <c r="K224" s="4">
        <f t="shared" si="36"/>
        <v>0.12763141985270726</v>
      </c>
      <c r="L224" s="4">
        <f t="shared" si="36"/>
        <v>2.0063064495227084E-2</v>
      </c>
      <c r="M224" s="4">
        <f t="shared" si="36"/>
        <v>1.1899519952113739E-3</v>
      </c>
      <c r="N224" s="4">
        <f t="shared" si="36"/>
        <v>1.6768197286267327E-4</v>
      </c>
      <c r="O224" s="4">
        <f t="shared" si="36"/>
        <v>1.3455292889942914E-5</v>
      </c>
      <c r="P224" s="4">
        <f t="shared" si="36"/>
        <v>4.4855191064702869E-7</v>
      </c>
      <c r="Q224" s="4">
        <f t="shared" si="36"/>
        <v>3.0298039290845385E-9</v>
      </c>
      <c r="R224" s="4">
        <f t="shared" si="36"/>
        <v>3.9614899188210815E-13</v>
      </c>
    </row>
    <row r="225" spans="1:18">
      <c r="A225" s="5"/>
      <c r="B225" s="6">
        <v>8</v>
      </c>
      <c r="C225" s="4">
        <f t="shared" si="36"/>
        <v>0.99999999999918421</v>
      </c>
      <c r="D225" s="4">
        <f t="shared" si="36"/>
        <v>0.99999972042104524</v>
      </c>
      <c r="E225" s="4">
        <f t="shared" si="36"/>
        <v>0.99992955159465025</v>
      </c>
      <c r="F225" s="4">
        <f t="shared" si="36"/>
        <v>0.99853045328641121</v>
      </c>
      <c r="G225" s="4">
        <f t="shared" si="36"/>
        <v>0.98930768256721868</v>
      </c>
      <c r="H225" s="4">
        <f t="shared" si="36"/>
        <v>0.95701177344472965</v>
      </c>
      <c r="I225" s="4">
        <f t="shared" si="36"/>
        <v>0.8825429912274867</v>
      </c>
      <c r="J225" s="4">
        <f t="shared" si="36"/>
        <v>0.58811042650034562</v>
      </c>
      <c r="K225" s="4">
        <f t="shared" si="36"/>
        <v>0.24576282131781335</v>
      </c>
      <c r="L225" s="4">
        <f t="shared" si="36"/>
        <v>5.4343785869825925E-2</v>
      </c>
      <c r="M225" s="4">
        <f t="shared" si="36"/>
        <v>4.8253825535226483E-3</v>
      </c>
      <c r="N225" s="4">
        <f t="shared" si="36"/>
        <v>8.6289548673166606E-4</v>
      </c>
      <c r="O225" s="4">
        <f t="shared" si="36"/>
        <v>9.1417623763527249E-5</v>
      </c>
      <c r="P225" s="4">
        <f t="shared" si="36"/>
        <v>4.2894508526923344E-6</v>
      </c>
      <c r="Q225" s="4">
        <f t="shared" si="36"/>
        <v>4.5952245737157046E-8</v>
      </c>
      <c r="R225" s="4">
        <f t="shared" si="36"/>
        <v>1.2865859736378046E-11</v>
      </c>
    </row>
    <row r="226" spans="1:18">
      <c r="A226" s="5"/>
      <c r="B226" s="2">
        <v>9</v>
      </c>
      <c r="C226" s="4">
        <f t="shared" si="36"/>
        <v>0.99999999999998912</v>
      </c>
      <c r="D226" s="4">
        <f t="shared" si="36"/>
        <v>0.99999998328630713</v>
      </c>
      <c r="E226" s="4">
        <f t="shared" si="36"/>
        <v>0.99999139393456082</v>
      </c>
      <c r="F226" s="4">
        <f t="shared" si="36"/>
        <v>0.99972103298081916</v>
      </c>
      <c r="G226" s="4">
        <f t="shared" si="36"/>
        <v>0.99718663946187558</v>
      </c>
      <c r="H226" s="4">
        <f t="shared" si="36"/>
        <v>0.98529037911571782</v>
      </c>
      <c r="I226" s="4">
        <f t="shared" si="36"/>
        <v>0.94986633876910576</v>
      </c>
      <c r="J226" s="4">
        <f t="shared" si="36"/>
        <v>0.74920911051543149</v>
      </c>
      <c r="K226" s="4">
        <f t="shared" si="36"/>
        <v>0.40458730195084797</v>
      </c>
      <c r="L226" s="4">
        <f t="shared" si="36"/>
        <v>0.12350253377633449</v>
      </c>
      <c r="M226" s="4">
        <f t="shared" si="36"/>
        <v>1.6248418206848723E-2</v>
      </c>
      <c r="N226" s="4">
        <f t="shared" si="36"/>
        <v>3.6748572997390414E-3</v>
      </c>
      <c r="O226" s="4">
        <f t="shared" si="36"/>
        <v>5.1267891685895066E-4</v>
      </c>
      <c r="P226" s="4">
        <f t="shared" si="36"/>
        <v>3.378965970917303E-5</v>
      </c>
      <c r="Q226" s="4">
        <f t="shared" si="36"/>
        <v>5.7317823029905863E-7</v>
      </c>
      <c r="R226" s="4">
        <f t="shared" si="36"/>
        <v>3.4319869795618303E-10</v>
      </c>
    </row>
    <row r="227" spans="1:18">
      <c r="A227" s="5"/>
      <c r="B227" s="6">
        <v>10</v>
      </c>
      <c r="C227" s="4">
        <f t="shared" si="36"/>
        <v>0.99999999999999989</v>
      </c>
      <c r="D227" s="4">
        <f t="shared" si="36"/>
        <v>0.99999999917269533</v>
      </c>
      <c r="E227" s="4">
        <f t="shared" si="36"/>
        <v>0.99999912753294806</v>
      </c>
      <c r="F227" s="4">
        <f t="shared" si="36"/>
        <v>0.99995592506488151</v>
      </c>
      <c r="G227" s="4">
        <f t="shared" si="36"/>
        <v>0.99938159330461596</v>
      </c>
      <c r="H227" s="4">
        <f t="shared" si="36"/>
        <v>0.99577454588395098</v>
      </c>
      <c r="I227" s="4">
        <f t="shared" si="36"/>
        <v>0.9819197840177154</v>
      </c>
      <c r="J227" s="4">
        <f t="shared" si="36"/>
        <v>0.86837557886515071</v>
      </c>
      <c r="K227" s="4">
        <f t="shared" si="36"/>
        <v>0.58075386437022769</v>
      </c>
      <c r="L227" s="4">
        <f t="shared" si="36"/>
        <v>0.23860860744316637</v>
      </c>
      <c r="M227" s="4">
        <f t="shared" si="36"/>
        <v>4.5859969491206555E-2</v>
      </c>
      <c r="N227" s="4">
        <f t="shared" si="36"/>
        <v>1.3058135229552065E-2</v>
      </c>
      <c r="O227" s="4">
        <f t="shared" si="36"/>
        <v>2.390577985990793E-3</v>
      </c>
      <c r="P227" s="4">
        <f t="shared" si="36"/>
        <v>2.2071632113881815E-4</v>
      </c>
      <c r="Q227" s="4">
        <f t="shared" si="36"/>
        <v>5.9159071699330682E-6</v>
      </c>
      <c r="R227" s="4">
        <f t="shared" si="36"/>
        <v>7.5625980609266354E-9</v>
      </c>
    </row>
    <row r="228" spans="1:18">
      <c r="A228" s="5"/>
      <c r="B228" s="6">
        <v>11</v>
      </c>
      <c r="C228" s="4">
        <f t="shared" si="36"/>
        <v>1</v>
      </c>
      <c r="D228" s="4">
        <f t="shared" si="36"/>
        <v>0.99999999996616773</v>
      </c>
      <c r="E228" s="4">
        <f t="shared" si="36"/>
        <v>0.99999992680006566</v>
      </c>
      <c r="F228" s="4">
        <f t="shared" si="36"/>
        <v>0.99999422454869236</v>
      </c>
      <c r="G228" s="4">
        <f t="shared" si="36"/>
        <v>0.99988694844678228</v>
      </c>
      <c r="H228" s="4">
        <f t="shared" si="36"/>
        <v>0.99898690787567612</v>
      </c>
      <c r="I228" s="4">
        <f t="shared" si="36"/>
        <v>0.99453220213896387</v>
      </c>
      <c r="J228" s="4">
        <f t="shared" si="36"/>
        <v>0.9412257832008708</v>
      </c>
      <c r="K228" s="4">
        <f t="shared" si="36"/>
        <v>0.74224331075723771</v>
      </c>
      <c r="L228" s="4">
        <f t="shared" si="36"/>
        <v>0.39693889044506298</v>
      </c>
      <c r="M228" s="4">
        <f t="shared" si="36"/>
        <v>0.10929883631854866</v>
      </c>
      <c r="N228" s="4">
        <f t="shared" si="36"/>
        <v>3.8935161783036236E-2</v>
      </c>
      <c r="O228" s="4">
        <f t="shared" si="36"/>
        <v>9.3090082303928928E-3</v>
      </c>
      <c r="P228" s="4">
        <f t="shared" si="36"/>
        <v>1.1996021419201509E-3</v>
      </c>
      <c r="Q228" s="4">
        <f t="shared" si="36"/>
        <v>5.0660865223492969E-5</v>
      </c>
      <c r="R228" s="4">
        <f t="shared" si="36"/>
        <v>1.3795882179550162E-7</v>
      </c>
    </row>
    <row r="229" spans="1:18">
      <c r="A229" s="5"/>
      <c r="B229" s="6">
        <v>12</v>
      </c>
      <c r="C229" s="4">
        <f t="shared" si="36"/>
        <v>1</v>
      </c>
      <c r="D229" s="4">
        <f t="shared" si="36"/>
        <v>0.99999999999886358</v>
      </c>
      <c r="E229" s="4">
        <f t="shared" si="36"/>
        <v>0.99999999494855396</v>
      </c>
      <c r="F229" s="4">
        <f t="shared" si="36"/>
        <v>0.99999937649595561</v>
      </c>
      <c r="G229" s="4">
        <f t="shared" si="36"/>
        <v>0.99998293755013434</v>
      </c>
      <c r="H229" s="4">
        <f t="shared" si="36"/>
        <v>0.99979893210040016</v>
      </c>
      <c r="I229" s="4">
        <f t="shared" si="36"/>
        <v>0.99862646716869519</v>
      </c>
      <c r="J229" s="4">
        <f t="shared" si="36"/>
        <v>0.97796766776649802</v>
      </c>
      <c r="K229" s="4">
        <f t="shared" si="36"/>
        <v>0.86437229921219538</v>
      </c>
      <c r="L229" s="4">
        <f t="shared" si="36"/>
        <v>0.57661224838720349</v>
      </c>
      <c r="M229" s="4">
        <f t="shared" si="36"/>
        <v>0.2214241374618261</v>
      </c>
      <c r="N229" s="4">
        <f t="shared" si="36"/>
        <v>9.7809781006004376E-2</v>
      </c>
      <c r="O229" s="4">
        <f t="shared" si="36"/>
        <v>3.0336953348736276E-2</v>
      </c>
      <c r="P229" s="4">
        <f t="shared" si="36"/>
        <v>5.4286906534704391E-3</v>
      </c>
      <c r="Q229" s="4">
        <f t="shared" si="36"/>
        <v>3.5981781804943729E-4</v>
      </c>
      <c r="R229" s="4">
        <f t="shared" si="36"/>
        <v>2.0810040538470662E-6</v>
      </c>
    </row>
    <row r="230" spans="1:18">
      <c r="A230" s="5"/>
      <c r="B230" s="6">
        <v>13</v>
      </c>
      <c r="C230" s="4">
        <f t="shared" si="36"/>
        <v>1</v>
      </c>
      <c r="D230" s="4">
        <f t="shared" si="36"/>
        <v>0.99999999999996891</v>
      </c>
      <c r="E230" s="4">
        <f t="shared" si="36"/>
        <v>0.99999999971622056</v>
      </c>
      <c r="F230" s="4">
        <f t="shared" si="36"/>
        <v>0.99999994513315626</v>
      </c>
      <c r="G230" s="4">
        <f t="shared" si="36"/>
        <v>0.99999789758314739</v>
      </c>
      <c r="H230" s="4">
        <f t="shared" si="36"/>
        <v>0.9999673541172085</v>
      </c>
      <c r="I230" s="4">
        <f t="shared" si="36"/>
        <v>0.99971700042812206</v>
      </c>
      <c r="J230" s="4">
        <f t="shared" si="36"/>
        <v>0.99317235369942169</v>
      </c>
      <c r="K230" s="4">
        <f t="shared" si="36"/>
        <v>0.94015651233690511</v>
      </c>
      <c r="L230" s="4">
        <f t="shared" si="36"/>
        <v>0.74390947914066574</v>
      </c>
      <c r="M230" s="4">
        <f t="shared" si="36"/>
        <v>0.38403037440033772</v>
      </c>
      <c r="N230" s="4">
        <f t="shared" si="36"/>
        <v>0.20771725395065133</v>
      </c>
      <c r="O230" s="4">
        <f t="shared" si="36"/>
        <v>8.2778014913691453E-2</v>
      </c>
      <c r="P230" s="4">
        <f t="shared" si="36"/>
        <v>2.0420252574349814E-2</v>
      </c>
      <c r="Q230" s="4">
        <f t="shared" si="36"/>
        <v>2.1124843841959251E-3</v>
      </c>
      <c r="R230" s="4">
        <f t="shared" si="36"/>
        <v>2.5837707592201446E-5</v>
      </c>
    </row>
    <row r="231" spans="1:18">
      <c r="A231" s="5"/>
      <c r="B231" s="6">
        <v>14</v>
      </c>
      <c r="C231" s="4">
        <f t="shared" si="36"/>
        <v>1</v>
      </c>
      <c r="D231" s="4">
        <f t="shared" si="36"/>
        <v>0.99999999999999933</v>
      </c>
      <c r="E231" s="4">
        <f t="shared" si="36"/>
        <v>0.99999999998722644</v>
      </c>
      <c r="F231" s="4">
        <f t="shared" si="36"/>
        <v>0.99999999612755763</v>
      </c>
      <c r="G231" s="4">
        <f t="shared" si="36"/>
        <v>0.99999979196069855</v>
      </c>
      <c r="H231" s="4">
        <f t="shared" si="36"/>
        <v>0.99999573671293884</v>
      </c>
      <c r="I231" s="4">
        <f t="shared" si="36"/>
        <v>0.99995300762594397</v>
      </c>
      <c r="J231" s="4">
        <f t="shared" si="36"/>
        <v>0.99828465979380732</v>
      </c>
      <c r="K231" s="4">
        <f t="shared" si="36"/>
        <v>0.9783651981957322</v>
      </c>
      <c r="L231" s="4">
        <f t="shared" si="36"/>
        <v>0.87047551840992143</v>
      </c>
      <c r="M231" s="4">
        <f t="shared" si="36"/>
        <v>0.57562977496053858</v>
      </c>
      <c r="N231" s="4">
        <f t="shared" si="36"/>
        <v>0.37442266749576686</v>
      </c>
      <c r="O231" s="4">
        <f t="shared" si="36"/>
        <v>0.18903793472982736</v>
      </c>
      <c r="P231" s="4">
        <f t="shared" si="36"/>
        <v>6.3599031919748902E-2</v>
      </c>
      <c r="Q231" s="4">
        <f t="shared" si="36"/>
        <v>1.0185633158651718E-2</v>
      </c>
      <c r="R231" s="4">
        <f t="shared" si="36"/>
        <v>2.6183814900284985E-4</v>
      </c>
    </row>
    <row r="232" spans="1:18">
      <c r="B232" s="6">
        <v>15</v>
      </c>
      <c r="C232" s="4">
        <f t="shared" si="36"/>
        <v>1</v>
      </c>
      <c r="D232" s="4">
        <f t="shared" si="36"/>
        <v>1</v>
      </c>
      <c r="E232" s="4">
        <f t="shared" si="36"/>
        <v>0.99999999999955025</v>
      </c>
      <c r="F232" s="4">
        <f t="shared" si="36"/>
        <v>0.99999999978602938</v>
      </c>
      <c r="G232" s="4">
        <f t="shared" si="36"/>
        <v>0.99999998386756417</v>
      </c>
      <c r="H232" s="4">
        <f t="shared" si="36"/>
        <v>0.99999956315679994</v>
      </c>
      <c r="I232" s="4">
        <f t="shared" si="36"/>
        <v>0.99999386792759348</v>
      </c>
      <c r="J232" s="4">
        <f t="shared" si="36"/>
        <v>0.99965979762791912</v>
      </c>
      <c r="K232" s="4">
        <f t="shared" si="36"/>
        <v>0.99377636223493515</v>
      </c>
      <c r="L232" s="4">
        <f t="shared" si="36"/>
        <v>0.94707672561059841</v>
      </c>
      <c r="M232" s="4">
        <f t="shared" si="36"/>
        <v>0.75623947843167949</v>
      </c>
      <c r="N232" s="4">
        <f t="shared" si="36"/>
        <v>0.57670696471908189</v>
      </c>
      <c r="O232" s="4">
        <f t="shared" si="36"/>
        <v>0.36128724048190125</v>
      </c>
      <c r="P232" s="4">
        <f t="shared" si="36"/>
        <v>0.16309003869267411</v>
      </c>
      <c r="Q232" s="4">
        <f t="shared" si="36"/>
        <v>3.9934922564130053E-2</v>
      </c>
      <c r="R232" s="4">
        <f t="shared" si="36"/>
        <v>2.1373915735291497E-3</v>
      </c>
    </row>
    <row r="233" spans="1:18">
      <c r="B233" s="6">
        <v>16</v>
      </c>
      <c r="C233" s="4">
        <f t="shared" si="36"/>
        <v>1</v>
      </c>
      <c r="D233" s="4">
        <f t="shared" si="36"/>
        <v>1</v>
      </c>
      <c r="E233" s="4">
        <f t="shared" si="36"/>
        <v>0.99999999999998801</v>
      </c>
      <c r="F233" s="4">
        <f t="shared" si="36"/>
        <v>0.9999999999910828</v>
      </c>
      <c r="G233" s="4">
        <f t="shared" si="36"/>
        <v>0.99999999905570158</v>
      </c>
      <c r="H233" s="4">
        <f t="shared" si="36"/>
        <v>0.99999996617866749</v>
      </c>
      <c r="I233" s="4">
        <f t="shared" si="36"/>
        <v>0.99999939465340115</v>
      </c>
      <c r="J233" s="4">
        <f t="shared" si="36"/>
        <v>0.99994877620173539</v>
      </c>
      <c r="K233" s="4">
        <f t="shared" si="36"/>
        <v>0.99863258740715344</v>
      </c>
      <c r="L233" s="4">
        <f t="shared" si="36"/>
        <v>0.98329636054929803</v>
      </c>
      <c r="M233" s="4">
        <f t="shared" si="36"/>
        <v>0.88924756429892016</v>
      </c>
      <c r="N233" s="4">
        <f t="shared" ref="D233:R237" si="37">_xlfn.BINOM.DIST($B233,$A$217,N$6,TRUE)</f>
        <v>0.76846990016160133</v>
      </c>
      <c r="O233" s="4">
        <f t="shared" si="37"/>
        <v>0.57942733995015772</v>
      </c>
      <c r="P233" s="4">
        <f t="shared" si="37"/>
        <v>0.34218663028583735</v>
      </c>
      <c r="Q233" s="4">
        <f t="shared" si="37"/>
        <v>0.12557957823615173</v>
      </c>
      <c r="R233" s="4">
        <f t="shared" si="37"/>
        <v>1.3782300434801878E-2</v>
      </c>
    </row>
    <row r="234" spans="1:18">
      <c r="B234" s="6">
        <v>17</v>
      </c>
      <c r="C234" s="4">
        <f t="shared" si="36"/>
        <v>1</v>
      </c>
      <c r="D234" s="4">
        <f t="shared" si="37"/>
        <v>1</v>
      </c>
      <c r="E234" s="4">
        <f t="shared" si="37"/>
        <v>0.99999999999999978</v>
      </c>
      <c r="F234" s="4">
        <f t="shared" si="37"/>
        <v>0.99999999999973643</v>
      </c>
      <c r="G234" s="4">
        <f t="shared" si="37"/>
        <v>0.99999999996076605</v>
      </c>
      <c r="H234" s="4">
        <f t="shared" si="37"/>
        <v>0.99999999813985629</v>
      </c>
      <c r="I234" s="4">
        <f t="shared" si="37"/>
        <v>0.99999995750683179</v>
      </c>
      <c r="J234" s="4">
        <f t="shared" si="37"/>
        <v>0.99999450040051074</v>
      </c>
      <c r="K234" s="4">
        <f t="shared" si="37"/>
        <v>0.99978477511246278</v>
      </c>
      <c r="L234" s="4">
        <f t="shared" si="37"/>
        <v>0.99619112970413393</v>
      </c>
      <c r="M234" s="4">
        <f t="shared" si="37"/>
        <v>0.96299994703544023</v>
      </c>
      <c r="N234" s="4">
        <f t="shared" si="37"/>
        <v>0.90534618709249948</v>
      </c>
      <c r="O234" s="4">
        <f t="shared" si="37"/>
        <v>0.78743272653713214</v>
      </c>
      <c r="P234" s="4">
        <f t="shared" si="37"/>
        <v>0.58493250844685041</v>
      </c>
      <c r="Q234" s="4">
        <f t="shared" si="37"/>
        <v>0.31122531782817731</v>
      </c>
      <c r="R234" s="4">
        <f t="shared" si="37"/>
        <v>6.8220505426653907E-2</v>
      </c>
    </row>
    <row r="235" spans="1:18">
      <c r="B235" s="6">
        <v>18</v>
      </c>
      <c r="C235" s="4">
        <f t="shared" si="36"/>
        <v>1</v>
      </c>
      <c r="D235" s="4">
        <f t="shared" si="37"/>
        <v>1</v>
      </c>
      <c r="E235" s="4">
        <f t="shared" si="37"/>
        <v>1</v>
      </c>
      <c r="F235" s="4">
        <f t="shared" si="37"/>
        <v>0.99999999999999512</v>
      </c>
      <c r="G235" s="4">
        <f t="shared" si="37"/>
        <v>0.9999999999989686</v>
      </c>
      <c r="H235" s="4">
        <f t="shared" si="37"/>
        <v>0.99999999993523025</v>
      </c>
      <c r="I235" s="4">
        <f t="shared" si="37"/>
        <v>0.99999999811004425</v>
      </c>
      <c r="J235" s="4">
        <f t="shared" si="37"/>
        <v>0.99999962505092199</v>
      </c>
      <c r="K235" s="4">
        <f t="shared" si="37"/>
        <v>0.99997841077116356</v>
      </c>
      <c r="L235" s="4">
        <f t="shared" si="37"/>
        <v>0.99944290669982139</v>
      </c>
      <c r="M235" s="4">
        <f t="shared" si="37"/>
        <v>0.9919674958581981</v>
      </c>
      <c r="N235" s="4">
        <f t="shared" si="37"/>
        <v>0.97454990729457402</v>
      </c>
      <c r="O235" s="4">
        <f t="shared" si="37"/>
        <v>0.92792464286164067</v>
      </c>
      <c r="P235" s="4">
        <f t="shared" si="37"/>
        <v>0.81798518090880734</v>
      </c>
      <c r="Q235" s="4">
        <f t="shared" si="37"/>
        <v>0.59626635263750238</v>
      </c>
      <c r="R235" s="4">
        <f t="shared" si="37"/>
        <v>0.24848457821686898</v>
      </c>
    </row>
    <row r="236" spans="1:18">
      <c r="B236" s="6">
        <v>19</v>
      </c>
      <c r="C236" s="4">
        <f t="shared" si="36"/>
        <v>1</v>
      </c>
      <c r="D236" s="4">
        <f t="shared" si="37"/>
        <v>1</v>
      </c>
      <c r="E236" s="4">
        <f t="shared" si="37"/>
        <v>1</v>
      </c>
      <c r="F236" s="4">
        <f t="shared" si="37"/>
        <v>1</v>
      </c>
      <c r="G236" s="4">
        <f t="shared" si="37"/>
        <v>0.99999999999998712</v>
      </c>
      <c r="H236" s="4">
        <f t="shared" si="37"/>
        <v>0.99999999999892664</v>
      </c>
      <c r="I236" s="4">
        <f t="shared" si="37"/>
        <v>0.99999999995996502</v>
      </c>
      <c r="J236" s="4">
        <f t="shared" si="37"/>
        <v>0.99999998780310106</v>
      </c>
      <c r="K236" s="4">
        <f t="shared" si="37"/>
        <v>0.99999896376456776</v>
      </c>
      <c r="L236" s="4">
        <f t="shared" si="37"/>
        <v>0.99996081823283611</v>
      </c>
      <c r="M236" s="4">
        <f t="shared" si="37"/>
        <v>0.99915329518174723</v>
      </c>
      <c r="N236" s="4">
        <f t="shared" si="37"/>
        <v>0.99664817918600601</v>
      </c>
      <c r="O236" s="4">
        <f t="shared" si="37"/>
        <v>0.98785622406699847</v>
      </c>
      <c r="P236" s="4">
        <f t="shared" si="37"/>
        <v>0.95929877940542307</v>
      </c>
      <c r="Q236" s="4">
        <f t="shared" si="37"/>
        <v>0.87267869427062505</v>
      </c>
      <c r="R236" s="4">
        <f t="shared" si="37"/>
        <v>0.62548532160960357</v>
      </c>
    </row>
    <row r="237" spans="1:18">
      <c r="B237" s="6">
        <v>20</v>
      </c>
      <c r="C237" s="4">
        <f t="shared" si="36"/>
        <v>1</v>
      </c>
      <c r="D237" s="4">
        <f t="shared" si="37"/>
        <v>1</v>
      </c>
      <c r="E237" s="4">
        <f t="shared" si="37"/>
        <v>1</v>
      </c>
      <c r="F237" s="4">
        <f t="shared" si="37"/>
        <v>1</v>
      </c>
      <c r="G237" s="4">
        <f t="shared" si="37"/>
        <v>1</v>
      </c>
      <c r="H237" s="4">
        <f t="shared" si="37"/>
        <v>1</v>
      </c>
      <c r="I237" s="4">
        <f t="shared" si="37"/>
        <v>1</v>
      </c>
      <c r="J237" s="4">
        <f t="shared" si="37"/>
        <v>1</v>
      </c>
      <c r="K237" s="4">
        <f t="shared" si="37"/>
        <v>1</v>
      </c>
      <c r="L237" s="4">
        <f t="shared" si="37"/>
        <v>1</v>
      </c>
      <c r="M237" s="4">
        <f t="shared" si="37"/>
        <v>1</v>
      </c>
      <c r="N237" s="4">
        <f t="shared" si="37"/>
        <v>1</v>
      </c>
      <c r="O237" s="4">
        <f t="shared" si="37"/>
        <v>1</v>
      </c>
      <c r="P237" s="4">
        <f t="shared" si="37"/>
        <v>1</v>
      </c>
      <c r="Q237" s="4">
        <f t="shared" si="37"/>
        <v>1</v>
      </c>
      <c r="R237" s="4">
        <f t="shared" si="37"/>
        <v>1</v>
      </c>
    </row>
    <row r="239" spans="1:18">
      <c r="A239" s="5">
        <v>21</v>
      </c>
      <c r="B239" s="6">
        <v>0</v>
      </c>
      <c r="C239" s="4">
        <f>_xlfn.BINOM.DIST($B239,$A$239,C$6,TRUE)</f>
        <v>0.77474240957149865</v>
      </c>
      <c r="D239" s="4">
        <f t="shared" ref="D239:R239" si="38">_xlfn.BINOM.DIST($B239,$A$239,D$6,TRUE)</f>
        <v>0.32524109596170764</v>
      </c>
      <c r="E239" s="4">
        <f t="shared" si="38"/>
        <v>0.10422947380252064</v>
      </c>
      <c r="F239" s="4">
        <f t="shared" si="38"/>
        <v>3.1293379151235978E-2</v>
      </c>
      <c r="G239" s="4">
        <f t="shared" si="38"/>
        <v>8.7326563167509537E-3</v>
      </c>
      <c r="H239" s="4">
        <f t="shared" si="38"/>
        <v>2.2436653564578309E-3</v>
      </c>
      <c r="I239" s="4">
        <f t="shared" si="38"/>
        <v>5.2470901018655423E-4</v>
      </c>
      <c r="J239" s="4">
        <f t="shared" si="38"/>
        <v>2.0394106862352153E-5</v>
      </c>
      <c r="K239" s="4">
        <f t="shared" si="38"/>
        <v>4.3686876054463591E-7</v>
      </c>
      <c r="L239" s="4">
        <f t="shared" si="38"/>
        <v>3.941950136963945E-9</v>
      </c>
      <c r="M239" s="4">
        <f t="shared" si="38"/>
        <v>9.0384268041159829E-12</v>
      </c>
      <c r="N239" s="4">
        <f t="shared" si="38"/>
        <v>1.9078438563200366E-13</v>
      </c>
      <c r="O239" s="4">
        <f t="shared" si="38"/>
        <v>1.6837721735694677E-15</v>
      </c>
      <c r="P239" s="4">
        <f t="shared" si="38"/>
        <v>3.720187774116564E-18</v>
      </c>
      <c r="Q239" s="4">
        <f t="shared" si="38"/>
        <v>6.4313108443388907E-22</v>
      </c>
      <c r="R239" s="4">
        <f t="shared" si="38"/>
        <v>1.9536780494128339E-28</v>
      </c>
    </row>
    <row r="240" spans="1:18">
      <c r="A240" s="5"/>
      <c r="B240" s="2">
        <v>1</v>
      </c>
      <c r="C240" s="4">
        <f t="shared" ref="C240:R260" si="39">_xlfn.BINOM.DIST($B240,$A$239,C$6,TRUE)</f>
        <v>0.97368225739328362</v>
      </c>
      <c r="D240" s="4">
        <f t="shared" si="39"/>
        <v>0.70049394623535988</v>
      </c>
      <c r="E240" s="4">
        <f t="shared" si="39"/>
        <v>0.35306527031110441</v>
      </c>
      <c r="F240" s="4">
        <f t="shared" si="39"/>
        <v>0.14915949756773667</v>
      </c>
      <c r="G240" s="4">
        <f t="shared" si="39"/>
        <v>5.5176659422663435E-2</v>
      </c>
      <c r="H240" s="4">
        <f t="shared" si="39"/>
        <v>1.812403548183714E-2</v>
      </c>
      <c r="I240" s="4">
        <f t="shared" si="39"/>
        <v>5.2940035621985952E-3</v>
      </c>
      <c r="J240" s="4">
        <f t="shared" si="39"/>
        <v>3.083946959570565E-4</v>
      </c>
      <c r="K240" s="4">
        <f t="shared" si="39"/>
        <v>9.6877612998667622E-6</v>
      </c>
      <c r="L240" s="4">
        <f t="shared" si="39"/>
        <v>1.2919515708240124E-7</v>
      </c>
      <c r="M240" s="4">
        <f t="shared" si="39"/>
        <v>4.5633861646345082E-10</v>
      </c>
      <c r="N240" s="4">
        <f t="shared" si="39"/>
        <v>1.2344654729567427E-11</v>
      </c>
      <c r="O240" s="4">
        <f t="shared" si="39"/>
        <v>1.4497863719230812E-13</v>
      </c>
      <c r="P240" s="4">
        <f t="shared" si="39"/>
        <v>4.5374621244930565E-16</v>
      </c>
      <c r="Q240" s="4">
        <f t="shared" si="39"/>
        <v>1.2506377509555099E-19</v>
      </c>
      <c r="R240" s="4">
        <f t="shared" si="39"/>
        <v>8.1708752076612134E-26</v>
      </c>
    </row>
    <row r="241" spans="1:18">
      <c r="A241" s="5"/>
      <c r="B241" s="6">
        <v>2</v>
      </c>
      <c r="C241" s="4">
        <f t="shared" si="39"/>
        <v>0.99800804654308484</v>
      </c>
      <c r="D241" s="4">
        <f t="shared" si="39"/>
        <v>0.90666291030671387</v>
      </c>
      <c r="E241" s="4">
        <f t="shared" si="39"/>
        <v>0.63595414802399874</v>
      </c>
      <c r="F241" s="4">
        <f t="shared" si="39"/>
        <v>0.36056009301048397</v>
      </c>
      <c r="G241" s="4">
        <f t="shared" si="39"/>
        <v>0.17280003203699548</v>
      </c>
      <c r="H241" s="4">
        <f t="shared" si="39"/>
        <v>7.164745645206945E-2</v>
      </c>
      <c r="I241" s="4">
        <f t="shared" si="39"/>
        <v>2.5936892407220899E-2</v>
      </c>
      <c r="J241" s="4">
        <f t="shared" si="39"/>
        <v>2.2450965434148871E-3</v>
      </c>
      <c r="K241" s="4">
        <f t="shared" si="39"/>
        <v>1.0296957617259429E-4</v>
      </c>
      <c r="L241" s="4">
        <f t="shared" si="39"/>
        <v>2.0243612919263067E-6</v>
      </c>
      <c r="M241" s="4">
        <f t="shared" si="39"/>
        <v>1.0997440830347219E-8</v>
      </c>
      <c r="N241" s="4">
        <f t="shared" si="39"/>
        <v>3.8103950824146385E-10</v>
      </c>
      <c r="O241" s="4">
        <f t="shared" si="39"/>
        <v>5.9520696504415847E-12</v>
      </c>
      <c r="P241" s="4">
        <f t="shared" si="39"/>
        <v>2.637709498916893E-14</v>
      </c>
      <c r="Q241" s="4">
        <f t="shared" si="39"/>
        <v>1.1587213953766758E-17</v>
      </c>
      <c r="R241" s="4">
        <f t="shared" si="39"/>
        <v>1.6276880475234437E-23</v>
      </c>
    </row>
    <row r="242" spans="1:18">
      <c r="A242" s="5"/>
      <c r="B242" s="2">
        <v>3</v>
      </c>
      <c r="C242" s="4">
        <f t="shared" si="39"/>
        <v>0.9998918883945378</v>
      </c>
      <c r="D242" s="4">
        <f t="shared" si="39"/>
        <v>0.97840184514224382</v>
      </c>
      <c r="E242" s="4">
        <f t="shared" si="39"/>
        <v>0.83963548418672784</v>
      </c>
      <c r="F242" s="4">
        <f t="shared" si="39"/>
        <v>0.6006952663537739</v>
      </c>
      <c r="G242" s="4">
        <f t="shared" si="39"/>
        <v>0.3614644309826629</v>
      </c>
      <c r="H242" s="4">
        <f t="shared" si="39"/>
        <v>0.18589831002167914</v>
      </c>
      <c r="I242" s="4">
        <f t="shared" si="39"/>
        <v>8.2524215397335482E-2</v>
      </c>
      <c r="J242" s="4">
        <f t="shared" si="39"/>
        <v>1.0493397596895328E-2</v>
      </c>
      <c r="K242" s="4">
        <f t="shared" si="39"/>
        <v>6.9869026665478752E-4</v>
      </c>
      <c r="L242" s="4">
        <f t="shared" si="39"/>
        <v>2.018529054309034E-5</v>
      </c>
      <c r="M242" s="4">
        <f t="shared" si="39"/>
        <v>1.6832518407702023E-7</v>
      </c>
      <c r="N242" s="4">
        <f t="shared" si="39"/>
        <v>7.4646047485814977E-9</v>
      </c>
      <c r="O242" s="4">
        <f t="shared" si="39"/>
        <v>1.5499760932679672E-10</v>
      </c>
      <c r="P242" s="4">
        <f t="shared" si="39"/>
        <v>9.7212834225723391E-13</v>
      </c>
      <c r="Q242" s="4">
        <f t="shared" si="39"/>
        <v>6.8034998706903099E-16</v>
      </c>
      <c r="R242" s="4">
        <f t="shared" si="39"/>
        <v>2.0541377791222834E-21</v>
      </c>
    </row>
    <row r="243" spans="1:18">
      <c r="A243" s="5"/>
      <c r="B243" s="6">
        <v>4</v>
      </c>
      <c r="C243" s="4">
        <f t="shared" si="39"/>
        <v>0.99999554622416476</v>
      </c>
      <c r="D243" s="4">
        <f t="shared" si="39"/>
        <v>0.99613829628585804</v>
      </c>
      <c r="E243" s="4">
        <f t="shared" si="39"/>
        <v>0.94383525541324165</v>
      </c>
      <c r="F243" s="4">
        <f t="shared" si="39"/>
        <v>0.7945094318755378</v>
      </c>
      <c r="G243" s="4">
        <f t="shared" si="39"/>
        <v>0.57647828929581735</v>
      </c>
      <c r="H243" s="4">
        <f t="shared" si="39"/>
        <v>0.35918101172135619</v>
      </c>
      <c r="I243" s="4">
        <f t="shared" si="39"/>
        <v>0.19274106457753132</v>
      </c>
      <c r="J243" s="4">
        <f t="shared" si="39"/>
        <v>3.5453502617843538E-2</v>
      </c>
      <c r="K243" s="4">
        <f t="shared" si="39"/>
        <v>3.4018303278048724E-3</v>
      </c>
      <c r="L243" s="4">
        <f t="shared" si="39"/>
        <v>1.4383953078216794E-4</v>
      </c>
      <c r="M243" s="4">
        <f t="shared" si="39"/>
        <v>1.8367428092912047E-6</v>
      </c>
      <c r="N243" s="4">
        <f t="shared" si="39"/>
        <v>1.0416247041814118E-7</v>
      </c>
      <c r="O243" s="4">
        <f t="shared" si="39"/>
        <v>2.8730605089137427E-9</v>
      </c>
      <c r="P243" s="4">
        <f t="shared" si="39"/>
        <v>2.5487749978782275E-11</v>
      </c>
      <c r="Q243" s="4">
        <f t="shared" si="39"/>
        <v>2.8404500831362139E-14</v>
      </c>
      <c r="R243" s="4">
        <f t="shared" si="39"/>
        <v>1.8425217032769219E-19</v>
      </c>
    </row>
    <row r="244" spans="1:18">
      <c r="A244" s="5"/>
      <c r="B244" s="2">
        <v>5</v>
      </c>
      <c r="C244" s="4">
        <f t="shared" si="39"/>
        <v>0.99999985571721928</v>
      </c>
      <c r="D244" s="4">
        <f t="shared" si="39"/>
        <v>0.99945147553822333</v>
      </c>
      <c r="E244" s="4">
        <f t="shared" si="39"/>
        <v>0.98411147489730322</v>
      </c>
      <c r="F244" s="4">
        <f t="shared" si="39"/>
        <v>0.91269968354393738</v>
      </c>
      <c r="G244" s="4">
        <f t="shared" si="39"/>
        <v>0.76162216544748107</v>
      </c>
      <c r="H244" s="4">
        <f t="shared" si="39"/>
        <v>0.557752719539232</v>
      </c>
      <c r="I244" s="4">
        <f t="shared" si="39"/>
        <v>0.35493822144537024</v>
      </c>
      <c r="J244" s="4">
        <f t="shared" si="39"/>
        <v>9.2521773776523181E-2</v>
      </c>
      <c r="K244" s="4">
        <f t="shared" si="39"/>
        <v>1.2669292390922644E-2</v>
      </c>
      <c r="L244" s="4">
        <f t="shared" si="39"/>
        <v>7.799702426707104E-4</v>
      </c>
      <c r="M244" s="4">
        <f t="shared" si="39"/>
        <v>1.520487182867654E-5</v>
      </c>
      <c r="N244" s="4">
        <f t="shared" si="39"/>
        <v>1.1015140546525418E-6</v>
      </c>
      <c r="O244" s="4">
        <f t="shared" si="39"/>
        <v>4.0324319743464869E-8</v>
      </c>
      <c r="P244" s="4">
        <f t="shared" si="39"/>
        <v>5.0563594498805029E-10</v>
      </c>
      <c r="Q244" s="4">
        <f t="shared" si="39"/>
        <v>8.9678651449872005E-13</v>
      </c>
      <c r="R244" s="4">
        <f t="shared" si="39"/>
        <v>1.2492018230804896E-17</v>
      </c>
    </row>
    <row r="245" spans="1:18">
      <c r="A245" s="5"/>
      <c r="B245" s="6">
        <v>6</v>
      </c>
      <c r="C245" s="4">
        <f t="shared" si="39"/>
        <v>0.99999999623784475</v>
      </c>
      <c r="D245" s="4">
        <f t="shared" si="39"/>
        <v>0.99993689027213384</v>
      </c>
      <c r="E245" s="4">
        <f t="shared" si="39"/>
        <v>0.99632160938570014</v>
      </c>
      <c r="F245" s="4">
        <f t="shared" si="39"/>
        <v>0.96922820344748228</v>
      </c>
      <c r="G245" s="4">
        <f t="shared" si="39"/>
        <v>0.88666017925915219</v>
      </c>
      <c r="H245" s="4">
        <f t="shared" si="39"/>
        <v>0.73622441386208326</v>
      </c>
      <c r="I245" s="4">
        <f t="shared" si="39"/>
        <v>0.54214790028778503</v>
      </c>
      <c r="J245" s="4">
        <f t="shared" si="39"/>
        <v>0.19485881091630511</v>
      </c>
      <c r="K245" s="4">
        <f t="shared" si="39"/>
        <v>3.7588997578637734E-2</v>
      </c>
      <c r="L245" s="4">
        <f t="shared" si="39"/>
        <v>3.3466608941507686E-3</v>
      </c>
      <c r="M245" s="4">
        <f t="shared" si="39"/>
        <v>9.9213966188952481E-5</v>
      </c>
      <c r="N245" s="4">
        <f t="shared" si="39"/>
        <v>9.1695809522647408E-6</v>
      </c>
      <c r="O245" s="4">
        <f t="shared" si="39"/>
        <v>4.4505223683924553E-7</v>
      </c>
      <c r="P245" s="4">
        <f t="shared" si="39"/>
        <v>7.8812385049934142E-9</v>
      </c>
      <c r="Q245" s="4">
        <f t="shared" si="39"/>
        <v>2.2229848793612386E-11</v>
      </c>
      <c r="R245" s="4">
        <f t="shared" si="39"/>
        <v>6.6457760035986807E-16</v>
      </c>
    </row>
    <row r="246" spans="1:18">
      <c r="A246" s="5"/>
      <c r="B246" s="2">
        <v>7</v>
      </c>
      <c r="C246" s="4">
        <f t="shared" si="39"/>
        <v>0.99999999991979949</v>
      </c>
      <c r="D246" s="4">
        <f t="shared" si="39"/>
        <v>0.9999940388546138</v>
      </c>
      <c r="E246" s="4">
        <f t="shared" si="39"/>
        <v>0.99929612794424705</v>
      </c>
      <c r="F246" s="4">
        <f t="shared" si="39"/>
        <v>0.99095411755055918</v>
      </c>
      <c r="G246" s="4">
        <f t="shared" si="39"/>
        <v>0.95451789995187064</v>
      </c>
      <c r="H246" s="4">
        <f t="shared" si="39"/>
        <v>0.86512230412031699</v>
      </c>
      <c r="I246" s="4">
        <f t="shared" si="39"/>
        <v>0.71578313002568961</v>
      </c>
      <c r="J246" s="4">
        <f t="shared" si="39"/>
        <v>0.34232601589295064</v>
      </c>
      <c r="K246" s="4">
        <f t="shared" si="39"/>
        <v>9.1434504518857526E-2</v>
      </c>
      <c r="L246" s="4">
        <f t="shared" si="39"/>
        <v>1.1668612403300728E-2</v>
      </c>
      <c r="M246" s="4">
        <f t="shared" si="39"/>
        <v>5.2344893556085386E-4</v>
      </c>
      <c r="N246" s="4">
        <f t="shared" si="39"/>
        <v>6.161592094981169E-5</v>
      </c>
      <c r="O246" s="4">
        <f t="shared" si="39"/>
        <v>3.959720873635313E-6</v>
      </c>
      <c r="P246" s="4">
        <f t="shared" si="39"/>
        <v>9.892374356558661E-8</v>
      </c>
      <c r="Q246" s="4">
        <f t="shared" si="39"/>
        <v>4.4336362025594618E-10</v>
      </c>
      <c r="R246" s="4">
        <f t="shared" si="39"/>
        <v>2.8426814112110316E-14</v>
      </c>
    </row>
    <row r="247" spans="1:18">
      <c r="A247" s="5"/>
      <c r="B247" s="6">
        <v>8</v>
      </c>
      <c r="C247" s="4">
        <f t="shared" si="39"/>
        <v>0.9999999999985878</v>
      </c>
      <c r="D247" s="4">
        <f t="shared" si="39"/>
        <v>0.9999995335396159</v>
      </c>
      <c r="E247" s="4">
        <f t="shared" si="39"/>
        <v>0.9998879044892609</v>
      </c>
      <c r="F247" s="4">
        <f t="shared" si="39"/>
        <v>0.99777331603554942</v>
      </c>
      <c r="G247" s="4">
        <f t="shared" si="39"/>
        <v>0.98459259960318024</v>
      </c>
      <c r="H247" s="4">
        <f t="shared" si="39"/>
        <v>0.94114917237964568</v>
      </c>
      <c r="I247" s="4">
        <f t="shared" si="39"/>
        <v>0.8473032581903015</v>
      </c>
      <c r="J247" s="4">
        <f t="shared" si="39"/>
        <v>0.51586733264062046</v>
      </c>
      <c r="K247" s="4">
        <f t="shared" si="39"/>
        <v>0.18645140727021287</v>
      </c>
      <c r="L247" s="4">
        <f t="shared" si="39"/>
        <v>3.3704049144607423E-2</v>
      </c>
      <c r="M247" s="4">
        <f t="shared" si="39"/>
        <v>2.2730194671434678E-3</v>
      </c>
      <c r="N247" s="4">
        <f t="shared" si="39"/>
        <v>3.400393072210736E-4</v>
      </c>
      <c r="O247" s="4">
        <f t="shared" si="39"/>
        <v>2.8885597416442751E-5</v>
      </c>
      <c r="P247" s="4">
        <f t="shared" si="39"/>
        <v>1.016697682154372E-6</v>
      </c>
      <c r="Q247" s="4">
        <f t="shared" si="39"/>
        <v>7.2327694309309998E-9</v>
      </c>
      <c r="R247" s="4">
        <f t="shared" si="39"/>
        <v>9.936975307583539E-13</v>
      </c>
    </row>
    <row r="248" spans="1:18">
      <c r="A248" s="5"/>
      <c r="B248" s="2">
        <v>9</v>
      </c>
      <c r="C248" s="4">
        <f t="shared" si="39"/>
        <v>0.99999999999997935</v>
      </c>
      <c r="D248" s="4">
        <f t="shared" si="39"/>
        <v>0.99999996959628423</v>
      </c>
      <c r="E248" s="4">
        <f t="shared" si="39"/>
        <v>0.9999850810685027</v>
      </c>
      <c r="F248" s="4">
        <f t="shared" si="39"/>
        <v>0.99953996962089353</v>
      </c>
      <c r="G248" s="4">
        <f t="shared" si="39"/>
        <v>0.9955944598526032</v>
      </c>
      <c r="H248" s="4">
        <f t="shared" si="39"/>
        <v>0.97816190819817517</v>
      </c>
      <c r="I248" s="4">
        <f t="shared" si="39"/>
        <v>0.92952930194373351</v>
      </c>
      <c r="J248" s="4">
        <f t="shared" si="39"/>
        <v>0.68443455164664591</v>
      </c>
      <c r="K248" s="4">
        <f t="shared" si="39"/>
        <v>0.32484470671461413</v>
      </c>
      <c r="L248" s="4">
        <f t="shared" si="39"/>
        <v>8.1863434836783835E-2</v>
      </c>
      <c r="M248" s="4">
        <f t="shared" si="39"/>
        <v>8.2285333353615559E-3</v>
      </c>
      <c r="N248" s="4">
        <f t="shared" si="39"/>
        <v>1.560037059412455E-3</v>
      </c>
      <c r="O248" s="4">
        <f t="shared" si="39"/>
        <v>1.7479365889297332E-4</v>
      </c>
      <c r="P248" s="4">
        <f t="shared" si="39"/>
        <v>8.6531217467429547E-6</v>
      </c>
      <c r="Q248" s="4">
        <f t="shared" si="39"/>
        <v>9.7578214145458451E-8</v>
      </c>
      <c r="R248" s="4">
        <f t="shared" si="39"/>
        <v>2.8695409343870998E-11</v>
      </c>
    </row>
    <row r="249" spans="1:18">
      <c r="A249" s="5"/>
      <c r="B249" s="6">
        <v>10</v>
      </c>
      <c r="C249" s="4">
        <f t="shared" si="39"/>
        <v>0.99999999999999978</v>
      </c>
      <c r="D249" s="4">
        <f t="shared" si="39"/>
        <v>0.99999999834533226</v>
      </c>
      <c r="E249" s="4">
        <f t="shared" si="39"/>
        <v>0.9999983380872246</v>
      </c>
      <c r="F249" s="4">
        <f t="shared" si="39"/>
        <v>0.99992020267673731</v>
      </c>
      <c r="G249" s="4">
        <f t="shared" si="39"/>
        <v>0.99893803703207507</v>
      </c>
      <c r="H249" s="4">
        <f t="shared" si="39"/>
        <v>0.99313169712501481</v>
      </c>
      <c r="I249" s="4">
        <f t="shared" si="39"/>
        <v>0.97223707927701541</v>
      </c>
      <c r="J249" s="4">
        <f t="shared" si="39"/>
        <v>0.82046112527109549</v>
      </c>
      <c r="K249" s="4">
        <f t="shared" si="39"/>
        <v>0.49230415671070543</v>
      </c>
      <c r="L249" s="4">
        <f t="shared" si="39"/>
        <v>0.16930554260984032</v>
      </c>
      <c r="M249" s="4">
        <f t="shared" si="39"/>
        <v>2.5070291565484612E-2</v>
      </c>
      <c r="N249" s="4">
        <f t="shared" si="39"/>
        <v>6.001159564098287E-3</v>
      </c>
      <c r="O249" s="4">
        <f t="shared" si="39"/>
        <v>8.8435270062152578E-4</v>
      </c>
      <c r="P249" s="4">
        <f t="shared" si="39"/>
        <v>6.1439851467846092E-5</v>
      </c>
      <c r="Q249" s="4">
        <f t="shared" si="39"/>
        <v>1.0963382480680189E-6</v>
      </c>
      <c r="R249" s="4">
        <f t="shared" si="39"/>
        <v>6.891523154297251E-10</v>
      </c>
    </row>
    <row r="250" spans="1:18">
      <c r="A250" s="5"/>
      <c r="B250" s="6">
        <v>11</v>
      </c>
      <c r="C250" s="4">
        <f t="shared" si="39"/>
        <v>1</v>
      </c>
      <c r="D250" s="4">
        <f t="shared" si="39"/>
        <v>0.99999999992484367</v>
      </c>
      <c r="E250" s="4">
        <f t="shared" si="39"/>
        <v>0.99999984521087837</v>
      </c>
      <c r="F250" s="4">
        <f t="shared" si="39"/>
        <v>0.99998839996319433</v>
      </c>
      <c r="G250" s="4">
        <f t="shared" si="39"/>
        <v>0.99978482627965326</v>
      </c>
      <c r="H250" s="4">
        <f t="shared" si="39"/>
        <v>0.99817713566480215</v>
      </c>
      <c r="I250" s="4">
        <f t="shared" si="39"/>
        <v>0.99072224287289712</v>
      </c>
      <c r="J250" s="4">
        <f t="shared" si="39"/>
        <v>0.91193417304156443</v>
      </c>
      <c r="K250" s="4">
        <f t="shared" si="39"/>
        <v>0.66116268951524759</v>
      </c>
      <c r="L250" s="4">
        <f t="shared" si="39"/>
        <v>0.30161139365528095</v>
      </c>
      <c r="M250" s="4">
        <f t="shared" si="39"/>
        <v>6.4759676696408322E-2</v>
      </c>
      <c r="N250" s="4">
        <f t="shared" si="39"/>
        <v>1.9473567652691863E-2</v>
      </c>
      <c r="O250" s="4">
        <f t="shared" si="39"/>
        <v>3.7598736999628567E-3</v>
      </c>
      <c r="P250" s="4">
        <f t="shared" si="39"/>
        <v>3.6551311174879271E-4</v>
      </c>
      <c r="Q250" s="4">
        <f t="shared" si="39"/>
        <v>1.0297333462537656E-5</v>
      </c>
      <c r="R250" s="4">
        <f t="shared" si="39"/>
        <v>1.3811185102287452E-8</v>
      </c>
    </row>
    <row r="251" spans="1:18">
      <c r="A251" s="5"/>
      <c r="B251" s="6">
        <v>12</v>
      </c>
      <c r="C251" s="4">
        <f t="shared" si="39"/>
        <v>1</v>
      </c>
      <c r="D251" s="4">
        <f t="shared" si="39"/>
        <v>0.99999999999716072</v>
      </c>
      <c r="E251" s="4">
        <f t="shared" si="39"/>
        <v>0.99999998799195633</v>
      </c>
      <c r="F251" s="4">
        <f t="shared" si="39"/>
        <v>0.99999859298781579</v>
      </c>
      <c r="G251" s="4">
        <f t="shared" si="39"/>
        <v>0.99996354007212895</v>
      </c>
      <c r="H251" s="4">
        <f t="shared" si="39"/>
        <v>0.99959423703383177</v>
      </c>
      <c r="I251" s="4">
        <f t="shared" si="39"/>
        <v>0.99738967158851399</v>
      </c>
      <c r="J251" s="4">
        <f t="shared" si="39"/>
        <v>0.96319449082035069</v>
      </c>
      <c r="K251" s="4">
        <f t="shared" si="39"/>
        <v>0.80305377668873024</v>
      </c>
      <c r="L251" s="4">
        <f t="shared" si="39"/>
        <v>0.46843451303739936</v>
      </c>
      <c r="M251" s="4">
        <f t="shared" si="39"/>
        <v>0.14270320603515393</v>
      </c>
      <c r="N251" s="4">
        <f t="shared" si="39"/>
        <v>5.3531357380794529E-2</v>
      </c>
      <c r="O251" s="4">
        <f t="shared" si="39"/>
        <v>1.3470859128215416E-2</v>
      </c>
      <c r="P251" s="4">
        <f t="shared" si="39"/>
        <v>1.8251689145486691E-3</v>
      </c>
      <c r="Q251" s="4">
        <f t="shared" si="39"/>
        <v>8.093351404420948E-5</v>
      </c>
      <c r="R251" s="4">
        <f t="shared" si="39"/>
        <v>2.3106954931541222E-7</v>
      </c>
    </row>
    <row r="252" spans="1:18">
      <c r="A252" s="5"/>
      <c r="B252" s="6">
        <v>13</v>
      </c>
      <c r="C252" s="4">
        <f t="shared" si="39"/>
        <v>1</v>
      </c>
      <c r="D252" s="4">
        <f t="shared" si="39"/>
        <v>0.9999999999999114</v>
      </c>
      <c r="E252" s="4">
        <f t="shared" si="39"/>
        <v>0.9999999992295372</v>
      </c>
      <c r="F252" s="4">
        <f t="shared" si="39"/>
        <v>0.99999985865481089</v>
      </c>
      <c r="G252" s="4">
        <f t="shared" si="39"/>
        <v>0.99999487445967605</v>
      </c>
      <c r="H252" s="4">
        <f t="shared" si="39"/>
        <v>0.99992489829521158</v>
      </c>
      <c r="I252" s="4">
        <f t="shared" si="39"/>
        <v>0.9993875721411144</v>
      </c>
      <c r="J252" s="4">
        <f t="shared" si="39"/>
        <v>0.98705885357951173</v>
      </c>
      <c r="K252" s="4">
        <f t="shared" si="39"/>
        <v>0.90210677461125077</v>
      </c>
      <c r="L252" s="4">
        <f t="shared" si="39"/>
        <v>0.64318316244862128</v>
      </c>
      <c r="M252" s="4">
        <f t="shared" si="39"/>
        <v>0.26986778757054747</v>
      </c>
      <c r="N252" s="4">
        <f t="shared" si="39"/>
        <v>0.12505804169844126</v>
      </c>
      <c r="O252" s="4">
        <f t="shared" si="39"/>
        <v>4.0716088253672192E-2</v>
      </c>
      <c r="P252" s="4">
        <f t="shared" si="39"/>
        <v>7.64624249280691E-3</v>
      </c>
      <c r="Q252" s="4">
        <f t="shared" si="39"/>
        <v>5.3143892820650077E-4</v>
      </c>
      <c r="R252" s="4">
        <f t="shared" si="39"/>
        <v>3.2194252874050177E-6</v>
      </c>
    </row>
    <row r="253" spans="1:18">
      <c r="A253" s="5"/>
      <c r="B253" s="6">
        <v>14</v>
      </c>
      <c r="C253" s="4">
        <f t="shared" si="39"/>
        <v>1</v>
      </c>
      <c r="D253" s="4">
        <f t="shared" si="39"/>
        <v>0.99999999999999778</v>
      </c>
      <c r="E253" s="4">
        <f t="shared" si="39"/>
        <v>0.99999999995956224</v>
      </c>
      <c r="F253" s="4">
        <f t="shared" si="39"/>
        <v>0.99999998837232906</v>
      </c>
      <c r="G253" s="4">
        <f t="shared" si="39"/>
        <v>0.99999940914488294</v>
      </c>
      <c r="H253" s="4">
        <f t="shared" si="39"/>
        <v>0.99998858202820706</v>
      </c>
      <c r="I253" s="4">
        <f t="shared" si="39"/>
        <v>0.99988171457162589</v>
      </c>
      <c r="J253" s="4">
        <f t="shared" si="39"/>
        <v>0.99622910375937668</v>
      </c>
      <c r="K253" s="4">
        <f t="shared" si="39"/>
        <v>0.95918138119973229</v>
      </c>
      <c r="L253" s="4">
        <f t="shared" si="39"/>
        <v>0.79427263748668786</v>
      </c>
      <c r="M253" s="4">
        <f t="shared" si="39"/>
        <v>0.44111166781523281</v>
      </c>
      <c r="N253" s="4">
        <f t="shared" si="39"/>
        <v>0.24904686007675636</v>
      </c>
      <c r="O253" s="4">
        <f t="shared" si="39"/>
        <v>0.10380897824370104</v>
      </c>
      <c r="P253" s="4">
        <f t="shared" si="39"/>
        <v>2.680725761512125E-2</v>
      </c>
      <c r="Q253" s="4">
        <f t="shared" si="39"/>
        <v>2.903007112190637E-3</v>
      </c>
      <c r="R253" s="4">
        <f t="shared" si="39"/>
        <v>3.7146848744599667E-5</v>
      </c>
    </row>
    <row r="254" spans="1:18">
      <c r="B254" s="6">
        <v>15</v>
      </c>
      <c r="C254" s="4">
        <f t="shared" si="39"/>
        <v>1</v>
      </c>
      <c r="D254" s="4">
        <f t="shared" si="39"/>
        <v>1</v>
      </c>
      <c r="E254" s="4">
        <f t="shared" si="39"/>
        <v>0.99999999999829225</v>
      </c>
      <c r="F254" s="4">
        <f t="shared" si="39"/>
        <v>0.99999999922964911</v>
      </c>
      <c r="G254" s="4">
        <f t="shared" si="39"/>
        <v>0.99999994508702472</v>
      </c>
      <c r="H254" s="4">
        <f t="shared" si="39"/>
        <v>0.99999859858683138</v>
      </c>
      <c r="I254" s="4">
        <f t="shared" si="39"/>
        <v>0.99998152484767111</v>
      </c>
      <c r="J254" s="4">
        <f t="shared" si="39"/>
        <v>0.99910688220757948</v>
      </c>
      <c r="K254" s="4">
        <f t="shared" si="39"/>
        <v>0.98603872499413203</v>
      </c>
      <c r="L254" s="4">
        <f t="shared" si="39"/>
        <v>0.90095667077921482</v>
      </c>
      <c r="M254" s="4">
        <f t="shared" si="39"/>
        <v>0.62943701781866079</v>
      </c>
      <c r="N254" s="4">
        <f t="shared" si="39"/>
        <v>0.4245729904633711</v>
      </c>
      <c r="O254" s="4">
        <f t="shared" si="39"/>
        <v>0.22312951732427791</v>
      </c>
      <c r="P254" s="4">
        <f t="shared" si="39"/>
        <v>7.8315741641600004E-2</v>
      </c>
      <c r="Q254" s="4">
        <f t="shared" si="39"/>
        <v>1.3098683577236156E-2</v>
      </c>
      <c r="R254" s="4">
        <f t="shared" si="39"/>
        <v>3.5171466910614987E-4</v>
      </c>
    </row>
    <row r="255" spans="1:18">
      <c r="B255" s="6">
        <v>16</v>
      </c>
      <c r="C255" s="4">
        <f t="shared" si="39"/>
        <v>1</v>
      </c>
      <c r="D255" s="4">
        <f t="shared" si="39"/>
        <v>1</v>
      </c>
      <c r="E255" s="4">
        <f t="shared" si="39"/>
        <v>0.99999999999994338</v>
      </c>
      <c r="F255" s="4">
        <f t="shared" si="39"/>
        <v>0.9999999999598983</v>
      </c>
      <c r="G255" s="4">
        <f t="shared" si="39"/>
        <v>0.9999999959864827</v>
      </c>
      <c r="H255" s="4">
        <f t="shared" si="39"/>
        <v>0.99999986458491508</v>
      </c>
      <c r="I255" s="4">
        <f t="shared" si="39"/>
        <v>0.99999772514006913</v>
      </c>
      <c r="J255" s="4">
        <f t="shared" si="39"/>
        <v>0.99983258369677541</v>
      </c>
      <c r="K255" s="4">
        <f t="shared" si="39"/>
        <v>0.99619437387268606</v>
      </c>
      <c r="L255" s="4">
        <f t="shared" si="39"/>
        <v>0.96148924274540581</v>
      </c>
      <c r="M255" s="4">
        <f t="shared" ref="D255:R260" si="40">_xlfn.BINOM.DIST($B255,$A$239,M$6,TRUE)</f>
        <v>0.79586524737324782</v>
      </c>
      <c r="N255" s="4">
        <f t="shared" si="40"/>
        <v>0.62424883167399114</v>
      </c>
      <c r="O255" s="4">
        <f t="shared" si="40"/>
        <v>0.40446152896865861</v>
      </c>
      <c r="P255" s="4">
        <f t="shared" si="40"/>
        <v>0.1895820065211348</v>
      </c>
      <c r="Q255" s="4">
        <f t="shared" si="40"/>
        <v>4.8321247247534393E-2</v>
      </c>
      <c r="R255" s="4">
        <f t="shared" si="40"/>
        <v>2.6954156061613365E-3</v>
      </c>
    </row>
    <row r="256" spans="1:18">
      <c r="B256" s="6">
        <v>17</v>
      </c>
      <c r="C256" s="4">
        <f t="shared" si="39"/>
        <v>1</v>
      </c>
      <c r="D256" s="4">
        <f t="shared" si="40"/>
        <v>1</v>
      </c>
      <c r="E256" s="4">
        <f t="shared" si="40"/>
        <v>0.99999999999999856</v>
      </c>
      <c r="F256" s="4">
        <f t="shared" si="40"/>
        <v>0.99999999999842037</v>
      </c>
      <c r="G256" s="4">
        <f t="shared" si="40"/>
        <v>0.99999999977787069</v>
      </c>
      <c r="H256" s="4">
        <f t="shared" si="40"/>
        <v>0.99999999008307983</v>
      </c>
      <c r="I256" s="4">
        <f t="shared" si="40"/>
        <v>0.99999978748006746</v>
      </c>
      <c r="J256" s="4">
        <f t="shared" si="40"/>
        <v>0.99997611561466715</v>
      </c>
      <c r="K256" s="4">
        <f t="shared" si="40"/>
        <v>0.999206284709381</v>
      </c>
      <c r="L256" s="4">
        <f t="shared" si="40"/>
        <v>0.9884274470913903</v>
      </c>
      <c r="M256" s="4">
        <f t="shared" si="40"/>
        <v>0.91121987416378425</v>
      </c>
      <c r="N256" s="4">
        <f t="shared" si="40"/>
        <v>0.80240426921750951</v>
      </c>
      <c r="O256" s="4">
        <f t="shared" si="40"/>
        <v>0.62059576606345179</v>
      </c>
      <c r="P256" s="4">
        <f t="shared" si="40"/>
        <v>0.37809360058341451</v>
      </c>
      <c r="Q256" s="4">
        <f t="shared" si="40"/>
        <v>0.14375800905700287</v>
      </c>
      <c r="R256" s="4">
        <f t="shared" si="40"/>
        <v>1.6390979218011418E-2</v>
      </c>
    </row>
    <row r="257" spans="1:18">
      <c r="B257" s="6">
        <v>18</v>
      </c>
      <c r="C257" s="4">
        <f t="shared" si="39"/>
        <v>1</v>
      </c>
      <c r="D257" s="4">
        <f t="shared" si="40"/>
        <v>1</v>
      </c>
      <c r="E257" s="4">
        <f t="shared" si="40"/>
        <v>1</v>
      </c>
      <c r="F257" s="4">
        <f t="shared" si="40"/>
        <v>0.99999999999995581</v>
      </c>
      <c r="G257" s="4">
        <f t="shared" si="40"/>
        <v>0.99999999999124878</v>
      </c>
      <c r="H257" s="4">
        <f t="shared" si="40"/>
        <v>0.99999999948265239</v>
      </c>
      <c r="I257" s="4">
        <f t="shared" si="40"/>
        <v>0.99999998584462579</v>
      </c>
      <c r="J257" s="4">
        <f t="shared" si="40"/>
        <v>0.9999975645314847</v>
      </c>
      <c r="K257" s="4">
        <f t="shared" si="40"/>
        <v>0.99988119017964305</v>
      </c>
      <c r="L257" s="4">
        <f t="shared" si="40"/>
        <v>0.99748507680625786</v>
      </c>
      <c r="M257" s="4">
        <f t="shared" si="40"/>
        <v>0.97162995918071626</v>
      </c>
      <c r="N257" s="4">
        <f t="shared" si="40"/>
        <v>0.92250317340499777</v>
      </c>
      <c r="O257" s="4">
        <f t="shared" si="40"/>
        <v>0.81523888661607891</v>
      </c>
      <c r="P257" s="4">
        <f t="shared" si="40"/>
        <v>0.61940565975742312</v>
      </c>
      <c r="Q257" s="4">
        <f t="shared" si="40"/>
        <v>0.33913653595670634</v>
      </c>
      <c r="R257" s="4">
        <f t="shared" si="40"/>
        <v>7.6858759794760964E-2</v>
      </c>
    </row>
    <row r="258" spans="1:18">
      <c r="B258" s="6">
        <v>19</v>
      </c>
      <c r="C258" s="4">
        <f t="shared" si="39"/>
        <v>1</v>
      </c>
      <c r="D258" s="4">
        <f t="shared" si="40"/>
        <v>1</v>
      </c>
      <c r="E258" s="4">
        <f t="shared" si="40"/>
        <v>1</v>
      </c>
      <c r="F258" s="4">
        <f t="shared" si="40"/>
        <v>0.99999999999999922</v>
      </c>
      <c r="G258" s="4">
        <f t="shared" si="40"/>
        <v>0.99999999999978129</v>
      </c>
      <c r="H258" s="4">
        <f t="shared" si="40"/>
        <v>0.99999999998287004</v>
      </c>
      <c r="I258" s="4">
        <f t="shared" si="40"/>
        <v>0.99999999940114104</v>
      </c>
      <c r="J258" s="4">
        <f t="shared" si="40"/>
        <v>0.99999984194770497</v>
      </c>
      <c r="K258" s="4">
        <f t="shared" si="40"/>
        <v>0.99998864451763936</v>
      </c>
      <c r="L258" s="4">
        <f t="shared" si="40"/>
        <v>0.99964899405703855</v>
      </c>
      <c r="M258" s="4">
        <f t="shared" si="40"/>
        <v>0.9941082891926698</v>
      </c>
      <c r="N258" s="4">
        <f t="shared" si="40"/>
        <v>0.98002851086189779</v>
      </c>
      <c r="O258" s="4">
        <f t="shared" si="40"/>
        <v>0.93978630141380504</v>
      </c>
      <c r="P258" s="4">
        <f t="shared" si="40"/>
        <v>0.83888828839842666</v>
      </c>
      <c r="Q258" s="4">
        <f t="shared" si="40"/>
        <v>0.62333264913021769</v>
      </c>
      <c r="R258" s="4">
        <f t="shared" si="40"/>
        <v>0.26655045384024878</v>
      </c>
    </row>
    <row r="259" spans="1:18">
      <c r="B259" s="6">
        <v>20</v>
      </c>
      <c r="C259" s="4">
        <f t="shared" si="39"/>
        <v>1</v>
      </c>
      <c r="D259" s="4">
        <f t="shared" si="40"/>
        <v>1</v>
      </c>
      <c r="E259" s="4">
        <f t="shared" si="40"/>
        <v>1</v>
      </c>
      <c r="F259" s="4">
        <f t="shared" si="40"/>
        <v>1</v>
      </c>
      <c r="G259" s="4">
        <f t="shared" si="40"/>
        <v>0.99999999999999734</v>
      </c>
      <c r="H259" s="4">
        <f t="shared" si="40"/>
        <v>0.99999999999972944</v>
      </c>
      <c r="I259" s="4">
        <f t="shared" si="40"/>
        <v>0.99999999998790623</v>
      </c>
      <c r="J259" s="4">
        <f t="shared" si="40"/>
        <v>0.9999999950958709</v>
      </c>
      <c r="K259" s="4">
        <f t="shared" si="40"/>
        <v>0.99999947972691416</v>
      </c>
      <c r="L259" s="4">
        <f t="shared" si="40"/>
        <v>0.99997640944162591</v>
      </c>
      <c r="M259" s="4">
        <f t="shared" si="40"/>
        <v>0.99940554548120109</v>
      </c>
      <c r="N259" s="4">
        <f t="shared" si="40"/>
        <v>0.99747916260221137</v>
      </c>
      <c r="O259" s="4">
        <f t="shared" si="40"/>
        <v>0.99025972019965813</v>
      </c>
      <c r="P259" s="4">
        <f t="shared" si="40"/>
        <v>0.96531930395577281</v>
      </c>
      <c r="Q259" s="4">
        <f t="shared" si="40"/>
        <v>0.88514599652764547</v>
      </c>
      <c r="R259" s="4">
        <f t="shared" si="40"/>
        <v>0.64343206499807126</v>
      </c>
    </row>
    <row r="260" spans="1:18">
      <c r="B260" s="6">
        <v>21</v>
      </c>
      <c r="C260" s="4">
        <f t="shared" si="39"/>
        <v>1</v>
      </c>
      <c r="D260" s="4">
        <f t="shared" si="40"/>
        <v>1</v>
      </c>
      <c r="E260" s="4">
        <f t="shared" si="40"/>
        <v>1</v>
      </c>
      <c r="F260" s="4">
        <f t="shared" si="40"/>
        <v>1</v>
      </c>
      <c r="G260" s="4">
        <f t="shared" si="40"/>
        <v>1</v>
      </c>
      <c r="H260" s="4">
        <f t="shared" si="40"/>
        <v>1</v>
      </c>
      <c r="I260" s="4">
        <f t="shared" si="40"/>
        <v>1</v>
      </c>
      <c r="J260" s="4">
        <f t="shared" si="40"/>
        <v>1</v>
      </c>
      <c r="K260" s="4">
        <f t="shared" si="40"/>
        <v>1</v>
      </c>
      <c r="L260" s="4">
        <f t="shared" si="40"/>
        <v>1</v>
      </c>
      <c r="M260" s="4">
        <f t="shared" si="40"/>
        <v>1</v>
      </c>
      <c r="N260" s="4">
        <f t="shared" si="40"/>
        <v>1</v>
      </c>
      <c r="O260" s="4">
        <f t="shared" si="40"/>
        <v>1</v>
      </c>
      <c r="P260" s="4">
        <f t="shared" si="40"/>
        <v>1</v>
      </c>
      <c r="Q260" s="4">
        <f t="shared" si="40"/>
        <v>1</v>
      </c>
      <c r="R260" s="4">
        <f t="shared" si="40"/>
        <v>1</v>
      </c>
    </row>
    <row r="262" spans="1:18">
      <c r="A262" s="5">
        <v>22</v>
      </c>
      <c r="B262" s="6">
        <v>0</v>
      </c>
      <c r="C262" s="4">
        <f>_xlfn.BINOM.DIST($B262,$A$262,C$6,TRUE)</f>
        <v>0.76538352126387499</v>
      </c>
      <c r="D262" s="4">
        <f t="shared" ref="D262:R277" si="41">_xlfn.BINOM.DIST($B262,$A$262,D$6,TRUE)</f>
        <v>0.30830253968402188</v>
      </c>
      <c r="E262" s="4">
        <f t="shared" si="41"/>
        <v>9.3589729116759321E-2</v>
      </c>
      <c r="F262" s="4">
        <f t="shared" si="41"/>
        <v>2.6534282049915998E-2</v>
      </c>
      <c r="G262" s="4">
        <f t="shared" si="41"/>
        <v>6.9679611282619193E-3</v>
      </c>
      <c r="H262" s="4">
        <f t="shared" si="41"/>
        <v>1.678082193401941E-3</v>
      </c>
      <c r="I262" s="4">
        <f t="shared" si="41"/>
        <v>3.6620491238940011E-4</v>
      </c>
      <c r="J262" s="4">
        <f t="shared" si="41"/>
        <v>1.2194044375137608E-5</v>
      </c>
      <c r="K262" s="4">
        <f t="shared" si="41"/>
        <v>2.175256932503853E-7</v>
      </c>
      <c r="L262" s="4">
        <f t="shared" si="41"/>
        <v>1.5685807985006967E-9</v>
      </c>
      <c r="M262" s="4">
        <f t="shared" si="41"/>
        <v>2.6927281134822391E-12</v>
      </c>
      <c r="N262" s="4">
        <f t="shared" si="41"/>
        <v>4.7299264885886453E-14</v>
      </c>
      <c r="O262" s="4">
        <f t="shared" si="41"/>
        <v>3.3325218859286955E-16</v>
      </c>
      <c r="P262" s="4">
        <f t="shared" si="41"/>
        <v>5.5029017554731972E-19</v>
      </c>
      <c r="Q262" s="4">
        <f t="shared" si="41"/>
        <v>6.2975395787766422E-23</v>
      </c>
      <c r="R262" s="4">
        <f>_xlfn.BINOM.DIST($B262,$A$262,R$6,TRUE)</f>
        <v>9.3620252127863086E-30</v>
      </c>
    </row>
    <row r="263" spans="1:18">
      <c r="A263" s="5"/>
      <c r="B263" s="2">
        <v>1</v>
      </c>
      <c r="C263" s="4">
        <f t="shared" ref="C263:R284" si="42">_xlfn.BINOM.DIST($B263,$A$262,C$6,TRUE)</f>
        <v>0.97127906403159647</v>
      </c>
      <c r="D263" s="4">
        <f t="shared" si="41"/>
        <v>0.68095077779310809</v>
      </c>
      <c r="E263" s="4">
        <f t="shared" si="41"/>
        <v>0.32766411220350827</v>
      </c>
      <c r="F263" s="4">
        <f t="shared" si="41"/>
        <v>0.13123441827895527</v>
      </c>
      <c r="G263" s="4">
        <f t="shared" si="41"/>
        <v>4.5791255275020634E-2</v>
      </c>
      <c r="H263" s="4">
        <f t="shared" si="41"/>
        <v>1.4120911780631528E-2</v>
      </c>
      <c r="I263" s="4">
        <f t="shared" si="41"/>
        <v>3.8532950639267971E-3</v>
      </c>
      <c r="J263" s="4">
        <f t="shared" si="41"/>
        <v>1.9259541909385768E-4</v>
      </c>
      <c r="K263" s="4">
        <f t="shared" si="41"/>
        <v>5.0430731737239066E-6</v>
      </c>
      <c r="L263" s="4">
        <f t="shared" si="41"/>
        <v>5.3782706244692292E-8</v>
      </c>
      <c r="M263" s="4">
        <f t="shared" si="41"/>
        <v>1.4229809930742466E-10</v>
      </c>
      <c r="N263" s="4">
        <f t="shared" si="41"/>
        <v>3.2039719213004666E-12</v>
      </c>
      <c r="O263" s="4">
        <f t="shared" si="41"/>
        <v>3.0044691858078027E-14</v>
      </c>
      <c r="P263" s="4">
        <f t="shared" si="41"/>
        <v>7.0288037344070635E-17</v>
      </c>
      <c r="Q263" s="4">
        <f t="shared" si="41"/>
        <v>1.2826400546002463E-20</v>
      </c>
      <c r="R263" s="4">
        <f t="shared" si="41"/>
        <v>4.101489179239722E-27</v>
      </c>
    </row>
    <row r="264" spans="1:18">
      <c r="A264" s="5"/>
      <c r="B264" s="6">
        <v>2</v>
      </c>
      <c r="C264" s="4">
        <f t="shared" si="42"/>
        <v>0.99771419101015524</v>
      </c>
      <c r="D264" s="4">
        <f t="shared" si="41"/>
        <v>0.89592563065787778</v>
      </c>
      <c r="E264" s="4">
        <f t="shared" si="41"/>
        <v>0.60707685138706635</v>
      </c>
      <c r="F264" s="4">
        <f t="shared" si="41"/>
        <v>0.32841029045555087</v>
      </c>
      <c r="G264" s="4">
        <f t="shared" si="41"/>
        <v>0.14903070089909137</v>
      </c>
      <c r="H264" s="4">
        <f t="shared" si="41"/>
        <v>5.8155272493893309E-2</v>
      </c>
      <c r="I264" s="4">
        <f t="shared" si="41"/>
        <v>1.9701088544916565E-2</v>
      </c>
      <c r="J264" s="4">
        <f t="shared" si="41"/>
        <v>1.4663874645890439E-3</v>
      </c>
      <c r="K264" s="4">
        <f t="shared" si="41"/>
        <v>5.6134642561295298E-5</v>
      </c>
      <c r="L264" s="4">
        <f t="shared" si="41"/>
        <v>8.8331966545949002E-7</v>
      </c>
      <c r="M264" s="4">
        <f t="shared" si="41"/>
        <v>3.5967437880237103E-9</v>
      </c>
      <c r="N264" s="4">
        <f t="shared" si="41"/>
        <v>1.0375148281223666E-10</v>
      </c>
      <c r="O264" s="4">
        <f t="shared" si="41"/>
        <v>1.2943180905346072E-12</v>
      </c>
      <c r="P264" s="4">
        <f t="shared" si="41"/>
        <v>4.2883279635016569E-15</v>
      </c>
      <c r="Q264" s="4">
        <f t="shared" si="41"/>
        <v>1.2474375205910365E-18</v>
      </c>
      <c r="R264" s="4">
        <f t="shared" si="41"/>
        <v>8.5778138105033614E-25</v>
      </c>
    </row>
    <row r="265" spans="1:18">
      <c r="A265" s="5"/>
      <c r="B265" s="2">
        <v>3</v>
      </c>
      <c r="C265" s="4">
        <f t="shared" si="42"/>
        <v>0.99986913158497237</v>
      </c>
      <c r="D265" s="4">
        <f t="shared" si="41"/>
        <v>0.97466568141600951</v>
      </c>
      <c r="E265" s="4">
        <f t="shared" si="41"/>
        <v>0.81884369339123653</v>
      </c>
      <c r="F265" s="4">
        <f t="shared" si="41"/>
        <v>0.56417550919172643</v>
      </c>
      <c r="G265" s="4">
        <f t="shared" si="41"/>
        <v>0.32333912924372232</v>
      </c>
      <c r="H265" s="4">
        <f t="shared" si="41"/>
        <v>0.15709795485385186</v>
      </c>
      <c r="I265" s="4">
        <f t="shared" si="41"/>
        <v>6.5430316868481705E-2</v>
      </c>
      <c r="J265" s="4">
        <f t="shared" si="41"/>
        <v>7.176920709311905E-3</v>
      </c>
      <c r="K265" s="4">
        <f t="shared" si="41"/>
        <v>3.9959082237748828E-4</v>
      </c>
      <c r="L265" s="4">
        <f t="shared" si="41"/>
        <v>9.2509582595494892E-6</v>
      </c>
      <c r="M265" s="4">
        <f t="shared" si="41"/>
        <v>5.7868522098396158E-8</v>
      </c>
      <c r="N265" s="4">
        <f t="shared" si="41"/>
        <v>2.1371970026265684E-9</v>
      </c>
      <c r="O265" s="4">
        <f t="shared" si="41"/>
        <v>3.5451162863185713E-11</v>
      </c>
      <c r="P265" s="4">
        <f t="shared" si="41"/>
        <v>1.662726194850614E-13</v>
      </c>
      <c r="Q265" s="4">
        <f t="shared" si="41"/>
        <v>7.7072464697212924E-17</v>
      </c>
      <c r="R265" s="4">
        <f t="shared" si="41"/>
        <v>1.1393117473840033E-22</v>
      </c>
    </row>
    <row r="266" spans="1:18">
      <c r="A266" s="5"/>
      <c r="B266" s="6">
        <v>4</v>
      </c>
      <c r="C266" s="4">
        <f t="shared" si="42"/>
        <v>0.99999429403758278</v>
      </c>
      <c r="D266" s="4">
        <f t="shared" si="41"/>
        <v>0.99521458191029866</v>
      </c>
      <c r="E266" s="4">
        <f t="shared" si="41"/>
        <v>0.93319854276643921</v>
      </c>
      <c r="F266" s="4">
        <f t="shared" si="41"/>
        <v>0.76503417358298798</v>
      </c>
      <c r="G266" s="4">
        <f t="shared" si="41"/>
        <v>0.53302828880789521</v>
      </c>
      <c r="H266" s="4">
        <f t="shared" si="41"/>
        <v>0.31549990827690155</v>
      </c>
      <c r="I266" s="4">
        <f t="shared" si="41"/>
        <v>0.15944675877717768</v>
      </c>
      <c r="J266" s="4">
        <f t="shared" si="41"/>
        <v>2.5417543591020691E-2</v>
      </c>
      <c r="K266" s="4">
        <f t="shared" si="41"/>
        <v>2.0446377659026358E-3</v>
      </c>
      <c r="L266" s="4">
        <f t="shared" si="41"/>
        <v>6.9389785819024119E-5</v>
      </c>
      <c r="M266" s="4">
        <f t="shared" si="41"/>
        <v>6.6538016298082905E-7</v>
      </c>
      <c r="N266" s="4">
        <f t="shared" si="41"/>
        <v>3.1437939605378693E-8</v>
      </c>
      <c r="O266" s="4">
        <f t="shared" si="41"/>
        <v>6.9295661841304582E-10</v>
      </c>
      <c r="P266" s="4">
        <f t="shared" si="41"/>
        <v>4.5984790947320299E-12</v>
      </c>
      <c r="Q266" s="4">
        <f t="shared" si="41"/>
        <v>3.3950988377422159E-15</v>
      </c>
      <c r="R266" s="4">
        <f t="shared" si="41"/>
        <v>1.0785067498849771E-20</v>
      </c>
    </row>
    <row r="267" spans="1:18">
      <c r="A267" s="5"/>
      <c r="B267" s="2">
        <v>5</v>
      </c>
      <c r="C267" s="4">
        <f t="shared" si="42"/>
        <v>0.99999980365854313</v>
      </c>
      <c r="D267" s="4">
        <f t="shared" si="41"/>
        <v>0.99927892516276007</v>
      </c>
      <c r="E267" s="4">
        <f t="shared" si="41"/>
        <v>0.98000007841237025</v>
      </c>
      <c r="F267" s="4">
        <f t="shared" si="41"/>
        <v>0.89472531007020717</v>
      </c>
      <c r="G267" s="4">
        <f t="shared" si="41"/>
        <v>0.72420829095475281</v>
      </c>
      <c r="H267" s="4">
        <f t="shared" si="41"/>
        <v>0.50769676343250181</v>
      </c>
      <c r="I267" s="4">
        <f t="shared" si="41"/>
        <v>0.30594170429873335</v>
      </c>
      <c r="J267" s="4">
        <f t="shared" si="41"/>
        <v>6.957576330904125E-2</v>
      </c>
      <c r="K267" s="4">
        <f t="shared" si="41"/>
        <v>8.0162850382724683E-3</v>
      </c>
      <c r="L267" s="4">
        <f t="shared" si="41"/>
        <v>3.9696866365685705E-4</v>
      </c>
      <c r="M267" s="4">
        <f t="shared" si="41"/>
        <v>5.819375806746476E-6</v>
      </c>
      <c r="N267" s="4">
        <f t="shared" si="41"/>
        <v>3.5142587518153344E-7</v>
      </c>
      <c r="O267" s="4">
        <f t="shared" si="41"/>
        <v>1.0285413736616113E-8</v>
      </c>
      <c r="P267" s="4">
        <f t="shared" si="41"/>
        <v>9.651127098455314E-11</v>
      </c>
      <c r="Q267" s="4">
        <f t="shared" si="41"/>
        <v>1.134364676096696E-13</v>
      </c>
      <c r="R267" s="4">
        <f t="shared" si="41"/>
        <v>7.7404031994575451E-19</v>
      </c>
    </row>
    <row r="268" spans="1:18">
      <c r="A268" s="5"/>
      <c r="B268" s="6">
        <v>6</v>
      </c>
      <c r="C268" s="4">
        <f t="shared" si="42"/>
        <v>0.99999999454035549</v>
      </c>
      <c r="D268" s="4">
        <f t="shared" si="41"/>
        <v>0.99991160987279182</v>
      </c>
      <c r="E268" s="4">
        <f t="shared" si="41"/>
        <v>0.99507519885712459</v>
      </c>
      <c r="F268" s="4">
        <f t="shared" si="41"/>
        <v>0.96063134614055112</v>
      </c>
      <c r="G268" s="4">
        <f t="shared" si="41"/>
        <v>0.86139249742808965</v>
      </c>
      <c r="H268" s="4">
        <f t="shared" si="41"/>
        <v>0.69123526915717881</v>
      </c>
      <c r="I268" s="4">
        <f t="shared" si="41"/>
        <v>0.48559560050306849</v>
      </c>
      <c r="J268" s="4">
        <f t="shared" si="41"/>
        <v>0.15371113502314154</v>
      </c>
      <c r="K268" s="4">
        <f t="shared" si="41"/>
        <v>2.5077311997989758E-2</v>
      </c>
      <c r="L268" s="4">
        <f t="shared" si="41"/>
        <v>1.8013077867076535E-3</v>
      </c>
      <c r="M268" s="4">
        <f t="shared" si="41"/>
        <v>4.0232861220490007E-5</v>
      </c>
      <c r="N268" s="4">
        <f t="shared" si="41"/>
        <v>3.1017491999085624E-6</v>
      </c>
      <c r="O268" s="4">
        <f t="shared" si="41"/>
        <v>1.2042806909506159E-7</v>
      </c>
      <c r="P268" s="4">
        <f t="shared" si="41"/>
        <v>1.5966350756640425E-9</v>
      </c>
      <c r="Q268" s="4">
        <f t="shared" si="41"/>
        <v>2.9857199728695175E-12</v>
      </c>
      <c r="R268" s="4">
        <f t="shared" si="41"/>
        <v>4.3739959326429228E-17</v>
      </c>
    </row>
    <row r="269" spans="1:18">
      <c r="A269" s="5"/>
      <c r="B269" s="2">
        <v>7</v>
      </c>
      <c r="C269" s="4">
        <f t="shared" si="42"/>
        <v>0.99999999987532151</v>
      </c>
      <c r="D269" s="4">
        <f t="shared" si="41"/>
        <v>0.99999106255643821</v>
      </c>
      <c r="E269" s="4">
        <f t="shared" si="41"/>
        <v>0.99899248908979055</v>
      </c>
      <c r="F269" s="4">
        <f t="shared" si="41"/>
        <v>0.98765004053376337</v>
      </c>
      <c r="G269" s="4">
        <f t="shared" si="41"/>
        <v>0.94080521175428622</v>
      </c>
      <c r="H269" s="4">
        <f t="shared" si="41"/>
        <v>0.83262972394402146</v>
      </c>
      <c r="I269" s="4">
        <f t="shared" si="41"/>
        <v>0.6633313998264635</v>
      </c>
      <c r="J269" s="4">
        <f t="shared" si="41"/>
        <v>0.28303240211594127</v>
      </c>
      <c r="K269" s="4">
        <f t="shared" si="41"/>
        <v>6.4399752394312032E-2</v>
      </c>
      <c r="L269" s="4">
        <f t="shared" si="41"/>
        <v>6.6581318386717244E-3</v>
      </c>
      <c r="M269" s="4">
        <f t="shared" si="41"/>
        <v>2.2560204826422943E-4</v>
      </c>
      <c r="N269" s="4">
        <f t="shared" si="41"/>
        <v>2.2172077564456564E-5</v>
      </c>
      <c r="O269" s="4">
        <f t="shared" si="41"/>
        <v>1.1406754534339248E-6</v>
      </c>
      <c r="P269" s="4">
        <f t="shared" si="41"/>
        <v>2.1348245853556351E-8</v>
      </c>
      <c r="Q269" s="4">
        <f t="shared" si="41"/>
        <v>6.346726769520385E-11</v>
      </c>
      <c r="R269" s="4">
        <f t="shared" si="41"/>
        <v>1.9949439740029438E-15</v>
      </c>
    </row>
    <row r="270" spans="1:18">
      <c r="A270" s="5"/>
      <c r="B270" s="6">
        <v>8</v>
      </c>
      <c r="C270" s="4">
        <f t="shared" si="42"/>
        <v>0.999999999997636</v>
      </c>
      <c r="D270" s="4">
        <f t="shared" si="41"/>
        <v>0.99999924737642099</v>
      </c>
      <c r="E270" s="4">
        <f t="shared" si="41"/>
        <v>0.9998274959395459</v>
      </c>
      <c r="F270" s="4">
        <f t="shared" si="41"/>
        <v>0.99673625232995211</v>
      </c>
      <c r="G270" s="4">
        <f t="shared" si="41"/>
        <v>0.97851510429764366</v>
      </c>
      <c r="H270" s="4">
        <f t="shared" si="41"/>
        <v>0.92198431942883408</v>
      </c>
      <c r="I270" s="4">
        <f t="shared" si="41"/>
        <v>0.80757365787433555</v>
      </c>
      <c r="J270" s="4">
        <f t="shared" si="41"/>
        <v>0.44608984000271767</v>
      </c>
      <c r="K270" s="4">
        <f t="shared" si="41"/>
        <v>0.13874532073681226</v>
      </c>
      <c r="L270" s="4">
        <f t="shared" si="41"/>
        <v>2.0436953391401488E-2</v>
      </c>
      <c r="M270" s="4">
        <f t="shared" si="41"/>
        <v>1.0446809883299466E-3</v>
      </c>
      <c r="N270" s="4">
        <f t="shared" si="41"/>
        <v>1.3064264687418314E-4</v>
      </c>
      <c r="O270" s="4">
        <f t="shared" si="41"/>
        <v>8.8930503589877482E-6</v>
      </c>
      <c r="P270" s="4">
        <f t="shared" si="41"/>
        <v>2.3468086456163961E-7</v>
      </c>
      <c r="Q270" s="4">
        <f t="shared" si="41"/>
        <v>1.1081822372372449E-9</v>
      </c>
      <c r="R270" s="4">
        <f t="shared" si="41"/>
        <v>7.4682586853797807E-14</v>
      </c>
    </row>
    <row r="271" spans="1:18">
      <c r="A271" s="5"/>
      <c r="B271" s="2">
        <v>9</v>
      </c>
      <c r="C271" s="4">
        <f t="shared" si="42"/>
        <v>0.99999999999996247</v>
      </c>
      <c r="D271" s="4">
        <f t="shared" si="41"/>
        <v>0.999999946886453</v>
      </c>
      <c r="E271" s="4">
        <f t="shared" si="41"/>
        <v>0.99997516128329367</v>
      </c>
      <c r="F271" s="4">
        <f t="shared" si="41"/>
        <v>0.99927129694363437</v>
      </c>
      <c r="G271" s="4">
        <f t="shared" si="41"/>
        <v>0.99337120393339995</v>
      </c>
      <c r="H271" s="4">
        <f t="shared" si="41"/>
        <v>0.96883173775304021</v>
      </c>
      <c r="I271" s="4">
        <f t="shared" si="41"/>
        <v>0.90469045864669673</v>
      </c>
      <c r="J271" s="4">
        <f t="shared" si="41"/>
        <v>0.61665704422870338</v>
      </c>
      <c r="K271" s="4">
        <f t="shared" si="41"/>
        <v>0.25536019892956907</v>
      </c>
      <c r="L271" s="4">
        <f t="shared" si="41"/>
        <v>5.286763189923821E-2</v>
      </c>
      <c r="M271" s="4">
        <f t="shared" si="41"/>
        <v>4.0472861587630008E-3</v>
      </c>
      <c r="N271" s="4">
        <f t="shared" si="41"/>
        <v>6.4250114994436017E-4</v>
      </c>
      <c r="O271" s="4">
        <f t="shared" si="41"/>
        <v>5.7763720943877719E-5</v>
      </c>
      <c r="P271" s="4">
        <f t="shared" si="41"/>
        <v>2.1462775297883185E-6</v>
      </c>
      <c r="Q271" s="4">
        <f t="shared" si="41"/>
        <v>1.6079395377377528E-8</v>
      </c>
      <c r="R271" s="4">
        <f t="shared" si="41"/>
        <v>2.3211635608427115E-12</v>
      </c>
    </row>
    <row r="272" spans="1:18">
      <c r="A272" s="5"/>
      <c r="B272" s="6">
        <v>10</v>
      </c>
      <c r="C272" s="4">
        <f t="shared" si="42"/>
        <v>0.99999999999999956</v>
      </c>
      <c r="D272" s="4">
        <f t="shared" si="41"/>
        <v>0.99999999684808183</v>
      </c>
      <c r="E272" s="4">
        <f t="shared" si="41"/>
        <v>0.9999969848107535</v>
      </c>
      <c r="F272" s="4">
        <f t="shared" si="41"/>
        <v>0.99986237683360457</v>
      </c>
      <c r="G272" s="4">
        <f t="shared" si="41"/>
        <v>0.99826236695564741</v>
      </c>
      <c r="H272" s="4">
        <f t="shared" si="41"/>
        <v>0.98935811273233698</v>
      </c>
      <c r="I272" s="4">
        <f t="shared" si="41"/>
        <v>0.95933591390017758</v>
      </c>
      <c r="J272" s="4">
        <f t="shared" si="41"/>
        <v>0.76576756054817663</v>
      </c>
      <c r="K272" s="4">
        <f t="shared" si="41"/>
        <v>0.40822611605666792</v>
      </c>
      <c r="L272" s="4">
        <f t="shared" si="41"/>
        <v>0.11665839836183849</v>
      </c>
      <c r="M272" s="4">
        <f t="shared" si="41"/>
        <v>1.3246029947279823E-2</v>
      </c>
      <c r="N272" s="4">
        <f t="shared" si="41"/>
        <v>2.6610801507741667E-3</v>
      </c>
      <c r="O272" s="4">
        <f t="shared" si="41"/>
        <v>3.1522958443188818E-4</v>
      </c>
      <c r="P272" s="4">
        <f t="shared" si="41"/>
        <v>1.6461334807088528E-5</v>
      </c>
      <c r="Q272" s="4">
        <f t="shared" si="41"/>
        <v>1.9537679666715562E-7</v>
      </c>
      <c r="R272" s="4">
        <f t="shared" si="41"/>
        <v>6.0344504283504779E-11</v>
      </c>
    </row>
    <row r="273" spans="1:18">
      <c r="A273" s="5"/>
      <c r="B273" s="6">
        <v>11</v>
      </c>
      <c r="C273" s="4">
        <f t="shared" si="42"/>
        <v>1</v>
      </c>
      <c r="D273" s="4">
        <f t="shared" si="41"/>
        <v>0.9999999998425827</v>
      </c>
      <c r="E273" s="4">
        <f t="shared" si="41"/>
        <v>0.99999969136369571</v>
      </c>
      <c r="F273" s="4">
        <f t="shared" si="41"/>
        <v>0.99997802851986994</v>
      </c>
      <c r="G273" s="4">
        <f t="shared" si="41"/>
        <v>0.99961370710850272</v>
      </c>
      <c r="H273" s="4">
        <f t="shared" si="41"/>
        <v>0.99690528151769242</v>
      </c>
      <c r="I273" s="4">
        <f t="shared" si="41"/>
        <v>0.98513824465385313</v>
      </c>
      <c r="J273" s="4">
        <f t="shared" si="41"/>
        <v>0.87515468999401425</v>
      </c>
      <c r="K273" s="4">
        <f t="shared" si="41"/>
        <v>0.57638219736474294</v>
      </c>
      <c r="L273" s="4">
        <f t="shared" si="41"/>
        <v>0.22195268685784214</v>
      </c>
      <c r="M273" s="4">
        <f t="shared" si="41"/>
        <v>3.6894553183689408E-2</v>
      </c>
      <c r="N273" s="4">
        <f t="shared" si="41"/>
        <v>9.3412389774224069E-3</v>
      </c>
      <c r="O273" s="4">
        <f t="shared" si="41"/>
        <v>1.4534758168111631E-3</v>
      </c>
      <c r="P273" s="4">
        <f t="shared" si="41"/>
        <v>1.0641836812860367E-4</v>
      </c>
      <c r="Q273" s="4">
        <f t="shared" si="41"/>
        <v>1.9972996994688825E-6</v>
      </c>
      <c r="R273" s="4">
        <f t="shared" si="41"/>
        <v>1.3179601265759428E-9</v>
      </c>
    </row>
    <row r="274" spans="1:18">
      <c r="A274" s="5"/>
      <c r="B274" s="6">
        <v>12</v>
      </c>
      <c r="C274" s="4">
        <f t="shared" si="42"/>
        <v>1</v>
      </c>
      <c r="D274" s="4">
        <f t="shared" si="41"/>
        <v>0.9999999999933944</v>
      </c>
      <c r="E274" s="4">
        <f t="shared" si="41"/>
        <v>0.99999997341686386</v>
      </c>
      <c r="F274" s="4">
        <f t="shared" si="41"/>
        <v>0.99999704283263136</v>
      </c>
      <c r="G274" s="4">
        <f t="shared" si="41"/>
        <v>0.99992742558894543</v>
      </c>
      <c r="H274" s="4">
        <f t="shared" si="41"/>
        <v>0.99923701412072674</v>
      </c>
      <c r="I274" s="4">
        <f t="shared" si="41"/>
        <v>0.99537557472210048</v>
      </c>
      <c r="J274" s="4">
        <f t="shared" si="41"/>
        <v>0.94258374224785635</v>
      </c>
      <c r="K274" s="4">
        <f t="shared" si="41"/>
        <v>0.7318130996406681</v>
      </c>
      <c r="L274" s="4">
        <f t="shared" si="41"/>
        <v>0.36799364931981349</v>
      </c>
      <c r="M274" s="4">
        <f t="shared" si="41"/>
        <v>8.7980612957007431E-2</v>
      </c>
      <c r="N274" s="4">
        <f t="shared" si="41"/>
        <v>2.791717488208308E-2</v>
      </c>
      <c r="O274" s="4">
        <f t="shared" si="41"/>
        <v>5.6818719359226022E-3</v>
      </c>
      <c r="P274" s="4">
        <f t="shared" si="41"/>
        <v>5.8142539809895018E-4</v>
      </c>
      <c r="Q274" s="4">
        <f t="shared" si="41"/>
        <v>1.7214028265094958E-5</v>
      </c>
      <c r="R274" s="4">
        <f t="shared" si="41"/>
        <v>2.4222205915380339E-8</v>
      </c>
    </row>
    <row r="275" spans="1:18">
      <c r="A275" s="5"/>
      <c r="B275" s="6">
        <v>13</v>
      </c>
      <c r="C275" s="4">
        <f t="shared" si="42"/>
        <v>1</v>
      </c>
      <c r="D275" s="4">
        <f t="shared" si="41"/>
        <v>0.99999999999976819</v>
      </c>
      <c r="E275" s="4">
        <f t="shared" si="41"/>
        <v>0.99999999808240481</v>
      </c>
      <c r="F275" s="4">
        <f t="shared" si="41"/>
        <v>0.99999966617217417</v>
      </c>
      <c r="G275" s="4">
        <f t="shared" si="41"/>
        <v>0.99998854240664059</v>
      </c>
      <c r="H275" s="4">
        <f t="shared" si="41"/>
        <v>0.99984154520444291</v>
      </c>
      <c r="I275" s="4">
        <f t="shared" si="41"/>
        <v>0.99878404634218487</v>
      </c>
      <c r="J275" s="4">
        <f t="shared" si="41"/>
        <v>0.97746347060130834</v>
      </c>
      <c r="K275" s="4">
        <f t="shared" si="41"/>
        <v>0.85237424541431162</v>
      </c>
      <c r="L275" s="4">
        <f t="shared" si="41"/>
        <v>0.53797049561111299</v>
      </c>
      <c r="M275" s="4">
        <f t="shared" si="41"/>
        <v>0.18058807816617845</v>
      </c>
      <c r="N275" s="4">
        <f t="shared" si="41"/>
        <v>7.1264252956825522E-2</v>
      </c>
      <c r="O275" s="4">
        <f t="shared" si="41"/>
        <v>1.8863234876725827E-2</v>
      </c>
      <c r="P275" s="4">
        <f t="shared" si="41"/>
        <v>2.6862221182446292E-3</v>
      </c>
      <c r="Q275" s="4">
        <f t="shared" si="41"/>
        <v>1.2504700419898107E-4</v>
      </c>
      <c r="R275" s="4">
        <f t="shared" si="41"/>
        <v>3.7427155628466459E-7</v>
      </c>
    </row>
    <row r="276" spans="1:18">
      <c r="A276" s="5"/>
      <c r="B276" s="6">
        <v>14</v>
      </c>
      <c r="C276" s="4">
        <f t="shared" si="42"/>
        <v>1</v>
      </c>
      <c r="D276" s="4">
        <f t="shared" si="41"/>
        <v>0.99999999999999323</v>
      </c>
      <c r="E276" s="4">
        <f t="shared" si="41"/>
        <v>0.99999999988504129</v>
      </c>
      <c r="F276" s="4">
        <f t="shared" si="41"/>
        <v>0.99999996864488883</v>
      </c>
      <c r="G276" s="4">
        <f t="shared" si="41"/>
        <v>0.99999849277569641</v>
      </c>
      <c r="H276" s="4">
        <f t="shared" si="41"/>
        <v>0.99997252863279362</v>
      </c>
      <c r="I276" s="4">
        <f t="shared" si="41"/>
        <v>0.99973244402621697</v>
      </c>
      <c r="J276" s="4">
        <f t="shared" si="41"/>
        <v>0.99254192956705656</v>
      </c>
      <c r="K276" s="4">
        <f t="shared" si="41"/>
        <v>0.9305253627237875</v>
      </c>
      <c r="L276" s="4">
        <f t="shared" si="41"/>
        <v>0.70330468635576882</v>
      </c>
      <c r="M276" s="4">
        <f t="shared" si="41"/>
        <v>0.32088476437304408</v>
      </c>
      <c r="N276" s="4">
        <f t="shared" si="41"/>
        <v>0.15579734955079311</v>
      </c>
      <c r="O276" s="4">
        <f t="shared" si="41"/>
        <v>5.320343304049871E-2</v>
      </c>
      <c r="P276" s="4">
        <f t="shared" si="41"/>
        <v>1.048053984969965E-2</v>
      </c>
      <c r="Q276" s="4">
        <f t="shared" si="41"/>
        <v>7.6366288478222635E-4</v>
      </c>
      <c r="R276" s="4">
        <f t="shared" si="41"/>
        <v>4.8452274194737636E-6</v>
      </c>
    </row>
    <row r="277" spans="1:18">
      <c r="A277" s="5"/>
      <c r="B277" s="6">
        <v>15</v>
      </c>
      <c r="C277" s="4">
        <f t="shared" si="42"/>
        <v>1</v>
      </c>
      <c r="D277" s="4">
        <f t="shared" si="41"/>
        <v>0.99999999999999978</v>
      </c>
      <c r="E277" s="4">
        <f t="shared" si="41"/>
        <v>0.99999999999433875</v>
      </c>
      <c r="F277" s="4">
        <f t="shared" si="41"/>
        <v>0.9999999975784678</v>
      </c>
      <c r="G277" s="4">
        <f t="shared" si="41"/>
        <v>0.99999983678383675</v>
      </c>
      <c r="H277" s="4">
        <f t="shared" si="41"/>
        <v>0.99999607361273335</v>
      </c>
      <c r="I277" s="4">
        <f t="shared" si="41"/>
        <v>0.99995137415948343</v>
      </c>
      <c r="J277" s="4">
        <f t="shared" si="41"/>
        <v>0.99794978504912613</v>
      </c>
      <c r="K277" s="4">
        <f t="shared" si="41"/>
        <v>0.97255418982183994</v>
      </c>
      <c r="L277" s="4">
        <f t="shared" si="41"/>
        <v>0.83672434801445028</v>
      </c>
      <c r="M277" s="4">
        <f t="shared" si="41"/>
        <v>0.49721755608825419</v>
      </c>
      <c r="N277" s="4">
        <f t="shared" si="41"/>
        <v>0.29256329832220579</v>
      </c>
      <c r="O277" s="4">
        <f t="shared" si="41"/>
        <v>0.1274248993385288</v>
      </c>
      <c r="P277" s="4">
        <f t="shared" si="41"/>
        <v>3.4426392572318006E-2</v>
      </c>
      <c r="Q277" s="4">
        <f t="shared" si="41"/>
        <v>3.9013677516478939E-3</v>
      </c>
      <c r="R277" s="4">
        <f t="shared" si="41"/>
        <v>5.2220938696325082E-5</v>
      </c>
    </row>
    <row r="278" spans="1:18">
      <c r="A278" s="5"/>
      <c r="B278" s="6">
        <v>16</v>
      </c>
      <c r="C278" s="4">
        <f t="shared" si="42"/>
        <v>1</v>
      </c>
      <c r="D278" s="4">
        <f t="shared" si="42"/>
        <v>1</v>
      </c>
      <c r="E278" s="4">
        <f t="shared" si="42"/>
        <v>0.99999999999977485</v>
      </c>
      <c r="F278" s="4">
        <f t="shared" si="42"/>
        <v>0.99999999984884202</v>
      </c>
      <c r="G278" s="4">
        <f t="shared" si="42"/>
        <v>0.99999998570072024</v>
      </c>
      <c r="H278" s="4">
        <f t="shared" si="42"/>
        <v>0.99999954545211822</v>
      </c>
      <c r="I278" s="4">
        <f t="shared" si="42"/>
        <v>0.99999283135574157</v>
      </c>
      <c r="J278" s="4">
        <f t="shared" si="42"/>
        <v>0.99954079364199955</v>
      </c>
      <c r="K278" s="4">
        <f t="shared" si="42"/>
        <v>0.99109542568374165</v>
      </c>
      <c r="L278" s="4">
        <f t="shared" si="42"/>
        <v>0.92504379181600149</v>
      </c>
      <c r="M278" s="4">
        <f t="shared" si="42"/>
        <v>0.67901931596756326</v>
      </c>
      <c r="N278" s="4">
        <f t="shared" si="42"/>
        <v>0.47407662501630804</v>
      </c>
      <c r="O278" s="4">
        <f t="shared" si="42"/>
        <v>0.2590187490689338</v>
      </c>
      <c r="P278" s="4">
        <f t="shared" si="42"/>
        <v>9.477424754258075E-2</v>
      </c>
      <c r="Q278" s="4">
        <f t="shared" si="42"/>
        <v>1.6547677011831755E-2</v>
      </c>
      <c r="R278" s="4">
        <f t="shared" si="42"/>
        <v>4.6402481800983408E-4</v>
      </c>
    </row>
    <row r="279" spans="1:18">
      <c r="A279" s="5"/>
      <c r="B279" s="6">
        <v>17</v>
      </c>
      <c r="C279" s="4">
        <f t="shared" si="42"/>
        <v>1</v>
      </c>
      <c r="D279" s="4">
        <f t="shared" si="42"/>
        <v>1</v>
      </c>
      <c r="E279" s="4">
        <f t="shared" si="42"/>
        <v>0.99999999999999289</v>
      </c>
      <c r="F279" s="4">
        <f t="shared" si="42"/>
        <v>0.99999999999256195</v>
      </c>
      <c r="G279" s="4">
        <f t="shared" si="42"/>
        <v>0.999999999011707</v>
      </c>
      <c r="H279" s="4">
        <f t="shared" si="42"/>
        <v>0.99999995844750245</v>
      </c>
      <c r="I279" s="4">
        <f t="shared" si="42"/>
        <v>0.99999916448840076</v>
      </c>
      <c r="J279" s="4">
        <f t="shared" si="42"/>
        <v>0.99991840430112122</v>
      </c>
      <c r="K279" s="4">
        <f t="shared" si="42"/>
        <v>0.99769406451649323</v>
      </c>
      <c r="L279" s="4">
        <f t="shared" si="42"/>
        <v>0.97220849301876</v>
      </c>
      <c r="M279" s="4">
        <f t="shared" si="42"/>
        <v>0.83023169778668449</v>
      </c>
      <c r="N279" s="4">
        <f t="shared" si="42"/>
        <v>0.66841712774978013</v>
      </c>
      <c r="O279" s="4">
        <f t="shared" si="42"/>
        <v>0.44723881717446007</v>
      </c>
      <c r="P279" s="4">
        <f t="shared" si="42"/>
        <v>0.21746664151482717</v>
      </c>
      <c r="Q279" s="4">
        <f t="shared" si="42"/>
        <v>5.7666414963917501E-2</v>
      </c>
      <c r="R279" s="4">
        <f t="shared" si="42"/>
        <v>3.3517070144411902E-3</v>
      </c>
    </row>
    <row r="280" spans="1:18">
      <c r="A280" s="5"/>
      <c r="B280" s="6">
        <v>18</v>
      </c>
      <c r="C280" s="4">
        <f t="shared" si="42"/>
        <v>1</v>
      </c>
      <c r="D280" s="4">
        <f t="shared" si="42"/>
        <v>1</v>
      </c>
      <c r="E280" s="4">
        <f t="shared" si="42"/>
        <v>0.99999999999999978</v>
      </c>
      <c r="F280" s="4">
        <f t="shared" si="42"/>
        <v>0.99999999999972222</v>
      </c>
      <c r="G280" s="4">
        <f t="shared" si="42"/>
        <v>0.99999999994812927</v>
      </c>
      <c r="H280" s="4">
        <f t="shared" si="42"/>
        <v>0.99999999711320808</v>
      </c>
      <c r="I280" s="4">
        <f t="shared" si="42"/>
        <v>0.99999992592266007</v>
      </c>
      <c r="J280" s="4">
        <f t="shared" si="42"/>
        <v>0.99998894035101071</v>
      </c>
      <c r="K280" s="4">
        <f t="shared" si="42"/>
        <v>0.99954233364113398</v>
      </c>
      <c r="L280" s="4">
        <f t="shared" si="42"/>
        <v>0.99203165910753044</v>
      </c>
      <c r="M280" s="4">
        <f t="shared" si="42"/>
        <v>0.92921724669202854</v>
      </c>
      <c r="N280" s="4">
        <f t="shared" si="42"/>
        <v>0.83217918954367165</v>
      </c>
      <c r="O280" s="4">
        <f t="shared" si="42"/>
        <v>0.65911953248322774</v>
      </c>
      <c r="P280" s="4">
        <f t="shared" si="42"/>
        <v>0.41378848037643379</v>
      </c>
      <c r="Q280" s="4">
        <f t="shared" si="42"/>
        <v>0.16288947441102175</v>
      </c>
      <c r="R280" s="4">
        <f t="shared" si="42"/>
        <v>1.9288595263249241E-2</v>
      </c>
    </row>
    <row r="281" spans="1:18">
      <c r="A281" s="5"/>
      <c r="B281" s="6">
        <v>19</v>
      </c>
      <c r="C281" s="4">
        <f t="shared" si="42"/>
        <v>1</v>
      </c>
      <c r="D281" s="4">
        <f t="shared" si="42"/>
        <v>1</v>
      </c>
      <c r="E281" s="4">
        <f t="shared" si="42"/>
        <v>1</v>
      </c>
      <c r="F281" s="4">
        <f t="shared" si="42"/>
        <v>0.99999999999999267</v>
      </c>
      <c r="G281" s="4">
        <f t="shared" si="42"/>
        <v>0.99999999999805711</v>
      </c>
      <c r="H281" s="4">
        <f t="shared" si="42"/>
        <v>0.99999999985677512</v>
      </c>
      <c r="I281" s="4">
        <f t="shared" si="42"/>
        <v>0.99999999530598882</v>
      </c>
      <c r="J281" s="4">
        <f t="shared" si="42"/>
        <v>0.99999892624419107</v>
      </c>
      <c r="K281" s="4">
        <f t="shared" si="42"/>
        <v>0.99993469384361822</v>
      </c>
      <c r="L281" s="4">
        <f t="shared" si="42"/>
        <v>0.9983461427586886</v>
      </c>
      <c r="M281" s="4">
        <f t="shared" si="42"/>
        <v>0.97832670325787752</v>
      </c>
      <c r="N281" s="4">
        <f t="shared" si="42"/>
        <v>0.93676485506731244</v>
      </c>
      <c r="O281" s="4">
        <f t="shared" si="42"/>
        <v>0.83988931095284491</v>
      </c>
      <c r="P281" s="4">
        <f t="shared" si="42"/>
        <v>0.6518715301860003</v>
      </c>
      <c r="Q281" s="4">
        <f t="shared" si="42"/>
        <v>0.36696501935865666</v>
      </c>
      <c r="R281" s="4">
        <f t="shared" si="42"/>
        <v>8.5948785773420716E-2</v>
      </c>
    </row>
    <row r="282" spans="1:18">
      <c r="A282" s="5"/>
      <c r="B282" s="6">
        <v>20</v>
      </c>
      <c r="C282" s="4">
        <f t="shared" si="42"/>
        <v>1</v>
      </c>
      <c r="D282" s="4">
        <f t="shared" si="42"/>
        <v>1</v>
      </c>
      <c r="E282" s="4">
        <f t="shared" si="42"/>
        <v>1</v>
      </c>
      <c r="F282" s="4">
        <f t="shared" si="42"/>
        <v>0.99999999999999989</v>
      </c>
      <c r="G282" s="4">
        <f t="shared" si="42"/>
        <v>0.9999999999999537</v>
      </c>
      <c r="H282" s="4">
        <f t="shared" si="42"/>
        <v>0.9999999999954795</v>
      </c>
      <c r="I282" s="4">
        <f t="shared" si="42"/>
        <v>0.99999999981065613</v>
      </c>
      <c r="J282" s="4">
        <f t="shared" si="42"/>
        <v>0.99999993351805627</v>
      </c>
      <c r="K282" s="4">
        <f t="shared" si="42"/>
        <v>0.99999403958504152</v>
      </c>
      <c r="L282" s="4">
        <f t="shared" si="42"/>
        <v>0.99977927918687359</v>
      </c>
      <c r="M282" s="4">
        <f t="shared" si="42"/>
        <v>0.99568644778614912</v>
      </c>
      <c r="N282" s="4">
        <f t="shared" si="42"/>
        <v>0.98435487644135633</v>
      </c>
      <c r="O282" s="4">
        <f t="shared" si="42"/>
        <v>0.94977600045990118</v>
      </c>
      <c r="P282" s="4">
        <f t="shared" si="42"/>
        <v>0.85758996421966938</v>
      </c>
      <c r="Q282" s="4">
        <f t="shared" si="42"/>
        <v>0.64896941210737369</v>
      </c>
      <c r="R282" s="4">
        <f t="shared" si="42"/>
        <v>0.28461062064693154</v>
      </c>
    </row>
    <row r="283" spans="1:18">
      <c r="B283" s="6">
        <v>21</v>
      </c>
      <c r="C283" s="4">
        <f t="shared" si="42"/>
        <v>1</v>
      </c>
      <c r="D283" s="4">
        <f t="shared" si="42"/>
        <v>1</v>
      </c>
      <c r="E283" s="4">
        <f t="shared" si="42"/>
        <v>1</v>
      </c>
      <c r="F283" s="4">
        <f t="shared" si="42"/>
        <v>1</v>
      </c>
      <c r="G283" s="4">
        <f t="shared" si="42"/>
        <v>0.99999999999999956</v>
      </c>
      <c r="H283" s="4">
        <f t="shared" si="42"/>
        <v>0.99999999999993183</v>
      </c>
      <c r="I283" s="4">
        <f t="shared" si="42"/>
        <v>0.9999999999963467</v>
      </c>
      <c r="J283" s="4">
        <f t="shared" si="42"/>
        <v>0.99999999802814776</v>
      </c>
      <c r="K283" s="4">
        <f t="shared" si="42"/>
        <v>0.99999973878128912</v>
      </c>
      <c r="L283" s="4">
        <f t="shared" si="42"/>
        <v>0.99998579659661413</v>
      </c>
      <c r="M283" s="4">
        <f t="shared" si="42"/>
        <v>0.99958264537144159</v>
      </c>
      <c r="N283" s="4">
        <f t="shared" si="42"/>
        <v>0.99810412860987108</v>
      </c>
      <c r="O283" s="4">
        <f t="shared" si="42"/>
        <v>0.99218751637774183</v>
      </c>
      <c r="P283" s="4">
        <f t="shared" si="42"/>
        <v>0.97044927251463498</v>
      </c>
      <c r="Q283" s="4">
        <f t="shared" si="42"/>
        <v>0.8963925005476584</v>
      </c>
      <c r="R283" s="4">
        <f t="shared" si="42"/>
        <v>0.66051880044336364</v>
      </c>
    </row>
    <row r="284" spans="1:18">
      <c r="B284" s="6">
        <v>22</v>
      </c>
      <c r="C284" s="4">
        <f t="shared" si="42"/>
        <v>1</v>
      </c>
      <c r="D284" s="4">
        <f t="shared" si="42"/>
        <v>1</v>
      </c>
      <c r="E284" s="4">
        <f t="shared" si="42"/>
        <v>1</v>
      </c>
      <c r="F284" s="4">
        <f t="shared" si="42"/>
        <v>1</v>
      </c>
      <c r="G284" s="4">
        <f t="shared" si="42"/>
        <v>1</v>
      </c>
      <c r="H284" s="4">
        <f t="shared" si="42"/>
        <v>1</v>
      </c>
      <c r="I284" s="4">
        <f t="shared" si="42"/>
        <v>1</v>
      </c>
      <c r="J284" s="4">
        <f t="shared" si="42"/>
        <v>1</v>
      </c>
      <c r="K284" s="4">
        <f t="shared" si="42"/>
        <v>1</v>
      </c>
      <c r="L284" s="4">
        <f t="shared" si="42"/>
        <v>1</v>
      </c>
      <c r="M284" s="4">
        <f t="shared" si="42"/>
        <v>1</v>
      </c>
      <c r="N284" s="4">
        <f t="shared" si="42"/>
        <v>1</v>
      </c>
      <c r="O284" s="4">
        <f t="shared" si="42"/>
        <v>1</v>
      </c>
      <c r="P284" s="4">
        <f t="shared" si="42"/>
        <v>1</v>
      </c>
      <c r="Q284" s="4">
        <f t="shared" si="42"/>
        <v>1</v>
      </c>
      <c r="R284" s="4">
        <f t="shared" si="42"/>
        <v>1</v>
      </c>
    </row>
    <row r="286" spans="1:18">
      <c r="A286" s="5">
        <v>23</v>
      </c>
      <c r="B286" s="6">
        <v>0</v>
      </c>
      <c r="C286" s="4">
        <f>_xlfn.BINOM.DIST($B286,$A$286,C$6,TRUE)</f>
        <v>0.75613768832700734</v>
      </c>
      <c r="D286" s="4">
        <f t="shared" ref="D286:R286" si="43">_xlfn.BINOM.DIST($B286,$A$286,D$6,TRUE)</f>
        <v>0.292246143417278</v>
      </c>
      <c r="E286" s="4">
        <f t="shared" si="43"/>
        <v>8.4036089568520531E-2</v>
      </c>
      <c r="F286" s="4">
        <f t="shared" si="43"/>
        <v>2.2498948435764776E-2</v>
      </c>
      <c r="G286" s="4">
        <f t="shared" si="43"/>
        <v>5.5598755434627493E-3</v>
      </c>
      <c r="H286" s="4">
        <f t="shared" si="43"/>
        <v>1.2550712340891801E-3</v>
      </c>
      <c r="I286" s="4">
        <f t="shared" si="43"/>
        <v>2.5558173245481024E-4</v>
      </c>
      <c r="J286" s="4">
        <f t="shared" si="43"/>
        <v>7.2910630127822718E-6</v>
      </c>
      <c r="K286" s="4">
        <f t="shared" si="43"/>
        <v>1.0831039318323196E-7</v>
      </c>
      <c r="L286" s="4">
        <f t="shared" si="43"/>
        <v>6.241696713393965E-10</v>
      </c>
      <c r="M286" s="4">
        <f t="shared" si="43"/>
        <v>8.0221755956863043E-13</v>
      </c>
      <c r="N286" s="4">
        <f t="shared" si="43"/>
        <v>1.1726433750508994E-14</v>
      </c>
      <c r="O286" s="4">
        <f t="shared" si="43"/>
        <v>6.5957273166300839E-17</v>
      </c>
      <c r="P286" s="4">
        <f t="shared" si="43"/>
        <v>8.1398922766959742E-20</v>
      </c>
      <c r="Q286" s="4">
        <f t="shared" si="43"/>
        <v>6.1665507555380896E-24</v>
      </c>
      <c r="R286" s="4">
        <f t="shared" si="43"/>
        <v>4.486282481967203E-31</v>
      </c>
    </row>
    <row r="287" spans="1:18">
      <c r="A287" s="5"/>
      <c r="B287" s="2">
        <v>1</v>
      </c>
      <c r="C287" s="4">
        <f t="shared" ref="C287:R308" si="44">_xlfn.BINOM.DIST($B287,$A$286,C$6,TRUE)</f>
        <v>0.96879184587496237</v>
      </c>
      <c r="D287" s="4">
        <f t="shared" si="44"/>
        <v>0.66154325755238674</v>
      </c>
      <c r="E287" s="4">
        <f t="shared" si="44"/>
        <v>0.30376979917801294</v>
      </c>
      <c r="F287" s="4">
        <f t="shared" si="44"/>
        <v>0.11531162156124299</v>
      </c>
      <c r="G287" s="4">
        <f t="shared" si="44"/>
        <v>3.7945843993843639E-2</v>
      </c>
      <c r="H287" s="4">
        <f t="shared" si="44"/>
        <v>1.0984323298282689E-2</v>
      </c>
      <c r="I287" s="4">
        <f t="shared" si="44"/>
        <v>2.7999148709503797E-3</v>
      </c>
      <c r="J287" s="4">
        <f t="shared" si="44"/>
        <v>1.200596343469548E-4</v>
      </c>
      <c r="K287" s="4">
        <f t="shared" si="44"/>
        <v>2.6202622947277601E-6</v>
      </c>
      <c r="L287" s="4">
        <f t="shared" si="44"/>
        <v>2.234562559604924E-8</v>
      </c>
      <c r="M287" s="4">
        <f t="shared" si="44"/>
        <v>4.4283960299581676E-11</v>
      </c>
      <c r="N287" s="4">
        <f t="shared" si="44"/>
        <v>8.2990154986419124E-13</v>
      </c>
      <c r="O287" s="4">
        <f t="shared" si="44"/>
        <v>6.2137403279773849E-15</v>
      </c>
      <c r="P287" s="4">
        <f t="shared" si="44"/>
        <v>1.0865897736715246E-17</v>
      </c>
      <c r="Q287" s="4">
        <f t="shared" si="44"/>
        <v>1.3127699864967902E-21</v>
      </c>
      <c r="R287" s="4">
        <f t="shared" si="44"/>
        <v>2.0545675843375733E-28</v>
      </c>
    </row>
    <row r="288" spans="1:18">
      <c r="A288" s="5"/>
      <c r="B288" s="6">
        <v>2</v>
      </c>
      <c r="C288" s="4">
        <f t="shared" si="44"/>
        <v>0.99739485467625433</v>
      </c>
      <c r="D288" s="4">
        <f t="shared" si="44"/>
        <v>0.88472974032068064</v>
      </c>
      <c r="E288" s="4">
        <f t="shared" si="44"/>
        <v>0.57855439897120875</v>
      </c>
      <c r="F288" s="4">
        <f t="shared" si="44"/>
        <v>0.29842378381493434</v>
      </c>
      <c r="G288" s="4">
        <f t="shared" si="44"/>
        <v>0.12816807372737915</v>
      </c>
      <c r="H288" s="4">
        <f t="shared" si="44"/>
        <v>4.7055090845294294E-2</v>
      </c>
      <c r="I288" s="4">
        <f t="shared" si="44"/>
        <v>1.4913787090179174E-2</v>
      </c>
      <c r="J288" s="4">
        <f t="shared" si="44"/>
        <v>9.542211589363388E-4</v>
      </c>
      <c r="K288" s="4">
        <f t="shared" si="44"/>
        <v>3.0482587403183441E-5</v>
      </c>
      <c r="L288" s="4">
        <f t="shared" si="44"/>
        <v>3.8387205305544417E-7</v>
      </c>
      <c r="M288" s="4">
        <f t="shared" si="44"/>
        <v>1.1714465588897794E-9</v>
      </c>
      <c r="N288" s="4">
        <f t="shared" si="44"/>
        <v>2.813171082138142E-11</v>
      </c>
      <c r="O288" s="4">
        <f t="shared" si="44"/>
        <v>2.802696829241354E-13</v>
      </c>
      <c r="P288" s="4">
        <f t="shared" si="44"/>
        <v>6.9422050322130293E-16</v>
      </c>
      <c r="Q288" s="4">
        <f t="shared" si="44"/>
        <v>1.3371952142081229E-19</v>
      </c>
      <c r="R288" s="4">
        <f t="shared" si="44"/>
        <v>4.5009829597702437E-26</v>
      </c>
    </row>
    <row r="289" spans="1:18">
      <c r="A289" s="5"/>
      <c r="B289" s="2">
        <v>3</v>
      </c>
      <c r="C289" s="4">
        <f t="shared" si="44"/>
        <v>0.99984309990282849</v>
      </c>
      <c r="D289" s="4">
        <f t="shared" si="44"/>
        <v>0.97056489957252601</v>
      </c>
      <c r="E289" s="4">
        <f t="shared" si="44"/>
        <v>0.79722653415945077</v>
      </c>
      <c r="F289" s="4">
        <f t="shared" si="44"/>
        <v>0.52832033472632878</v>
      </c>
      <c r="G289" s="4">
        <f t="shared" si="44"/>
        <v>0.2881148820438395</v>
      </c>
      <c r="H289" s="4">
        <f t="shared" si="44"/>
        <v>0.13215648348455353</v>
      </c>
      <c r="I289" s="4">
        <f t="shared" si="44"/>
        <v>5.1616431576499151E-2</v>
      </c>
      <c r="J289" s="4">
        <f t="shared" si="44"/>
        <v>4.8808295022737397E-3</v>
      </c>
      <c r="K289" s="4">
        <f t="shared" si="44"/>
        <v>2.2714834361537426E-4</v>
      </c>
      <c r="L289" s="4">
        <f t="shared" si="44"/>
        <v>4.2129704148197921E-6</v>
      </c>
      <c r="M289" s="4">
        <f t="shared" si="44"/>
        <v>1.9765391982249906E-8</v>
      </c>
      <c r="N289" s="4">
        <f t="shared" si="44"/>
        <v>6.0788329608460518E-10</v>
      </c>
      <c r="O289" s="4">
        <f t="shared" si="44"/>
        <v>8.0546408079377231E-12</v>
      </c>
      <c r="P289" s="4">
        <f t="shared" si="44"/>
        <v>2.824904436537067E-14</v>
      </c>
      <c r="Q289" s="4">
        <f t="shared" si="44"/>
        <v>8.6722241817258544E-18</v>
      </c>
      <c r="R289" s="4">
        <f t="shared" si="44"/>
        <v>6.2762583907345525E-24</v>
      </c>
    </row>
    <row r="290" spans="1:18">
      <c r="A290" s="5"/>
      <c r="B290" s="6">
        <v>4</v>
      </c>
      <c r="C290" s="4">
        <f t="shared" si="44"/>
        <v>0.9999927820751553</v>
      </c>
      <c r="D290" s="4">
        <f t="shared" si="44"/>
        <v>0.99414439517255604</v>
      </c>
      <c r="E290" s="4">
        <f t="shared" si="44"/>
        <v>0.92152519974221847</v>
      </c>
      <c r="F290" s="4">
        <f t="shared" si="44"/>
        <v>0.73448758790236501</v>
      </c>
      <c r="G290" s="4">
        <f t="shared" si="44"/>
        <v>0.49065430344316729</v>
      </c>
      <c r="H290" s="4">
        <f t="shared" si="44"/>
        <v>0.27556994385801903</v>
      </c>
      <c r="I290" s="4">
        <f t="shared" si="44"/>
        <v>0.13104627200539887</v>
      </c>
      <c r="J290" s="4">
        <f t="shared" si="44"/>
        <v>1.8083353942743206E-2</v>
      </c>
      <c r="K290" s="4">
        <f t="shared" si="44"/>
        <v>1.2186925964975306E-3</v>
      </c>
      <c r="L290" s="4">
        <f t="shared" si="44"/>
        <v>3.3181400522015598E-5</v>
      </c>
      <c r="M290" s="4">
        <f t="shared" si="44"/>
        <v>2.3885839015009105E-7</v>
      </c>
      <c r="N290" s="4">
        <f t="shared" si="44"/>
        <v>9.4014371087008925E-9</v>
      </c>
      <c r="O290" s="4">
        <f t="shared" si="44"/>
        <v>1.6558464262561375E-10</v>
      </c>
      <c r="P290" s="4">
        <f t="shared" si="44"/>
        <v>8.2188460130358965E-13</v>
      </c>
      <c r="Q290" s="4">
        <f t="shared" si="44"/>
        <v>4.0197360714577655E-16</v>
      </c>
      <c r="R290" s="4">
        <f t="shared" si="44"/>
        <v>6.2529202738981273E-22</v>
      </c>
    </row>
    <row r="291" spans="1:18">
      <c r="A291" s="5"/>
      <c r="B291" s="2">
        <v>5</v>
      </c>
      <c r="C291" s="4">
        <f t="shared" si="44"/>
        <v>0.99999973710232193</v>
      </c>
      <c r="D291" s="4">
        <f t="shared" si="44"/>
        <v>0.99906725416617181</v>
      </c>
      <c r="E291" s="4">
        <f t="shared" si="44"/>
        <v>0.97522257765363363</v>
      </c>
      <c r="F291" s="4">
        <f t="shared" si="44"/>
        <v>0.87500188203323082</v>
      </c>
      <c r="G291" s="4">
        <f t="shared" si="44"/>
        <v>0.68557463612091563</v>
      </c>
      <c r="H291" s="4">
        <f t="shared" si="44"/>
        <v>0.45924778018487805</v>
      </c>
      <c r="I291" s="4">
        <f t="shared" si="44"/>
        <v>0.26168851115558167</v>
      </c>
      <c r="J291" s="4">
        <f t="shared" si="44"/>
        <v>5.1820626324819569E-2</v>
      </c>
      <c r="K291" s="4">
        <f t="shared" si="44"/>
        <v>5.0180403757610183E-3</v>
      </c>
      <c r="L291" s="4">
        <f t="shared" si="44"/>
        <v>1.9973997288825462E-4</v>
      </c>
      <c r="M291" s="4">
        <f t="shared" si="44"/>
        <v>2.200858545171488E-6</v>
      </c>
      <c r="N291" s="4">
        <f t="shared" si="44"/>
        <v>1.1076934859341884E-7</v>
      </c>
      <c r="O291" s="4">
        <f t="shared" si="44"/>
        <v>2.5914957312478001E-9</v>
      </c>
      <c r="P291" s="4">
        <f t="shared" si="44"/>
        <v>1.8194219271074405E-11</v>
      </c>
      <c r="Q291" s="4">
        <f t="shared" si="44"/>
        <v>1.4170349667889374E-14</v>
      </c>
      <c r="R291" s="4">
        <f t="shared" si="44"/>
        <v>4.7360259196105569E-20</v>
      </c>
    </row>
    <row r="292" spans="1:18">
      <c r="A292" s="5"/>
      <c r="B292" s="6">
        <v>6</v>
      </c>
      <c r="C292" s="4">
        <f t="shared" si="44"/>
        <v>0.99999999223450331</v>
      </c>
      <c r="D292" s="4">
        <f t="shared" si="44"/>
        <v>0.9998786596530933</v>
      </c>
      <c r="E292" s="4">
        <f t="shared" si="44"/>
        <v>0.99353633056212409</v>
      </c>
      <c r="F292" s="4">
        <f t="shared" si="44"/>
        <v>0.9506083561749733</v>
      </c>
      <c r="G292" s="4">
        <f t="shared" si="44"/>
        <v>0.83367031298395777</v>
      </c>
      <c r="H292" s="4">
        <f t="shared" si="44"/>
        <v>0.64496888263410213</v>
      </c>
      <c r="I292" s="4">
        <f t="shared" si="44"/>
        <v>0.43132575153766262</v>
      </c>
      <c r="J292" s="4">
        <f t="shared" si="44"/>
        <v>0.11988198476433611</v>
      </c>
      <c r="K292" s="4">
        <f t="shared" si="44"/>
        <v>1.6511311582054895E-2</v>
      </c>
      <c r="L292" s="4">
        <f t="shared" si="44"/>
        <v>9.5578328750123048E-4</v>
      </c>
      <c r="M292" s="4">
        <f t="shared" si="44"/>
        <v>1.6071841381208933E-5</v>
      </c>
      <c r="N292" s="4">
        <f t="shared" si="44"/>
        <v>1.0332860338478575E-6</v>
      </c>
      <c r="O292" s="4">
        <f t="shared" si="44"/>
        <v>3.2084848085159684E-8</v>
      </c>
      <c r="P292" s="4">
        <f t="shared" si="44"/>
        <v>3.1840958417274308E-10</v>
      </c>
      <c r="Q292" s="4">
        <f t="shared" si="44"/>
        <v>3.9469046844471394E-13</v>
      </c>
      <c r="R292" s="4">
        <f t="shared" si="44"/>
        <v>2.8329671587364293E-18</v>
      </c>
    </row>
    <row r="293" spans="1:18">
      <c r="A293" s="5"/>
      <c r="B293" s="2">
        <v>7</v>
      </c>
      <c r="C293" s="4">
        <f t="shared" si="44"/>
        <v>0.99999999981087506</v>
      </c>
      <c r="D293" s="4">
        <f t="shared" si="44"/>
        <v>0.99998692466067385</v>
      </c>
      <c r="E293" s="4">
        <f t="shared" si="44"/>
        <v>0.99859261210284012</v>
      </c>
      <c r="F293" s="4">
        <f t="shared" si="44"/>
        <v>0.98354103749044364</v>
      </c>
      <c r="G293" s="4">
        <f t="shared" si="44"/>
        <v>0.9247574904432484</v>
      </c>
      <c r="H293" s="4">
        <f t="shared" si="44"/>
        <v>0.79698700978135428</v>
      </c>
      <c r="I293" s="4">
        <f t="shared" si="44"/>
        <v>0.60964096956685232</v>
      </c>
      <c r="J293" s="4">
        <f t="shared" si="44"/>
        <v>0.23103490704326826</v>
      </c>
      <c r="K293" s="4">
        <f t="shared" si="44"/>
        <v>4.4656741520126567E-2</v>
      </c>
      <c r="L293" s="4">
        <f t="shared" si="44"/>
        <v>3.7339352134651929E-3</v>
      </c>
      <c r="M293" s="4">
        <f t="shared" si="44"/>
        <v>9.5458049424561008E-5</v>
      </c>
      <c r="N293" s="4">
        <f t="shared" si="44"/>
        <v>7.8296650080473143E-6</v>
      </c>
      <c r="O293" s="4">
        <f t="shared" si="44"/>
        <v>3.223554314034089E-7</v>
      </c>
      <c r="P293" s="4">
        <f t="shared" si="44"/>
        <v>4.5182933419298691E-9</v>
      </c>
      <c r="Q293" s="4">
        <f t="shared" si="44"/>
        <v>8.9080731258404945E-12</v>
      </c>
      <c r="R293" s="4">
        <f t="shared" si="44"/>
        <v>1.3724165570972769E-16</v>
      </c>
    </row>
    <row r="294" spans="1:18">
      <c r="A294" s="5"/>
      <c r="B294" s="6">
        <v>8</v>
      </c>
      <c r="C294" s="4">
        <f t="shared" si="44"/>
        <v>0.99999999999615841</v>
      </c>
      <c r="D294" s="4">
        <f t="shared" si="44"/>
        <v>0.99999882111099625</v>
      </c>
      <c r="E294" s="4">
        <f t="shared" si="44"/>
        <v>0.99974225844032283</v>
      </c>
      <c r="F294" s="4">
        <f t="shared" si="44"/>
        <v>0.99535442123998774</v>
      </c>
      <c r="G294" s="4">
        <f t="shared" si="44"/>
        <v>0.9708946892124819</v>
      </c>
      <c r="H294" s="4">
        <f t="shared" si="44"/>
        <v>0.89945981299902245</v>
      </c>
      <c r="I294" s="4">
        <f t="shared" si="44"/>
        <v>0.76400095656323441</v>
      </c>
      <c r="J294" s="4">
        <f t="shared" si="44"/>
        <v>0.38052770537720293</v>
      </c>
      <c r="K294" s="4">
        <f t="shared" si="44"/>
        <v>0.1014178977834098</v>
      </c>
      <c r="L294" s="4">
        <f t="shared" si="44"/>
        <v>1.2141000510933961E-2</v>
      </c>
      <c r="M294" s="4">
        <f t="shared" si="44"/>
        <v>4.6962204608860792E-4</v>
      </c>
      <c r="N294" s="4">
        <f t="shared" si="44"/>
        <v>4.9064101107723929E-5</v>
      </c>
      <c r="O294" s="4">
        <f t="shared" si="44"/>
        <v>2.67502549474114E-6</v>
      </c>
      <c r="P294" s="4">
        <f t="shared" si="44"/>
        <v>5.2904406812855994E-8</v>
      </c>
      <c r="Q294" s="4">
        <f t="shared" si="44"/>
        <v>1.6576575751276015E-10</v>
      </c>
      <c r="R294" s="4">
        <f t="shared" si="44"/>
        <v>5.4781358208027215E-15</v>
      </c>
    </row>
    <row r="295" spans="1:18">
      <c r="A295" s="5"/>
      <c r="B295" s="2">
        <v>9</v>
      </c>
      <c r="C295" s="4">
        <f t="shared" si="44"/>
        <v>0.9999999999999345</v>
      </c>
      <c r="D295" s="4">
        <f t="shared" si="44"/>
        <v>0.99999991045597048</v>
      </c>
      <c r="E295" s="4">
        <f t="shared" si="44"/>
        <v>0.99996008760500388</v>
      </c>
      <c r="F295" s="4">
        <f t="shared" si="44"/>
        <v>0.99888576735878565</v>
      </c>
      <c r="G295" s="4">
        <f t="shared" si="44"/>
        <v>0.99036908331900619</v>
      </c>
      <c r="H295" s="4">
        <f t="shared" si="44"/>
        <v>0.95702244054187435</v>
      </c>
      <c r="I295" s="4">
        <f t="shared" si="44"/>
        <v>0.87535341546938183</v>
      </c>
      <c r="J295" s="4">
        <f t="shared" si="44"/>
        <v>0.54807538275351919</v>
      </c>
      <c r="K295" s="4">
        <f t="shared" si="44"/>
        <v>0.19681020088654955</v>
      </c>
      <c r="L295" s="4">
        <f t="shared" si="44"/>
        <v>3.3341768983239886E-2</v>
      </c>
      <c r="M295" s="4">
        <f t="shared" si="44"/>
        <v>1.9392171207053626E-3</v>
      </c>
      <c r="N295" s="4">
        <f t="shared" si="44"/>
        <v>2.5754260695534176E-4</v>
      </c>
      <c r="O295" s="4">
        <f t="shared" si="44"/>
        <v>1.8565533481149145E-5</v>
      </c>
      <c r="P295" s="4">
        <f t="shared" si="44"/>
        <v>5.1744424328196953E-7</v>
      </c>
      <c r="Q295" s="4">
        <f t="shared" si="44"/>
        <v>2.5741634279197767E-9</v>
      </c>
      <c r="R295" s="4">
        <f t="shared" si="44"/>
        <v>1.8233395512734665E-13</v>
      </c>
    </row>
    <row r="296" spans="1:18">
      <c r="A296" s="5"/>
      <c r="B296" s="6">
        <v>10</v>
      </c>
      <c r="C296" s="4">
        <f t="shared" si="44"/>
        <v>0.99999999999999911</v>
      </c>
      <c r="D296" s="4">
        <f t="shared" si="44"/>
        <v>0.99999999424608021</v>
      </c>
      <c r="E296" s="4">
        <f t="shared" si="44"/>
        <v>0.99999475706507046</v>
      </c>
      <c r="F296" s="4">
        <f t="shared" si="44"/>
        <v>0.99977248540393782</v>
      </c>
      <c r="G296" s="4">
        <f t="shared" si="44"/>
        <v>0.99727396073211161</v>
      </c>
      <c r="H296" s="4">
        <f t="shared" si="44"/>
        <v>0.9841838241275559</v>
      </c>
      <c r="I296" s="4">
        <f t="shared" si="44"/>
        <v>0.94282861477720603</v>
      </c>
      <c r="J296" s="4">
        <f t="shared" si="44"/>
        <v>0.70581320414644266</v>
      </c>
      <c r="K296" s="4">
        <f t="shared" si="44"/>
        <v>0.33147519638549411</v>
      </c>
      <c r="L296" s="4">
        <f t="shared" si="44"/>
        <v>7.8251253690036077E-2</v>
      </c>
      <c r="M296" s="4">
        <f t="shared" si="44"/>
        <v>6.7877759082379304E-3</v>
      </c>
      <c r="N296" s="4">
        <f t="shared" si="44"/>
        <v>1.142947255830085E-3</v>
      </c>
      <c r="O296" s="4">
        <f t="shared" si="44"/>
        <v>1.0872136464542482E-4</v>
      </c>
      <c r="P296" s="4">
        <f t="shared" si="44"/>
        <v>4.2637608022465709E-6</v>
      </c>
      <c r="Q296" s="4">
        <f t="shared" si="44"/>
        <v>3.36361969116726E-8</v>
      </c>
      <c r="R296" s="4">
        <f t="shared" si="44"/>
        <v>5.1016420482726983E-12</v>
      </c>
    </row>
    <row r="297" spans="1:18">
      <c r="A297" s="5"/>
      <c r="B297" s="6">
        <v>11</v>
      </c>
      <c r="C297" s="4">
        <f t="shared" si="44"/>
        <v>1</v>
      </c>
      <c r="D297" s="4">
        <f t="shared" si="44"/>
        <v>0.99999999968662912</v>
      </c>
      <c r="E297" s="4">
        <f t="shared" si="44"/>
        <v>0.99999941507877144</v>
      </c>
      <c r="F297" s="4">
        <f t="shared" si="44"/>
        <v>0.99996044021142272</v>
      </c>
      <c r="G297" s="4">
        <f t="shared" si="44"/>
        <v>0.99934062829041359</v>
      </c>
      <c r="H297" s="4">
        <f t="shared" si="44"/>
        <v>0.99500279121028012</v>
      </c>
      <c r="I297" s="4">
        <f t="shared" si="44"/>
        <v>0.97734387657978283</v>
      </c>
      <c r="J297" s="4">
        <f t="shared" si="44"/>
        <v>0.83117231298643179</v>
      </c>
      <c r="K297" s="4">
        <f t="shared" si="44"/>
        <v>0.4919543920615847</v>
      </c>
      <c r="L297" s="4">
        <f t="shared" si="44"/>
        <v>0.15855710164016834</v>
      </c>
      <c r="M297" s="4">
        <f t="shared" si="44"/>
        <v>2.0291397989870969E-2</v>
      </c>
      <c r="N297" s="4">
        <f t="shared" si="44"/>
        <v>4.3172251270767997E-3</v>
      </c>
      <c r="O297" s="4">
        <f t="shared" si="44"/>
        <v>5.4051127874439381E-4</v>
      </c>
      <c r="P297" s="4">
        <f t="shared" si="44"/>
        <v>2.9767779176007039E-5</v>
      </c>
      <c r="Q297" s="4">
        <f t="shared" si="44"/>
        <v>3.7182108730950073E-7</v>
      </c>
      <c r="R297" s="4">
        <f t="shared" si="44"/>
        <v>1.2060944490375802E-10</v>
      </c>
    </row>
    <row r="298" spans="1:18">
      <c r="A298" s="5"/>
      <c r="B298" s="6">
        <v>12</v>
      </c>
      <c r="C298" s="4">
        <f t="shared" si="44"/>
        <v>1</v>
      </c>
      <c r="D298" s="4">
        <f t="shared" si="44"/>
        <v>0.99999999998554023</v>
      </c>
      <c r="E298" s="4">
        <f t="shared" si="44"/>
        <v>0.9999999446248764</v>
      </c>
      <c r="F298" s="4">
        <f t="shared" si="44"/>
        <v>0.99999415113594659</v>
      </c>
      <c r="G298" s="4">
        <f t="shared" si="44"/>
        <v>0.99986402935841756</v>
      </c>
      <c r="H298" s="4">
        <f t="shared" si="44"/>
        <v>0.99864923096615388</v>
      </c>
      <c r="I298" s="4">
        <f t="shared" si="44"/>
        <v>0.99228308205508431</v>
      </c>
      <c r="J298" s="4">
        <f t="shared" si="44"/>
        <v>0.91547186891763155</v>
      </c>
      <c r="K298" s="4">
        <f t="shared" si="44"/>
        <v>0.65377435222597158</v>
      </c>
      <c r="L298" s="4">
        <f t="shared" si="44"/>
        <v>0.28006530664070983</v>
      </c>
      <c r="M298" s="4">
        <f t="shared" si="44"/>
        <v>5.2114112111356317E-2</v>
      </c>
      <c r="N298" s="4">
        <f t="shared" si="44"/>
        <v>1.3946585006905888E-2</v>
      </c>
      <c r="O298" s="4">
        <f t="shared" si="44"/>
        <v>2.2903599767057008E-3</v>
      </c>
      <c r="P298" s="4">
        <f t="shared" si="44"/>
        <v>1.7668140800181727E-4</v>
      </c>
      <c r="Q298" s="4">
        <f t="shared" si="44"/>
        <v>3.487321760614983E-6</v>
      </c>
      <c r="R298" s="4">
        <f t="shared" si="44"/>
        <v>2.4155315847754545E-9</v>
      </c>
    </row>
    <row r="299" spans="1:18">
      <c r="A299" s="5"/>
      <c r="B299" s="6">
        <v>13</v>
      </c>
      <c r="C299" s="4">
        <f t="shared" si="44"/>
        <v>1</v>
      </c>
      <c r="D299" s="4">
        <f t="shared" si="44"/>
        <v>0.99999999999943623</v>
      </c>
      <c r="E299" s="4">
        <f t="shared" si="44"/>
        <v>0.99999999556454644</v>
      </c>
      <c r="F299" s="4">
        <f t="shared" si="44"/>
        <v>0.99999926721469656</v>
      </c>
      <c r="G299" s="4">
        <f t="shared" si="44"/>
        <v>0.99997619192012066</v>
      </c>
      <c r="H299" s="4">
        <f t="shared" si="44"/>
        <v>0.9996891550088598</v>
      </c>
      <c r="I299" s="4">
        <f t="shared" si="44"/>
        <v>0.99775441523518982</v>
      </c>
      <c r="J299" s="4">
        <f t="shared" si="44"/>
        <v>0.96343902942495241</v>
      </c>
      <c r="K299" s="4">
        <f t="shared" si="44"/>
        <v>0.79184290534428059</v>
      </c>
      <c r="L299" s="4">
        <f t="shared" si="44"/>
        <v>0.43563083599604724</v>
      </c>
      <c r="M299" s="4">
        <f t="shared" si="44"/>
        <v>0.11557022899212364</v>
      </c>
      <c r="N299" s="4">
        <f t="shared" si="44"/>
        <v>3.8663782478373217E-2</v>
      </c>
      <c r="O299" s="4">
        <f t="shared" si="44"/>
        <v>8.2907272891663761E-3</v>
      </c>
      <c r="P299" s="4">
        <f t="shared" si="44"/>
        <v>8.9276692894289832E-4</v>
      </c>
      <c r="Q299" s="4">
        <f t="shared" si="44"/>
        <v>2.7773033268541086E-5</v>
      </c>
      <c r="R299" s="4">
        <f t="shared" si="44"/>
        <v>4.0996570785076585E-8</v>
      </c>
    </row>
    <row r="300" spans="1:18">
      <c r="A300" s="5"/>
      <c r="B300" s="6">
        <v>14</v>
      </c>
      <c r="C300" s="4">
        <f t="shared" si="44"/>
        <v>1</v>
      </c>
      <c r="D300" s="4">
        <f t="shared" si="44"/>
        <v>0.99999999999998157</v>
      </c>
      <c r="E300" s="4">
        <f t="shared" si="44"/>
        <v>0.99999999970102815</v>
      </c>
      <c r="F300" s="4">
        <f t="shared" si="44"/>
        <v>0.99999992264483839</v>
      </c>
      <c r="G300" s="4">
        <f t="shared" si="44"/>
        <v>0.99999648200511759</v>
      </c>
      <c r="H300" s="4">
        <f t="shared" si="44"/>
        <v>0.99993951033017492</v>
      </c>
      <c r="I300" s="4">
        <f t="shared" si="44"/>
        <v>0.99944595205382458</v>
      </c>
      <c r="J300" s="4">
        <f t="shared" si="44"/>
        <v>0.98647918278610858</v>
      </c>
      <c r="K300" s="4">
        <f t="shared" si="44"/>
        <v>0.89128724974504592</v>
      </c>
      <c r="L300" s="4">
        <f t="shared" si="44"/>
        <v>0.60376027679222655</v>
      </c>
      <c r="M300" s="4">
        <f t="shared" si="44"/>
        <v>0.22238526692092794</v>
      </c>
      <c r="N300" s="4">
        <f t="shared" si="44"/>
        <v>9.2221698264402005E-2</v>
      </c>
      <c r="O300" s="4">
        <f t="shared" si="44"/>
        <v>2.5659846897299759E-2</v>
      </c>
      <c r="P300" s="4">
        <f t="shared" si="44"/>
        <v>3.8391575970814548E-3</v>
      </c>
      <c r="Q300" s="4">
        <f t="shared" si="44"/>
        <v>1.875802712256925E-4</v>
      </c>
      <c r="R300" s="4">
        <f t="shared" si="44"/>
        <v>5.8851976124868608E-7</v>
      </c>
    </row>
    <row r="301" spans="1:18">
      <c r="A301" s="5"/>
      <c r="B301" s="6">
        <v>15</v>
      </c>
      <c r="C301" s="4">
        <f t="shared" si="44"/>
        <v>1</v>
      </c>
      <c r="D301" s="4">
        <f t="shared" si="44"/>
        <v>0.99999999999999956</v>
      </c>
      <c r="E301" s="4">
        <f t="shared" si="44"/>
        <v>0.99999999998318168</v>
      </c>
      <c r="F301" s="4">
        <f t="shared" si="44"/>
        <v>0.99999999317824906</v>
      </c>
      <c r="G301" s="4">
        <f t="shared" si="44"/>
        <v>0.99999956518667177</v>
      </c>
      <c r="H301" s="4">
        <f t="shared" si="44"/>
        <v>0.99999013839419015</v>
      </c>
      <c r="I301" s="4">
        <f t="shared" si="44"/>
        <v>0.99988523974482635</v>
      </c>
      <c r="J301" s="4">
        <f t="shared" si="44"/>
        <v>0.99577539451689567</v>
      </c>
      <c r="K301" s="4">
        <f t="shared" si="44"/>
        <v>0.95145235631244973</v>
      </c>
      <c r="L301" s="4">
        <f t="shared" si="44"/>
        <v>0.75639503812299136</v>
      </c>
      <c r="M301" s="4">
        <f t="shared" si="44"/>
        <v>0.37341782968083947</v>
      </c>
      <c r="N301" s="4">
        <f t="shared" si="44"/>
        <v>0.18970436357020176</v>
      </c>
      <c r="O301" s="4">
        <f t="shared" si="44"/>
        <v>6.7893345650204814E-2</v>
      </c>
      <c r="P301" s="4">
        <f t="shared" si="44"/>
        <v>1.4022610384429353E-2</v>
      </c>
      <c r="Q301" s="4">
        <f t="shared" si="44"/>
        <v>1.0709069453457114E-3</v>
      </c>
      <c r="R301" s="4">
        <f t="shared" si="44"/>
        <v>7.1154715038604732E-6</v>
      </c>
    </row>
    <row r="302" spans="1:18">
      <c r="A302" s="5"/>
      <c r="B302" s="6">
        <v>16</v>
      </c>
      <c r="C302" s="4">
        <f t="shared" si="44"/>
        <v>1</v>
      </c>
      <c r="D302" s="4">
        <f t="shared" si="44"/>
        <v>1</v>
      </c>
      <c r="E302" s="4">
        <f t="shared" si="44"/>
        <v>0.99999999999921996</v>
      </c>
      <c r="F302" s="4">
        <f t="shared" si="44"/>
        <v>0.99999999950356355</v>
      </c>
      <c r="G302" s="4">
        <f t="shared" si="44"/>
        <v>0.99999995560759647</v>
      </c>
      <c r="H302" s="4">
        <f t="shared" si="44"/>
        <v>0.9999986702708461</v>
      </c>
      <c r="I302" s="4">
        <f t="shared" si="44"/>
        <v>0.99998030796589588</v>
      </c>
      <c r="J302" s="4">
        <f t="shared" si="44"/>
        <v>0.99890108090697693</v>
      </c>
      <c r="K302" s="4">
        <f t="shared" si="44"/>
        <v>0.98178624198219799</v>
      </c>
      <c r="L302" s="4">
        <f t="shared" ref="D302:R309" si="45">_xlfn.BINOM.DIST($B302,$A$286,L$6,TRUE)</f>
        <v>0.8718684210919635</v>
      </c>
      <c r="M302" s="4">
        <f t="shared" si="45"/>
        <v>0.55137993639149774</v>
      </c>
      <c r="N302" s="4">
        <f t="shared" si="45"/>
        <v>0.33756408227620749</v>
      </c>
      <c r="O302" s="4">
        <f t="shared" si="45"/>
        <v>0.15346995407717057</v>
      </c>
      <c r="P302" s="4">
        <f t="shared" si="45"/>
        <v>4.3353047279519281E-2</v>
      </c>
      <c r="Q302" s="4">
        <f t="shared" si="45"/>
        <v>5.1396943544050984E-3</v>
      </c>
      <c r="R302" s="4">
        <f t="shared" si="45"/>
        <v>7.1954580593028348E-5</v>
      </c>
    </row>
    <row r="303" spans="1:18">
      <c r="A303" s="5"/>
      <c r="B303" s="6">
        <v>17</v>
      </c>
      <c r="C303" s="4">
        <f t="shared" si="44"/>
        <v>1</v>
      </c>
      <c r="D303" s="4">
        <f t="shared" si="45"/>
        <v>1</v>
      </c>
      <c r="E303" s="4">
        <f t="shared" si="45"/>
        <v>0.99999999999997069</v>
      </c>
      <c r="F303" s="4">
        <f t="shared" si="45"/>
        <v>0.99999999997070499</v>
      </c>
      <c r="G303" s="4">
        <f t="shared" si="45"/>
        <v>0.99999999632182279</v>
      </c>
      <c r="H303" s="4">
        <f t="shared" si="45"/>
        <v>0.99999985433962602</v>
      </c>
      <c r="I303" s="4">
        <f t="shared" si="45"/>
        <v>0.99999725137568707</v>
      </c>
      <c r="J303" s="4">
        <f t="shared" si="45"/>
        <v>0.99976657460730156</v>
      </c>
      <c r="K303" s="4">
        <f t="shared" si="45"/>
        <v>0.99438101993134531</v>
      </c>
      <c r="L303" s="4">
        <f t="shared" si="45"/>
        <v>0.94381156971860314</v>
      </c>
      <c r="M303" s="4">
        <f t="shared" si="45"/>
        <v>0.72406850875911588</v>
      </c>
      <c r="N303" s="4">
        <f t="shared" si="45"/>
        <v>0.52225752245399049</v>
      </c>
      <c r="O303" s="4">
        <f t="shared" si="45"/>
        <v>0.29627126494837969</v>
      </c>
      <c r="P303" s="4">
        <f t="shared" si="45"/>
        <v>0.11292290645895545</v>
      </c>
      <c r="Q303" s="4">
        <f t="shared" si="45"/>
        <v>2.0574023832099986E-2</v>
      </c>
      <c r="R303" s="4">
        <f t="shared" si="45"/>
        <v>6.0240254886282448E-4</v>
      </c>
    </row>
    <row r="304" spans="1:18">
      <c r="A304" s="5"/>
      <c r="B304" s="6">
        <v>18</v>
      </c>
      <c r="C304" s="4">
        <f t="shared" si="44"/>
        <v>1</v>
      </c>
      <c r="D304" s="4">
        <f t="shared" si="45"/>
        <v>1</v>
      </c>
      <c r="E304" s="4">
        <f t="shared" si="45"/>
        <v>0.99999999999999911</v>
      </c>
      <c r="F304" s="4">
        <f t="shared" si="45"/>
        <v>0.99999999999863332</v>
      </c>
      <c r="G304" s="4">
        <f t="shared" si="45"/>
        <v>0.99999999975889708</v>
      </c>
      <c r="H304" s="4">
        <f t="shared" si="45"/>
        <v>0.99999998736635698</v>
      </c>
      <c r="I304" s="4">
        <f t="shared" si="45"/>
        <v>0.99999969590859905</v>
      </c>
      <c r="J304" s="4">
        <f t="shared" si="45"/>
        <v>0.99996057921607107</v>
      </c>
      <c r="K304" s="4">
        <f t="shared" si="45"/>
        <v>0.99861435467903426</v>
      </c>
      <c r="L304" s="4">
        <f t="shared" si="45"/>
        <v>0.98009652726880359</v>
      </c>
      <c r="M304" s="4">
        <f t="shared" si="45"/>
        <v>0.85972147251656461</v>
      </c>
      <c r="N304" s="4">
        <f t="shared" si="45"/>
        <v>0.70901701810972195</v>
      </c>
      <c r="O304" s="4">
        <f t="shared" si="45"/>
        <v>0.48917424834837137</v>
      </c>
      <c r="P304" s="4">
        <f t="shared" si="45"/>
        <v>0.24650656791923597</v>
      </c>
      <c r="Q304" s="4">
        <f t="shared" si="45"/>
        <v>6.7969856944977938E-2</v>
      </c>
      <c r="R304" s="4">
        <f t="shared" si="45"/>
        <v>4.1154026993240698E-3</v>
      </c>
    </row>
    <row r="305" spans="1:18">
      <c r="A305" s="5"/>
      <c r="B305" s="6">
        <v>19</v>
      </c>
      <c r="C305" s="4">
        <f t="shared" si="44"/>
        <v>1</v>
      </c>
      <c r="D305" s="4">
        <f t="shared" si="45"/>
        <v>1</v>
      </c>
      <c r="E305" s="4">
        <f t="shared" si="45"/>
        <v>1</v>
      </c>
      <c r="F305" s="4">
        <f t="shared" si="45"/>
        <v>0.99999999999995148</v>
      </c>
      <c r="G305" s="4">
        <f t="shared" si="45"/>
        <v>0.99999999998796762</v>
      </c>
      <c r="H305" s="4">
        <f t="shared" si="45"/>
        <v>0.99999999916517679</v>
      </c>
      <c r="I305" s="4">
        <f t="shared" si="45"/>
        <v>0.99999997434667298</v>
      </c>
      <c r="J305" s="4">
        <f t="shared" si="45"/>
        <v>0.99999491111626115</v>
      </c>
      <c r="K305" s="4">
        <f t="shared" si="45"/>
        <v>0.9997376976331549</v>
      </c>
      <c r="L305" s="4">
        <f t="shared" si="45"/>
        <v>0.99454431844199931</v>
      </c>
      <c r="M305" s="4">
        <f t="shared" si="45"/>
        <v>0.94384793599212635</v>
      </c>
      <c r="N305" s="4">
        <f t="shared" si="45"/>
        <v>0.85810806774029269</v>
      </c>
      <c r="O305" s="4">
        <f t="shared" si="45"/>
        <v>0.6948974870379343</v>
      </c>
      <c r="P305" s="4">
        <f t="shared" si="45"/>
        <v>0.4490057251042649</v>
      </c>
      <c r="Q305" s="4">
        <f t="shared" si="45"/>
        <v>0.18287255177229417</v>
      </c>
      <c r="R305" s="4">
        <f t="shared" si="45"/>
        <v>2.248295159249665E-2</v>
      </c>
    </row>
    <row r="306" spans="1:18">
      <c r="A306" s="5"/>
      <c r="B306" s="6">
        <v>20</v>
      </c>
      <c r="C306" s="4">
        <f t="shared" si="44"/>
        <v>1</v>
      </c>
      <c r="D306" s="4">
        <f t="shared" si="45"/>
        <v>1</v>
      </c>
      <c r="E306" s="4">
        <f t="shared" si="45"/>
        <v>1</v>
      </c>
      <c r="F306" s="4">
        <f t="shared" si="45"/>
        <v>0.99999999999999878</v>
      </c>
      <c r="G306" s="4">
        <f t="shared" si="45"/>
        <v>0.99999999999957045</v>
      </c>
      <c r="H306" s="4">
        <f t="shared" si="45"/>
        <v>0.99999999996051492</v>
      </c>
      <c r="I306" s="4">
        <f t="shared" si="45"/>
        <v>0.9999999984498863</v>
      </c>
      <c r="J306" s="4">
        <f t="shared" si="45"/>
        <v>0.99999952851338059</v>
      </c>
      <c r="K306" s="4">
        <f t="shared" si="45"/>
        <v>0.99996424327518763</v>
      </c>
      <c r="L306" s="4">
        <f t="shared" si="45"/>
        <v>0.99891641640619189</v>
      </c>
      <c r="M306" s="4">
        <f t="shared" si="45"/>
        <v>0.98349851834774016</v>
      </c>
      <c r="N306" s="4">
        <f t="shared" si="45"/>
        <v>0.94856337316636541</v>
      </c>
      <c r="O306" s="4">
        <f t="shared" si="45"/>
        <v>0.86163808454008139</v>
      </c>
      <c r="P306" s="4">
        <f t="shared" si="45"/>
        <v>0.68230140094826053</v>
      </c>
      <c r="Q306" s="4">
        <f t="shared" si="45"/>
        <v>0.39457888949661096</v>
      </c>
      <c r="R306" s="4">
        <f t="shared" si="45"/>
        <v>9.546866090055936E-2</v>
      </c>
    </row>
    <row r="307" spans="1:18">
      <c r="B307" s="6">
        <v>21</v>
      </c>
      <c r="C307" s="4">
        <f t="shared" si="44"/>
        <v>1</v>
      </c>
      <c r="D307" s="4">
        <f t="shared" si="45"/>
        <v>1</v>
      </c>
      <c r="E307" s="4">
        <f t="shared" si="45"/>
        <v>1</v>
      </c>
      <c r="F307" s="4">
        <f t="shared" si="45"/>
        <v>1</v>
      </c>
      <c r="G307" s="4">
        <f t="shared" si="45"/>
        <v>0.99999999999999023</v>
      </c>
      <c r="H307" s="4">
        <f t="shared" si="45"/>
        <v>0.9999999999988094</v>
      </c>
      <c r="I307" s="4">
        <f t="shared" si="45"/>
        <v>0.99999999994025335</v>
      </c>
      <c r="J307" s="4">
        <f t="shared" si="45"/>
        <v>0.99999997208993019</v>
      </c>
      <c r="K307" s="4">
        <f t="shared" si="45"/>
        <v>0.99999687732883702</v>
      </c>
      <c r="L307" s="4">
        <f t="shared" si="45"/>
        <v>0.99986145659455761</v>
      </c>
      <c r="M307" s="4">
        <f t="shared" si="45"/>
        <v>0.99684720297075935</v>
      </c>
      <c r="N307" s="4">
        <f t="shared" si="45"/>
        <v>0.98776359103897449</v>
      </c>
      <c r="O307" s="4">
        <f t="shared" si="45"/>
        <v>0.95817008769036016</v>
      </c>
      <c r="P307" s="4">
        <f t="shared" si="45"/>
        <v>0.87428411310266063</v>
      </c>
      <c r="Q307" s="4">
        <f t="shared" si="45"/>
        <v>0.67319708092744635</v>
      </c>
      <c r="R307" s="4">
        <f t="shared" si="45"/>
        <v>0.30262414062277648</v>
      </c>
    </row>
    <row r="308" spans="1:18">
      <c r="B308" s="6">
        <v>22</v>
      </c>
      <c r="C308" s="4">
        <f t="shared" si="44"/>
        <v>1</v>
      </c>
      <c r="D308" s="4">
        <f t="shared" si="45"/>
        <v>1</v>
      </c>
      <c r="E308" s="4">
        <f t="shared" si="45"/>
        <v>1</v>
      </c>
      <c r="F308" s="4">
        <f t="shared" si="45"/>
        <v>1</v>
      </c>
      <c r="G308" s="4">
        <f t="shared" si="45"/>
        <v>0.99999999999999989</v>
      </c>
      <c r="H308" s="4">
        <f t="shared" si="45"/>
        <v>0.99999999999998279</v>
      </c>
      <c r="I308" s="4">
        <f t="shared" si="45"/>
        <v>0.99999999999889644</v>
      </c>
      <c r="J308" s="4">
        <f t="shared" si="45"/>
        <v>0.99999999920715765</v>
      </c>
      <c r="K308" s="4">
        <f t="shared" si="45"/>
        <v>0.99999986884730963</v>
      </c>
      <c r="L308" s="4">
        <f t="shared" si="45"/>
        <v>0.99999144841488952</v>
      </c>
      <c r="M308" s="4">
        <f t="shared" si="45"/>
        <v>0.99970698366238175</v>
      </c>
      <c r="N308" s="4">
        <f t="shared" si="45"/>
        <v>0.99857415304491193</v>
      </c>
      <c r="O308" s="4">
        <f t="shared" si="45"/>
        <v>0.99373376313625905</v>
      </c>
      <c r="P308" s="4">
        <f t="shared" si="45"/>
        <v>0.97482041612427017</v>
      </c>
      <c r="Q308" s="4">
        <f t="shared" si="45"/>
        <v>0.90653774689403177</v>
      </c>
      <c r="R308" s="4">
        <f t="shared" si="45"/>
        <v>0.67678673952611756</v>
      </c>
    </row>
    <row r="309" spans="1:18">
      <c r="B309" s="6">
        <v>23</v>
      </c>
      <c r="C309" s="4">
        <f>_xlfn.BINOM.DIST($B309,$A$286,C$6,TRUE)</f>
        <v>1</v>
      </c>
      <c r="D309" s="4">
        <f t="shared" si="45"/>
        <v>1</v>
      </c>
      <c r="E309" s="4">
        <f t="shared" si="45"/>
        <v>1</v>
      </c>
      <c r="F309" s="4">
        <f t="shared" si="45"/>
        <v>1</v>
      </c>
      <c r="G309" s="4">
        <f t="shared" si="45"/>
        <v>1</v>
      </c>
      <c r="H309" s="4">
        <f t="shared" si="45"/>
        <v>1</v>
      </c>
      <c r="I309" s="4">
        <f t="shared" si="45"/>
        <v>1</v>
      </c>
      <c r="J309" s="4">
        <f t="shared" si="45"/>
        <v>1</v>
      </c>
      <c r="K309" s="4">
        <f t="shared" si="45"/>
        <v>1</v>
      </c>
      <c r="L309" s="4">
        <f t="shared" si="45"/>
        <v>1</v>
      </c>
      <c r="M309" s="4">
        <f t="shared" si="45"/>
        <v>1</v>
      </c>
      <c r="N309" s="4">
        <f t="shared" si="45"/>
        <v>1</v>
      </c>
      <c r="O309" s="4">
        <f t="shared" si="45"/>
        <v>1</v>
      </c>
      <c r="P309" s="4">
        <f t="shared" si="45"/>
        <v>1</v>
      </c>
      <c r="Q309" s="4">
        <f t="shared" si="45"/>
        <v>1</v>
      </c>
      <c r="R309" s="4">
        <f t="shared" si="45"/>
        <v>1</v>
      </c>
    </row>
    <row r="311" spans="1:18">
      <c r="A311" s="5">
        <v>24</v>
      </c>
      <c r="B311" s="6">
        <v>0</v>
      </c>
      <c r="C311" s="4">
        <f>_xlfn.BINOM.DIST($B311,$A$311,C$6,TRUE)</f>
        <v>0.74700354505201716</v>
      </c>
      <c r="D311" s="4">
        <f t="shared" ref="D311:R311" si="46">_xlfn.BINOM.DIST($B311,$A$311,D$6,TRUE)</f>
        <v>0.27702596426810622</v>
      </c>
      <c r="E311" s="4">
        <f t="shared" si="46"/>
        <v>7.5457685545365985E-2</v>
      </c>
      <c r="F311" s="4">
        <f t="shared" si="46"/>
        <v>1.9077308357653672E-2</v>
      </c>
      <c r="G311" s="4">
        <f t="shared" si="46"/>
        <v>4.4363358936397963E-3</v>
      </c>
      <c r="H311" s="4">
        <f t="shared" si="46"/>
        <v>9.3869287739997882E-4</v>
      </c>
      <c r="I311" s="4">
        <f t="shared" si="46"/>
        <v>1.7837560271486108E-4</v>
      </c>
      <c r="J311" s="4">
        <f t="shared" si="46"/>
        <v>4.3594723966027789E-6</v>
      </c>
      <c r="K311" s="4">
        <f t="shared" si="46"/>
        <v>5.3929910973794808E-8</v>
      </c>
      <c r="L311" s="4">
        <f t="shared" si="46"/>
        <v>2.4836959561937237E-10</v>
      </c>
      <c r="M311" s="4">
        <f t="shared" si="46"/>
        <v>2.3899665534668604E-13</v>
      </c>
      <c r="N311" s="4">
        <f t="shared" si="46"/>
        <v>2.9072174554261758E-15</v>
      </c>
      <c r="O311" s="4">
        <f t="shared" si="46"/>
        <v>1.3054263505074283E-17</v>
      </c>
      <c r="P311" s="4">
        <f t="shared" si="46"/>
        <v>1.2040528655688718E-20</v>
      </c>
      <c r="Q311" s="4">
        <f t="shared" si="46"/>
        <v>6.0382864998228982E-25</v>
      </c>
      <c r="R311" s="4">
        <f t="shared" si="46"/>
        <v>2.149826565358655E-32</v>
      </c>
    </row>
    <row r="312" spans="1:18">
      <c r="A312" s="5"/>
      <c r="B312" s="2">
        <v>1</v>
      </c>
      <c r="C312" s="4">
        <f t="shared" ref="C312:R335" si="47">_xlfn.BINOM.DIST($B312,$A$311,C$6,TRUE)</f>
        <v>0.96622298365178305</v>
      </c>
      <c r="D312" s="4">
        <f t="shared" si="47"/>
        <v>0.64231026384823031</v>
      </c>
      <c r="E312" s="4">
        <f t="shared" si="47"/>
        <v>0.2813393821010759</v>
      </c>
      <c r="F312" s="4">
        <f t="shared" si="47"/>
        <v>0.10119667023232022</v>
      </c>
      <c r="G312" s="4">
        <f t="shared" si="47"/>
        <v>3.1401287489390653E-2</v>
      </c>
      <c r="H312" s="4">
        <f t="shared" si="47"/>
        <v>8.5317734379407872E-3</v>
      </c>
      <c r="I312" s="4">
        <f t="shared" si="47"/>
        <v>2.0313227164736381E-3</v>
      </c>
      <c r="J312" s="4">
        <f t="shared" si="47"/>
        <v>7.4717647184910734E-5</v>
      </c>
      <c r="K312" s="4">
        <f t="shared" si="47"/>
        <v>1.3590614840002841E-6</v>
      </c>
      <c r="L312" s="4">
        <f t="shared" si="47"/>
        <v>9.2675714128999558E-9</v>
      </c>
      <c r="M312" s="4">
        <f t="shared" si="47"/>
        <v>1.3756298356673336E-11</v>
      </c>
      <c r="N312" s="4">
        <f t="shared" si="47"/>
        <v>2.1456840853741342E-13</v>
      </c>
      <c r="O312" s="4">
        <f t="shared" si="47"/>
        <v>1.2827264953745118E-15</v>
      </c>
      <c r="P312" s="4">
        <f t="shared" si="47"/>
        <v>1.6766419873261935E-18</v>
      </c>
      <c r="Q312" s="4">
        <f t="shared" si="47"/>
        <v>1.3410915918332143E-22</v>
      </c>
      <c r="R312" s="4">
        <f t="shared" si="47"/>
        <v>1.0272617846688788E-29</v>
      </c>
    </row>
    <row r="313" spans="1:18">
      <c r="A313" s="5"/>
      <c r="B313" s="6">
        <v>2</v>
      </c>
      <c r="C313" s="4">
        <f t="shared" si="47"/>
        <v>0.99704933032993459</v>
      </c>
      <c r="D313" s="4">
        <f t="shared" si="47"/>
        <v>0.87310618829810782</v>
      </c>
      <c r="E313" s="4">
        <f t="shared" si="47"/>
        <v>0.55050438702431925</v>
      </c>
      <c r="F313" s="4">
        <f t="shared" si="47"/>
        <v>0.27057608617939299</v>
      </c>
      <c r="G313" s="4">
        <f t="shared" si="47"/>
        <v>0.10993596554282631</v>
      </c>
      <c r="H313" s="4">
        <f t="shared" si="47"/>
        <v>3.7962371762043597E-2</v>
      </c>
      <c r="I313" s="4">
        <f t="shared" si="47"/>
        <v>1.1254428570194536E-2</v>
      </c>
      <c r="J313" s="4">
        <f t="shared" si="47"/>
        <v>6.1882149312943982E-4</v>
      </c>
      <c r="K313" s="4">
        <f t="shared" si="47"/>
        <v>1.6493471212730002E-5</v>
      </c>
      <c r="L313" s="4">
        <f t="shared" si="47"/>
        <v>1.6620422161069154E-7</v>
      </c>
      <c r="M313" s="4">
        <f t="shared" si="47"/>
        <v>3.8008824167157288E-10</v>
      </c>
      <c r="N313" s="4">
        <f t="shared" si="47"/>
        <v>7.5985661044587355E-12</v>
      </c>
      <c r="O313" s="4">
        <f t="shared" si="47"/>
        <v>6.0454892486608875E-14</v>
      </c>
      <c r="P313" s="4">
        <f t="shared" si="47"/>
        <v>1.1194771097999462E-16</v>
      </c>
      <c r="Q313" s="4">
        <f t="shared" si="47"/>
        <v>1.4278039086944918E-20</v>
      </c>
      <c r="R313" s="4">
        <f t="shared" si="47"/>
        <v>2.3524823048915066E-27</v>
      </c>
    </row>
    <row r="314" spans="1:18">
      <c r="A314" s="5"/>
      <c r="B314" s="2">
        <v>3</v>
      </c>
      <c r="C314" s="4">
        <f t="shared" si="47"/>
        <v>0.99981352510049148</v>
      </c>
      <c r="D314" s="4">
        <f t="shared" si="47"/>
        <v>0.96609460447868978</v>
      </c>
      <c r="E314" s="4">
        <f t="shared" si="47"/>
        <v>0.77490448259943501</v>
      </c>
      <c r="F314" s="4">
        <f t="shared" si="47"/>
        <v>0.49335766726372388</v>
      </c>
      <c r="G314" s="4">
        <f t="shared" si="47"/>
        <v>0.25579283101924921</v>
      </c>
      <c r="H314" s="4">
        <f t="shared" si="47"/>
        <v>0.11070412442804912</v>
      </c>
      <c r="I314" s="4">
        <f t="shared" si="47"/>
        <v>4.0529296730071607E-2</v>
      </c>
      <c r="J314" s="4">
        <f t="shared" si="47"/>
        <v>3.3020188195846366E-3</v>
      </c>
      <c r="K314" s="4">
        <f t="shared" si="47"/>
        <v>1.2840640073635744E-4</v>
      </c>
      <c r="L314" s="4">
        <f t="shared" si="47"/>
        <v>1.9075468731687116E-6</v>
      </c>
      <c r="M314" s="4">
        <f t="shared" si="47"/>
        <v>6.7109547794172211E-9</v>
      </c>
      <c r="N314" s="4">
        <f t="shared" si="47"/>
        <v>1.718637238398402E-10</v>
      </c>
      <c r="O314" s="4">
        <f t="shared" si="47"/>
        <v>1.8189732159868283E-12</v>
      </c>
      <c r="P314" s="4">
        <f t="shared" si="47"/>
        <v>4.7701300489104475E-15</v>
      </c>
      <c r="Q314" s="4">
        <f t="shared" si="47"/>
        <v>9.6980989775788218E-19</v>
      </c>
      <c r="R314" s="4">
        <f t="shared" si="47"/>
        <v>3.4361126064737844E-25</v>
      </c>
    </row>
    <row r="315" spans="1:18">
      <c r="A315" s="5"/>
      <c r="B315" s="6">
        <v>4</v>
      </c>
      <c r="C315" s="4">
        <f t="shared" si="47"/>
        <v>0.99999097391451364</v>
      </c>
      <c r="D315" s="4">
        <f t="shared" si="47"/>
        <v>0.99291637504170649</v>
      </c>
      <c r="E315" s="4">
        <f t="shared" si="47"/>
        <v>0.9088367919595296</v>
      </c>
      <c r="F315" s="4">
        <f t="shared" si="47"/>
        <v>0.70313367203935351</v>
      </c>
      <c r="G315" s="4">
        <f t="shared" si="47"/>
        <v>0.44972513716679097</v>
      </c>
      <c r="H315" s="4">
        <f t="shared" si="47"/>
        <v>0.23941827876707591</v>
      </c>
      <c r="I315" s="4">
        <f t="shared" si="47"/>
        <v>0.10705210580863685</v>
      </c>
      <c r="J315" s="4">
        <f t="shared" si="47"/>
        <v>1.277488291571925E-2</v>
      </c>
      <c r="K315" s="4">
        <f t="shared" si="47"/>
        <v>7.2085805801045788E-4</v>
      </c>
      <c r="L315" s="4">
        <f t="shared" si="47"/>
        <v>1.5740088123075184E-5</v>
      </c>
      <c r="M315" s="4">
        <f t="shared" si="47"/>
        <v>8.5037577996413293E-8</v>
      </c>
      <c r="N315" s="4">
        <f t="shared" si="47"/>
        <v>2.787981157308432E-9</v>
      </c>
      <c r="O315" s="4">
        <f t="shared" si="47"/>
        <v>3.9232978767692209E-11</v>
      </c>
      <c r="P315" s="4">
        <f t="shared" si="47"/>
        <v>1.4564361594767247E-13</v>
      </c>
      <c r="Q315" s="4">
        <f t="shared" si="47"/>
        <v>4.7184295601565691E-17</v>
      </c>
      <c r="R315" s="4">
        <f t="shared" si="47"/>
        <v>3.5939494041170401E-23</v>
      </c>
    </row>
    <row r="316" spans="1:18">
      <c r="A316" s="5"/>
      <c r="B316" s="2">
        <v>5</v>
      </c>
      <c r="C316" s="4">
        <f t="shared" si="47"/>
        <v>0.9999996530855938</v>
      </c>
      <c r="D316" s="4">
        <f t="shared" si="47"/>
        <v>0.99881087166978433</v>
      </c>
      <c r="E316" s="4">
        <f t="shared" si="47"/>
        <v>0.96974114931643629</v>
      </c>
      <c r="F316" s="4">
        <f t="shared" si="47"/>
        <v>0.85363246818180871</v>
      </c>
      <c r="G316" s="4">
        <f t="shared" si="47"/>
        <v>0.64618513529339627</v>
      </c>
      <c r="H316" s="4">
        <f t="shared" si="47"/>
        <v>0.41294627120360317</v>
      </c>
      <c r="I316" s="4">
        <f t="shared" si="47"/>
        <v>0.22222410355309455</v>
      </c>
      <c r="J316" s="4">
        <f t="shared" si="47"/>
        <v>3.825554384543426E-2</v>
      </c>
      <c r="K316" s="4">
        <f t="shared" si="47"/>
        <v>3.1104638427484083E-3</v>
      </c>
      <c r="L316" s="4">
        <f t="shared" si="47"/>
        <v>9.9458387637989316E-5</v>
      </c>
      <c r="M316" s="4">
        <f t="shared" si="47"/>
        <v>8.2337747633406689E-7</v>
      </c>
      <c r="N316" s="4">
        <f t="shared" si="47"/>
        <v>3.4532569723992221E-8</v>
      </c>
      <c r="O316" s="4">
        <f t="shared" si="47"/>
        <v>6.4572096528571571E-10</v>
      </c>
      <c r="P316" s="4">
        <f t="shared" si="47"/>
        <v>3.391600345656076E-12</v>
      </c>
      <c r="Q316" s="4">
        <f t="shared" si="47"/>
        <v>1.7501729910137755E-15</v>
      </c>
      <c r="R316" s="4">
        <f t="shared" si="47"/>
        <v>2.8648316541146507E-21</v>
      </c>
    </row>
    <row r="317" spans="1:18">
      <c r="A317" s="5"/>
      <c r="B317" s="6">
        <v>6</v>
      </c>
      <c r="C317" s="4">
        <f t="shared" si="47"/>
        <v>0.99999998915250643</v>
      </c>
      <c r="D317" s="4">
        <f t="shared" si="47"/>
        <v>0.99983640165533449</v>
      </c>
      <c r="E317" s="4">
        <f t="shared" si="47"/>
        <v>0.99166686266522541</v>
      </c>
      <c r="F317" s="4">
        <f t="shared" si="47"/>
        <v>0.93911012358749701</v>
      </c>
      <c r="G317" s="4">
        <f t="shared" si="47"/>
        <v>0.80374313860347424</v>
      </c>
      <c r="H317" s="4">
        <f t="shared" si="47"/>
        <v>0.5981523071287016</v>
      </c>
      <c r="I317" s="4">
        <f t="shared" si="47"/>
        <v>0.38008173396304351</v>
      </c>
      <c r="J317" s="4">
        <f t="shared" si="47"/>
        <v>9.2515873762975334E-2</v>
      </c>
      <c r="K317" s="4">
        <f t="shared" si="47"/>
        <v>1.0740769974798857E-2</v>
      </c>
      <c r="L317" s="4">
        <f t="shared" si="47"/>
        <v>5.0058472863905013E-4</v>
      </c>
      <c r="M317" s="4">
        <f t="shared" si="47"/>
        <v>6.3333017516837573E-6</v>
      </c>
      <c r="N317" s="4">
        <f t="shared" si="47"/>
        <v>3.3947968520169897E-7</v>
      </c>
      <c r="O317" s="4">
        <f t="shared" si="47"/>
        <v>8.4288200291340517E-9</v>
      </c>
      <c r="P317" s="4">
        <f t="shared" si="47"/>
        <v>6.2602076047329354E-11</v>
      </c>
      <c r="Q317" s="4">
        <f t="shared" si="47"/>
        <v>5.1430879698516024E-14</v>
      </c>
      <c r="R317" s="4">
        <f t="shared" si="47"/>
        <v>1.8084654182207797E-19</v>
      </c>
    </row>
    <row r="318" spans="1:18">
      <c r="A318" s="5"/>
      <c r="B318" s="2">
        <v>7</v>
      </c>
      <c r="C318" s="4">
        <f t="shared" si="47"/>
        <v>0.99999999971935249</v>
      </c>
      <c r="D318" s="4">
        <f t="shared" si="47"/>
        <v>0.99998128621907911</v>
      </c>
      <c r="E318" s="4">
        <f t="shared" si="47"/>
        <v>0.99807646688316376</v>
      </c>
      <c r="F318" s="4">
        <f t="shared" si="47"/>
        <v>0.97853263531598689</v>
      </c>
      <c r="G318" s="4">
        <f t="shared" si="47"/>
        <v>0.90635059362227499</v>
      </c>
      <c r="H318" s="4">
        <f t="shared" si="47"/>
        <v>0.75866628029007488</v>
      </c>
      <c r="I318" s="4">
        <f t="shared" si="47"/>
        <v>0.55577550850459478</v>
      </c>
      <c r="J318" s="4">
        <f t="shared" si="47"/>
        <v>0.18634254005335524</v>
      </c>
      <c r="K318" s="4">
        <f t="shared" si="47"/>
        <v>3.0525484056819527E-2</v>
      </c>
      <c r="L318" s="4">
        <f t="shared" si="47"/>
        <v>2.0612655018808113E-3</v>
      </c>
      <c r="M318" s="4">
        <f t="shared" si="47"/>
        <v>3.9722580481484342E-5</v>
      </c>
      <c r="N318" s="4">
        <f t="shared" si="47"/>
        <v>2.7182443091313843E-6</v>
      </c>
      <c r="O318" s="4">
        <f t="shared" si="47"/>
        <v>8.9535201935507671E-8</v>
      </c>
      <c r="P318" s="4">
        <f t="shared" si="47"/>
        <v>9.3965638962017695E-10</v>
      </c>
      <c r="Q318" s="4">
        <f t="shared" si="47"/>
        <v>1.2283208982569092E-12</v>
      </c>
      <c r="R318" s="4">
        <f t="shared" si="47"/>
        <v>9.2738315140998656E-18</v>
      </c>
    </row>
    <row r="319" spans="1:18">
      <c r="A319" s="5"/>
      <c r="B319" s="6">
        <v>8</v>
      </c>
      <c r="C319" s="4">
        <f t="shared" si="47"/>
        <v>0.9999999999939202</v>
      </c>
      <c r="D319" s="4">
        <f t="shared" si="47"/>
        <v>0.99999820154386354</v>
      </c>
      <c r="E319" s="4">
        <f t="shared" si="47"/>
        <v>0.99962490254219261</v>
      </c>
      <c r="F319" s="4">
        <f t="shared" si="47"/>
        <v>0.99355784183935714</v>
      </c>
      <c r="G319" s="4">
        <f t="shared" si="47"/>
        <v>0.9615712840851951</v>
      </c>
      <c r="H319" s="4">
        <f t="shared" si="47"/>
        <v>0.87362846876391254</v>
      </c>
      <c r="I319" s="4">
        <f t="shared" si="47"/>
        <v>0.71737189169136717</v>
      </c>
      <c r="J319" s="4">
        <f t="shared" si="47"/>
        <v>0.32041964102309439</v>
      </c>
      <c r="K319" s="4">
        <f t="shared" si="47"/>
        <v>7.2919256446740605E-2</v>
      </c>
      <c r="L319" s="4">
        <f t="shared" si="47"/>
        <v>7.0792746366339582E-3</v>
      </c>
      <c r="M319" s="4">
        <f t="shared" si="47"/>
        <v>2.0692898731071414E-4</v>
      </c>
      <c r="N319" s="4">
        <f t="shared" si="47"/>
        <v>1.8052506405879167E-5</v>
      </c>
      <c r="O319" s="4">
        <f t="shared" si="47"/>
        <v>7.8799589033921174E-7</v>
      </c>
      <c r="P319" s="4">
        <f t="shared" si="47"/>
        <v>1.1675567246549256E-8</v>
      </c>
      <c r="Q319" s="4">
        <f t="shared" si="47"/>
        <v>2.4267577581007669E-11</v>
      </c>
      <c r="R319" s="4">
        <f t="shared" si="47"/>
        <v>3.9317730410098236E-16</v>
      </c>
    </row>
    <row r="320" spans="1:18">
      <c r="A320" s="5"/>
      <c r="B320" s="2">
        <v>9</v>
      </c>
      <c r="C320" s="4">
        <f t="shared" si="47"/>
        <v>0.99999999999988876</v>
      </c>
      <c r="D320" s="4">
        <f t="shared" si="47"/>
        <v>0.99999985372288425</v>
      </c>
      <c r="E320" s="4">
        <f t="shared" si="47"/>
        <v>0.99993785160387327</v>
      </c>
      <c r="F320" s="4">
        <f t="shared" si="47"/>
        <v>0.99834872024103882</v>
      </c>
      <c r="G320" s="4">
        <f t="shared" si="47"/>
        <v>0.98643369775795975</v>
      </c>
      <c r="H320" s="4">
        <f t="shared" si="47"/>
        <v>0.94251205339087218</v>
      </c>
      <c r="I320" s="4">
        <f t="shared" si="47"/>
        <v>0.84171606468301285</v>
      </c>
      <c r="J320" s="4">
        <f t="shared" si="47"/>
        <v>0.48070781263405027</v>
      </c>
      <c r="K320" s="4">
        <f t="shared" si="47"/>
        <v>0.14891563334452526</v>
      </c>
      <c r="L320" s="4">
        <f t="shared" si="47"/>
        <v>2.0577210301433949E-2</v>
      </c>
      <c r="M320" s="4">
        <f t="shared" si="47"/>
        <v>9.0744381071843159E-4</v>
      </c>
      <c r="N320" s="4">
        <f t="shared" si="47"/>
        <v>1.0075009227746525E-4</v>
      </c>
      <c r="O320" s="4">
        <f t="shared" si="47"/>
        <v>5.8200748354110192E-6</v>
      </c>
      <c r="P320" s="4">
        <f t="shared" si="47"/>
        <v>1.2161913942336724E-7</v>
      </c>
      <c r="Q320" s="4">
        <f t="shared" si="47"/>
        <v>4.0159605739901443E-10</v>
      </c>
      <c r="R320" s="4">
        <f t="shared" si="47"/>
        <v>1.3953066681972323E-14</v>
      </c>
    </row>
    <row r="321" spans="1:18">
      <c r="A321" s="5"/>
      <c r="B321" s="6">
        <v>10</v>
      </c>
      <c r="C321" s="4">
        <f t="shared" si="47"/>
        <v>0.99999999999999822</v>
      </c>
      <c r="D321" s="4">
        <f t="shared" si="47"/>
        <v>0.99999998988229133</v>
      </c>
      <c r="E321" s="4">
        <f t="shared" si="47"/>
        <v>0.99999121800658686</v>
      </c>
      <c r="F321" s="4">
        <f t="shared" si="47"/>
        <v>0.9996376333236312</v>
      </c>
      <c r="G321" s="4">
        <f t="shared" si="47"/>
        <v>0.99587862310447128</v>
      </c>
      <c r="H321" s="4">
        <f t="shared" si="47"/>
        <v>0.97733698255327728</v>
      </c>
      <c r="I321" s="4">
        <f t="shared" si="47"/>
        <v>0.92244570657029856</v>
      </c>
      <c r="J321" s="4">
        <f t="shared" si="47"/>
        <v>0.64238998092077582</v>
      </c>
      <c r="K321" s="4">
        <f t="shared" si="47"/>
        <v>0.26386259544538387</v>
      </c>
      <c r="L321" s="4">
        <f t="shared" si="47"/>
        <v>5.1212151137768232E-2</v>
      </c>
      <c r="M321" s="4">
        <f t="shared" si="47"/>
        <v>3.3836997546870659E-3</v>
      </c>
      <c r="N321" s="4">
        <f t="shared" si="47"/>
        <v>4.7705212750436861E-4</v>
      </c>
      <c r="O321" s="4">
        <f t="shared" si="47"/>
        <v>3.6409175585182546E-5</v>
      </c>
      <c r="P321" s="4">
        <f t="shared" si="47"/>
        <v>1.0715993886840127E-6</v>
      </c>
      <c r="Q321" s="4">
        <f t="shared" si="47"/>
        <v>5.6157577466488409E-9</v>
      </c>
      <c r="R321" s="4">
        <f t="shared" si="47"/>
        <v>4.1806719895086857E-13</v>
      </c>
    </row>
    <row r="322" spans="1:18">
      <c r="A322" s="5"/>
      <c r="B322" s="6">
        <v>11</v>
      </c>
      <c r="C322" s="4">
        <f t="shared" si="47"/>
        <v>1</v>
      </c>
      <c r="D322" s="4">
        <f t="shared" si="47"/>
        <v>0.99999999940328532</v>
      </c>
      <c r="E322" s="4">
        <f t="shared" si="47"/>
        <v>0.99999893958873276</v>
      </c>
      <c r="F322" s="4">
        <f t="shared" si="47"/>
        <v>0.99993185604430046</v>
      </c>
      <c r="G322" s="4">
        <f t="shared" si="47"/>
        <v>0.99892299611023194</v>
      </c>
      <c r="H322" s="4">
        <f t="shared" si="47"/>
        <v>0.992275545988067</v>
      </c>
      <c r="I322" s="4">
        <f t="shared" si="47"/>
        <v>0.96691750629446038</v>
      </c>
      <c r="J322" s="4">
        <f t="shared" si="47"/>
        <v>0.78076792250404881</v>
      </c>
      <c r="K322" s="4">
        <f t="shared" si="47"/>
        <v>0.41138099749653301</v>
      </c>
      <c r="L322" s="4">
        <f t="shared" si="47"/>
        <v>0.1102065567063526</v>
      </c>
      <c r="M322" s="4">
        <f t="shared" si="47"/>
        <v>1.0810774998798046E-2</v>
      </c>
      <c r="N322" s="4">
        <f t="shared" si="47"/>
        <v>1.929914225669569E-3</v>
      </c>
      <c r="O322" s="4">
        <f t="shared" si="47"/>
        <v>1.9418122444389292E-4</v>
      </c>
      <c r="P322" s="4">
        <f t="shared" si="47"/>
        <v>8.0363152000932335E-6</v>
      </c>
      <c r="Q322" s="4">
        <f t="shared" si="47"/>
        <v>6.6751261379427966E-8</v>
      </c>
      <c r="R322" s="4">
        <f t="shared" si="47"/>
        <v>1.0636775961107562E-11</v>
      </c>
    </row>
    <row r="323" spans="1:18">
      <c r="A323" s="5"/>
      <c r="B323" s="6">
        <v>12</v>
      </c>
      <c r="C323" s="4">
        <f t="shared" si="47"/>
        <v>1</v>
      </c>
      <c r="D323" s="4">
        <f t="shared" si="47"/>
        <v>0.99999999996997291</v>
      </c>
      <c r="E323" s="4">
        <f t="shared" si="47"/>
        <v>0.99999989056881011</v>
      </c>
      <c r="F323" s="4">
        <f t="shared" si="47"/>
        <v>0.99998902437854498</v>
      </c>
      <c r="G323" s="4">
        <f t="shared" si="47"/>
        <v>0.99975826047059535</v>
      </c>
      <c r="H323" s="4">
        <f t="shared" si="47"/>
        <v>0.99773003643249325</v>
      </c>
      <c r="I323" s="4">
        <f t="shared" si="47"/>
        <v>0.98777024686510528</v>
      </c>
      <c r="J323" s="4">
        <f t="shared" si="47"/>
        <v>0.88157670346881489</v>
      </c>
      <c r="K323" s="4">
        <f t="shared" si="47"/>
        <v>0.57252778662663617</v>
      </c>
      <c r="L323" s="4">
        <f t="shared" si="47"/>
        <v>0.20690764657398386</v>
      </c>
      <c r="M323" s="4">
        <f t="shared" si="47"/>
        <v>2.9772020980943892E-2</v>
      </c>
      <c r="N323" s="4">
        <f t="shared" si="47"/>
        <v>6.7045360284840299E-3</v>
      </c>
      <c r="O323" s="4">
        <f t="shared" si="47"/>
        <v>8.8684133304489491E-4</v>
      </c>
      <c r="P323" s="4">
        <f t="shared" si="47"/>
        <v>5.1499243151920876E-5</v>
      </c>
      <c r="Q323" s="4">
        <f t="shared" si="47"/>
        <v>6.7689091323957374E-7</v>
      </c>
      <c r="R323" s="4">
        <f t="shared" si="47"/>
        <v>2.3058211384640896E-10</v>
      </c>
    </row>
    <row r="324" spans="1:18">
      <c r="A324" s="5"/>
      <c r="B324" s="6">
        <v>13</v>
      </c>
      <c r="C324" s="4">
        <f t="shared" si="47"/>
        <v>1</v>
      </c>
      <c r="D324" s="4">
        <f t="shared" si="47"/>
        <v>0.99999999999871247</v>
      </c>
      <c r="E324" s="4">
        <f t="shared" si="47"/>
        <v>0.99999999036462495</v>
      </c>
      <c r="F324" s="4">
        <f t="shared" si="47"/>
        <v>0.99999848916144018</v>
      </c>
      <c r="G324" s="4">
        <f t="shared" si="47"/>
        <v>0.99995352610965171</v>
      </c>
      <c r="H324" s="4">
        <f t="shared" si="47"/>
        <v>0.99942701095617448</v>
      </c>
      <c r="I324" s="4">
        <f t="shared" si="47"/>
        <v>0.99610163490814352</v>
      </c>
      <c r="J324" s="4">
        <f t="shared" si="47"/>
        <v>0.94415239352816882</v>
      </c>
      <c r="K324" s="4">
        <f t="shared" si="47"/>
        <v>0.72252144619463987</v>
      </c>
      <c r="L324" s="4">
        <f t="shared" si="47"/>
        <v>0.34196794208178583</v>
      </c>
      <c r="M324" s="4">
        <f t="shared" si="47"/>
        <v>7.1018958452474509E-2</v>
      </c>
      <c r="N324" s="4">
        <f t="shared" si="47"/>
        <v>2.0074472604032074E-2</v>
      </c>
      <c r="O324" s="4">
        <f t="shared" si="47"/>
        <v>3.4779526751879198E-3</v>
      </c>
      <c r="P324" s="4">
        <f t="shared" si="47"/>
        <v>2.8260477825942185E-4</v>
      </c>
      <c r="Q324" s="4">
        <f t="shared" si="47"/>
        <v>5.8653786314710976E-6</v>
      </c>
      <c r="R324" s="4">
        <f t="shared" si="47"/>
        <v>4.2643349832538619E-9</v>
      </c>
    </row>
    <row r="325" spans="1:18">
      <c r="A325" s="5"/>
      <c r="B325" s="6">
        <v>14</v>
      </c>
      <c r="C325" s="4">
        <f t="shared" si="47"/>
        <v>1</v>
      </c>
      <c r="D325" s="4">
        <f t="shared" si="47"/>
        <v>0.99999999999995315</v>
      </c>
      <c r="E325" s="4">
        <f t="shared" si="47"/>
        <v>0.99999999927877603</v>
      </c>
      <c r="F325" s="4">
        <f t="shared" si="47"/>
        <v>0.99999982296702239</v>
      </c>
      <c r="G325" s="4">
        <f t="shared" si="47"/>
        <v>0.99999238178474137</v>
      </c>
      <c r="H325" s="4">
        <f t="shared" si="47"/>
        <v>0.99987640076077777</v>
      </c>
      <c r="I325" s="4">
        <f t="shared" si="47"/>
        <v>0.99893497261165143</v>
      </c>
      <c r="J325" s="4">
        <f t="shared" si="47"/>
        <v>0.97721519792265488</v>
      </c>
      <c r="K325" s="4">
        <f t="shared" si="47"/>
        <v>0.84135823330830983</v>
      </c>
      <c r="L325" s="4">
        <f t="shared" si="47"/>
        <v>0.50253290307766252</v>
      </c>
      <c r="M325" s="4">
        <f t="shared" si="47"/>
        <v>0.14739256509187304</v>
      </c>
      <c r="N325" s="4">
        <f t="shared" si="47"/>
        <v>5.194186096004548E-2</v>
      </c>
      <c r="O325" s="4">
        <f t="shared" si="47"/>
        <v>1.172842344200813E-2</v>
      </c>
      <c r="P325" s="4">
        <f t="shared" si="47"/>
        <v>1.3285970365739526E-3</v>
      </c>
      <c r="Q325" s="4">
        <f t="shared" si="47"/>
        <v>4.3421358009305364E-5</v>
      </c>
      <c r="R325" s="4">
        <f t="shared" si="47"/>
        <v>6.723388207209251E-8</v>
      </c>
    </row>
    <row r="326" spans="1:18">
      <c r="A326" s="5"/>
      <c r="B326" s="6">
        <v>15</v>
      </c>
      <c r="C326" s="4">
        <f t="shared" si="47"/>
        <v>1</v>
      </c>
      <c r="D326" s="4">
        <f t="shared" si="47"/>
        <v>0.99999999999999856</v>
      </c>
      <c r="E326" s="4">
        <f t="shared" si="47"/>
        <v>0.99999999995437938</v>
      </c>
      <c r="F326" s="4">
        <f t="shared" si="47"/>
        <v>0.99999998245152799</v>
      </c>
      <c r="G326" s="4">
        <f t="shared" si="47"/>
        <v>0.99999894213734331</v>
      </c>
      <c r="H326" s="4">
        <f t="shared" si="47"/>
        <v>0.99997737607181314</v>
      </c>
      <c r="I326" s="4">
        <f t="shared" si="47"/>
        <v>0.99975253971912847</v>
      </c>
      <c r="J326" s="4">
        <f t="shared" si="47"/>
        <v>0.99203757370418066</v>
      </c>
      <c r="K326" s="4">
        <f t="shared" si="47"/>
        <v>0.92124465960708779</v>
      </c>
      <c r="L326" s="4">
        <f t="shared" si="47"/>
        <v>0.66449670102096436</v>
      </c>
      <c r="M326" s="4">
        <f t="shared" si="47"/>
        <v>0.26738088801836091</v>
      </c>
      <c r="N326" s="4">
        <f t="shared" si="47"/>
        <v>0.11638960064701591</v>
      </c>
      <c r="O326" s="4">
        <f t="shared" si="47"/>
        <v>3.401870097047472E-2</v>
      </c>
      <c r="P326" s="4">
        <f t="shared" si="47"/>
        <v>5.345493933385956E-3</v>
      </c>
      <c r="Q326" s="4">
        <f t="shared" si="47"/>
        <v>2.7407561915552485E-4</v>
      </c>
      <c r="R326" s="4">
        <f t="shared" si="47"/>
        <v>9.0129128875464241E-7</v>
      </c>
    </row>
    <row r="327" spans="1:18">
      <c r="A327" s="5"/>
      <c r="B327" s="6">
        <v>16</v>
      </c>
      <c r="C327" s="4">
        <f t="shared" si="47"/>
        <v>1</v>
      </c>
      <c r="D327" s="4">
        <f t="shared" si="47"/>
        <v>1</v>
      </c>
      <c r="E327" s="4">
        <f t="shared" si="47"/>
        <v>0.99999999999758271</v>
      </c>
      <c r="F327" s="4">
        <f t="shared" si="47"/>
        <v>0.9999999985416097</v>
      </c>
      <c r="G327" s="4">
        <f t="shared" si="47"/>
        <v>0.99999987671133606</v>
      </c>
      <c r="H327" s="4">
        <f t="shared" si="47"/>
        <v>0.9999965195553786</v>
      </c>
      <c r="I327" s="4">
        <f t="shared" si="47"/>
        <v>0.99995158975767517</v>
      </c>
      <c r="J327" s="4">
        <f t="shared" ref="D327:R335" si="48">_xlfn.BINOM.DIST($B327,$A$311,J$6,TRUE)</f>
        <v>0.99764430492325307</v>
      </c>
      <c r="K327" s="4">
        <f t="shared" si="48"/>
        <v>0.96655620466513081</v>
      </c>
      <c r="L327" s="4">
        <f t="shared" si="48"/>
        <v>0.80234420667400475</v>
      </c>
      <c r="M327" s="4">
        <f t="shared" si="48"/>
        <v>0.42643630051207887</v>
      </c>
      <c r="N327" s="4">
        <f t="shared" si="48"/>
        <v>0.22636174503179471</v>
      </c>
      <c r="O327" s="4">
        <f t="shared" si="48"/>
        <v>8.4830667990069886E-2</v>
      </c>
      <c r="P327" s="4">
        <f t="shared" si="48"/>
        <v>1.8361168609951049E-2</v>
      </c>
      <c r="Q327" s="4">
        <f t="shared" si="48"/>
        <v>1.4693226084408046E-3</v>
      </c>
      <c r="R327" s="4">
        <f t="shared" si="48"/>
        <v>1.0222561611413392E-5</v>
      </c>
    </row>
    <row r="328" spans="1:18">
      <c r="A328" s="5"/>
      <c r="B328" s="6">
        <v>17</v>
      </c>
      <c r="C328" s="4">
        <f t="shared" si="47"/>
        <v>1</v>
      </c>
      <c r="D328" s="4">
        <f t="shared" si="48"/>
        <v>1</v>
      </c>
      <c r="E328" s="4">
        <f t="shared" si="48"/>
        <v>0.99999999999989408</v>
      </c>
      <c r="F328" s="4">
        <f t="shared" si="48"/>
        <v>0.99999999989966204</v>
      </c>
      <c r="G328" s="4">
        <f t="shared" si="48"/>
        <v>0.99999998809429202</v>
      </c>
      <c r="H328" s="4">
        <f t="shared" si="48"/>
        <v>0.99999955585956801</v>
      </c>
      <c r="I328" s="4">
        <f t="shared" si="48"/>
        <v>0.99999213311045732</v>
      </c>
      <c r="J328" s="4">
        <f t="shared" si="48"/>
        <v>0.99941857690027502</v>
      </c>
      <c r="K328" s="4">
        <f t="shared" si="48"/>
        <v>0.98805743381863742</v>
      </c>
      <c r="L328" s="4">
        <f t="shared" si="48"/>
        <v>0.90049603879347595</v>
      </c>
      <c r="M328" s="4">
        <f t="shared" si="48"/>
        <v>0.60282731587125848</v>
      </c>
      <c r="N328" s="4">
        <f t="shared" si="48"/>
        <v>0.38335327996508334</v>
      </c>
      <c r="O328" s="4">
        <f t="shared" si="48"/>
        <v>0.18173318952480022</v>
      </c>
      <c r="P328" s="4">
        <f t="shared" si="48"/>
        <v>5.3643820849341495E-2</v>
      </c>
      <c r="Q328" s="4">
        <f t="shared" si="48"/>
        <v>6.6510238968609803E-3</v>
      </c>
      <c r="R328" s="4">
        <f t="shared" si="48"/>
        <v>9.737364723251684E-5</v>
      </c>
    </row>
    <row r="329" spans="1:18">
      <c r="A329" s="5"/>
      <c r="B329" s="6">
        <v>18</v>
      </c>
      <c r="C329" s="4">
        <f t="shared" si="47"/>
        <v>1</v>
      </c>
      <c r="D329" s="4">
        <f t="shared" si="48"/>
        <v>1</v>
      </c>
      <c r="E329" s="4">
        <f t="shared" si="48"/>
        <v>0.99999999999999623</v>
      </c>
      <c r="F329" s="4">
        <f t="shared" si="48"/>
        <v>0.99999999999438594</v>
      </c>
      <c r="G329" s="4">
        <f t="shared" si="48"/>
        <v>0.99999999906433312</v>
      </c>
      <c r="H329" s="4">
        <f t="shared" si="48"/>
        <v>0.99999995383297868</v>
      </c>
      <c r="I329" s="4">
        <f t="shared" si="48"/>
        <v>0.99999895746409706</v>
      </c>
      <c r="J329" s="4">
        <f t="shared" si="48"/>
        <v>0.99988257384297707</v>
      </c>
      <c r="K329" s="4">
        <f t="shared" si="48"/>
        <v>0.99648888196891461</v>
      </c>
      <c r="L329" s="4">
        <f t="shared" si="48"/>
        <v>0.95825008002697887</v>
      </c>
      <c r="M329" s="4">
        <f t="shared" si="48"/>
        <v>0.76448223972173501</v>
      </c>
      <c r="N329" s="4">
        <f t="shared" si="48"/>
        <v>0.56855893661695966</v>
      </c>
      <c r="O329" s="4">
        <f t="shared" si="48"/>
        <v>0.3344506234229061</v>
      </c>
      <c r="P329" s="4">
        <f t="shared" si="48"/>
        <v>0.13268260166216009</v>
      </c>
      <c r="Q329" s="4">
        <f t="shared" si="48"/>
        <v>2.5215023810512983E-2</v>
      </c>
      <c r="R329" s="4">
        <f t="shared" si="48"/>
        <v>7.707455160729271E-4</v>
      </c>
    </row>
    <row r="330" spans="1:18">
      <c r="A330" s="5"/>
      <c r="B330" s="6">
        <v>19</v>
      </c>
      <c r="C330" s="4">
        <f t="shared" si="47"/>
        <v>1</v>
      </c>
      <c r="D330" s="4">
        <f t="shared" si="48"/>
        <v>1</v>
      </c>
      <c r="E330" s="4">
        <f t="shared" si="48"/>
        <v>0.99999999999999989</v>
      </c>
      <c r="F330" s="4">
        <f t="shared" si="48"/>
        <v>0.99999999999975109</v>
      </c>
      <c r="G330" s="4">
        <f t="shared" si="48"/>
        <v>0.9999999999416771</v>
      </c>
      <c r="H330" s="4">
        <f t="shared" si="48"/>
        <v>0.99999999619093027</v>
      </c>
      <c r="I330" s="4">
        <f t="shared" si="48"/>
        <v>0.99999989023609959</v>
      </c>
      <c r="J330" s="4">
        <f t="shared" si="48"/>
        <v>0.99998110694583264</v>
      </c>
      <c r="K330" s="4">
        <f t="shared" si="48"/>
        <v>0.9991736896027501</v>
      </c>
      <c r="L330" s="4">
        <f t="shared" si="48"/>
        <v>0.98584559233244162</v>
      </c>
      <c r="M330" s="4">
        <f t="shared" si="48"/>
        <v>0.884784428515204</v>
      </c>
      <c r="N330" s="4">
        <f t="shared" si="48"/>
        <v>0.74597967113413299</v>
      </c>
      <c r="O330" s="4">
        <f t="shared" si="48"/>
        <v>0.52989099174980969</v>
      </c>
      <c r="P330" s="4">
        <f t="shared" si="48"/>
        <v>0.27646024325004531</v>
      </c>
      <c r="Q330" s="4">
        <f t="shared" si="48"/>
        <v>7.9221128822468734E-2</v>
      </c>
      <c r="R330" s="4">
        <f t="shared" si="48"/>
        <v>4.9955756422848975E-3</v>
      </c>
    </row>
    <row r="331" spans="1:18">
      <c r="A331" s="5"/>
      <c r="B331" s="6">
        <v>20</v>
      </c>
      <c r="C331" s="4">
        <f t="shared" si="47"/>
        <v>1</v>
      </c>
      <c r="D331" s="4">
        <f t="shared" si="48"/>
        <v>1</v>
      </c>
      <c r="E331" s="4">
        <f t="shared" si="48"/>
        <v>1</v>
      </c>
      <c r="F331" s="4">
        <f t="shared" si="48"/>
        <v>0.99999999999999156</v>
      </c>
      <c r="G331" s="4">
        <f t="shared" si="48"/>
        <v>0.99999999999722577</v>
      </c>
      <c r="H331" s="4">
        <f t="shared" si="48"/>
        <v>0.99999999976002607</v>
      </c>
      <c r="I331" s="4">
        <f t="shared" si="48"/>
        <v>0.99999999116878757</v>
      </c>
      <c r="J331" s="4">
        <f t="shared" si="48"/>
        <v>0.99999767195034672</v>
      </c>
      <c r="K331" s="4">
        <f t="shared" si="48"/>
        <v>0.99985049923923586</v>
      </c>
      <c r="L331" s="4">
        <f t="shared" si="48"/>
        <v>0.99628406366391076</v>
      </c>
      <c r="M331" s="4">
        <f t="shared" si="48"/>
        <v>0.95566063748751073</v>
      </c>
      <c r="N331" s="4">
        <f t="shared" si="48"/>
        <v>0.88053374706152465</v>
      </c>
      <c r="O331" s="4">
        <f t="shared" si="48"/>
        <v>0.72789878609555925</v>
      </c>
      <c r="P331" s="4">
        <f t="shared" si="48"/>
        <v>0.48351482147510871</v>
      </c>
      <c r="Q331" s="4">
        <f t="shared" si="48"/>
        <v>0.20360283636225915</v>
      </c>
      <c r="R331" s="4">
        <f t="shared" si="48"/>
        <v>2.5980426782539E-2</v>
      </c>
    </row>
    <row r="332" spans="1:18">
      <c r="A332" s="5"/>
      <c r="B332" s="6">
        <v>21</v>
      </c>
      <c r="C332" s="4">
        <f t="shared" si="47"/>
        <v>1</v>
      </c>
      <c r="D332" s="4">
        <f t="shared" si="48"/>
        <v>1</v>
      </c>
      <c r="E332" s="4">
        <f t="shared" si="48"/>
        <v>1</v>
      </c>
      <c r="F332" s="4">
        <f t="shared" si="48"/>
        <v>0.99999999999999978</v>
      </c>
      <c r="G332" s="4">
        <f t="shared" si="48"/>
        <v>0.99999999999990541</v>
      </c>
      <c r="H332" s="4">
        <f t="shared" si="48"/>
        <v>0.99999999998915623</v>
      </c>
      <c r="I332" s="4">
        <f t="shared" si="48"/>
        <v>0.99999999949004326</v>
      </c>
      <c r="J332" s="4">
        <f t="shared" si="48"/>
        <v>0.99999979373667114</v>
      </c>
      <c r="K332" s="4">
        <f t="shared" si="48"/>
        <v>0.99998049242318077</v>
      </c>
      <c r="L332" s="4">
        <f t="shared" si="48"/>
        <v>0.99929246679794637</v>
      </c>
      <c r="M332" s="4">
        <f t="shared" si="48"/>
        <v>0.98747535847063006</v>
      </c>
      <c r="N332" s="4">
        <f t="shared" si="48"/>
        <v>0.95828189118134266</v>
      </c>
      <c r="O332" s="4">
        <f t="shared" si="48"/>
        <v>0.88074369860358459</v>
      </c>
      <c r="P332" s="4">
        <f t="shared" si="48"/>
        <v>0.71069948373013947</v>
      </c>
      <c r="Q332" s="4">
        <f t="shared" si="48"/>
        <v>0.42186118280151835</v>
      </c>
      <c r="R332" s="4">
        <f t="shared" si="48"/>
        <v>0.10539555148884797</v>
      </c>
    </row>
    <row r="333" spans="1:18">
      <c r="A333" s="5"/>
      <c r="B333" s="6">
        <v>22</v>
      </c>
      <c r="C333" s="4">
        <f t="shared" si="47"/>
        <v>1</v>
      </c>
      <c r="D333" s="4">
        <f t="shared" si="48"/>
        <v>1</v>
      </c>
      <c r="E333" s="4">
        <f t="shared" si="48"/>
        <v>1</v>
      </c>
      <c r="F333" s="4">
        <f t="shared" si="48"/>
        <v>1</v>
      </c>
      <c r="G333" s="4">
        <f t="shared" si="48"/>
        <v>0.999999999999998</v>
      </c>
      <c r="H333" s="4">
        <f t="shared" si="48"/>
        <v>0.99999999999968703</v>
      </c>
      <c r="I333" s="4">
        <f t="shared" si="48"/>
        <v>0.9999999999811815</v>
      </c>
      <c r="J333" s="4">
        <f t="shared" si="48"/>
        <v>0.99999998830386283</v>
      </c>
      <c r="K333" s="4">
        <f t="shared" si="48"/>
        <v>0.99999836686571486</v>
      </c>
      <c r="L333" s="4">
        <f t="shared" si="48"/>
        <v>0.99991318293970399</v>
      </c>
      <c r="M333" s="4">
        <f t="shared" si="48"/>
        <v>0.99769918883440756</v>
      </c>
      <c r="N333" s="4">
        <f t="shared" si="48"/>
        <v>0.99044374557148651</v>
      </c>
      <c r="O333" s="4">
        <f t="shared" si="48"/>
        <v>0.96520885033461246</v>
      </c>
      <c r="P333" s="4">
        <f t="shared" si="48"/>
        <v>0.88915544304561711</v>
      </c>
      <c r="Q333" s="4">
        <f t="shared" si="48"/>
        <v>0.6960457989388944</v>
      </c>
      <c r="R333" s="4">
        <f t="shared" si="48"/>
        <v>0.32055401236222453</v>
      </c>
    </row>
    <row r="334" spans="1:18">
      <c r="B334" s="6">
        <v>23</v>
      </c>
      <c r="C334" s="4">
        <f t="shared" si="47"/>
        <v>1</v>
      </c>
      <c r="D334" s="4">
        <f t="shared" si="48"/>
        <v>1</v>
      </c>
      <c r="E334" s="4">
        <f t="shared" si="48"/>
        <v>1</v>
      </c>
      <c r="F334" s="4">
        <f t="shared" si="48"/>
        <v>1</v>
      </c>
      <c r="G334" s="4">
        <f t="shared" si="48"/>
        <v>1</v>
      </c>
      <c r="H334" s="4">
        <f t="shared" si="48"/>
        <v>0.99999999999999567</v>
      </c>
      <c r="I334" s="4">
        <f t="shared" si="48"/>
        <v>0.99999999999966671</v>
      </c>
      <c r="J334" s="4">
        <f t="shared" si="48"/>
        <v>0.99999999968121389</v>
      </c>
      <c r="K334" s="4">
        <f t="shared" si="48"/>
        <v>0.99999993415085719</v>
      </c>
      <c r="L334" s="4">
        <f t="shared" si="48"/>
        <v>0.99999485126163656</v>
      </c>
      <c r="M334" s="4">
        <f t="shared" si="48"/>
        <v>0.99979427908968499</v>
      </c>
      <c r="N334" s="4">
        <f t="shared" si="48"/>
        <v>0.99892764902201736</v>
      </c>
      <c r="O334" s="4">
        <f t="shared" si="48"/>
        <v>0.9949739767363307</v>
      </c>
      <c r="P334" s="4">
        <f t="shared" si="48"/>
        <v>0.97854498017116809</v>
      </c>
      <c r="Q334" s="4">
        <f t="shared" si="48"/>
        <v>0.91568957071816814</v>
      </c>
      <c r="R334" s="4">
        <f t="shared" si="48"/>
        <v>0.69227511896802596</v>
      </c>
    </row>
    <row r="335" spans="1:18">
      <c r="B335" s="6">
        <v>24</v>
      </c>
      <c r="C335" s="4">
        <f t="shared" si="47"/>
        <v>1</v>
      </c>
      <c r="D335" s="4">
        <f t="shared" si="48"/>
        <v>1</v>
      </c>
      <c r="E335" s="4">
        <f t="shared" si="48"/>
        <v>1</v>
      </c>
      <c r="F335" s="4">
        <f t="shared" si="48"/>
        <v>1</v>
      </c>
      <c r="G335" s="4">
        <f t="shared" si="48"/>
        <v>1</v>
      </c>
      <c r="H335" s="4">
        <f t="shared" si="48"/>
        <v>1</v>
      </c>
      <c r="I335" s="4">
        <f t="shared" si="48"/>
        <v>1</v>
      </c>
      <c r="J335" s="4">
        <f t="shared" si="48"/>
        <v>1</v>
      </c>
      <c r="K335" s="4">
        <f t="shared" si="48"/>
        <v>1</v>
      </c>
      <c r="L335" s="4">
        <f t="shared" si="48"/>
        <v>1</v>
      </c>
      <c r="M335" s="4">
        <f t="shared" si="48"/>
        <v>1</v>
      </c>
      <c r="N335" s="4">
        <f t="shared" si="48"/>
        <v>1</v>
      </c>
      <c r="O335" s="4">
        <f t="shared" si="48"/>
        <v>1</v>
      </c>
      <c r="P335" s="4">
        <f t="shared" si="48"/>
        <v>1</v>
      </c>
      <c r="Q335" s="4">
        <f t="shared" si="48"/>
        <v>1</v>
      </c>
      <c r="R335" s="4">
        <f t="shared" si="48"/>
        <v>1</v>
      </c>
    </row>
    <row r="337" spans="1:18">
      <c r="A337" s="5">
        <v>25</v>
      </c>
      <c r="B337" s="6">
        <v>0</v>
      </c>
      <c r="C337" s="4">
        <f>_xlfn.BINOM.DIST($B337,$A$337,C$6,TRUE)</f>
        <v>0.73797974222778873</v>
      </c>
      <c r="D337" s="4">
        <f t="shared" ref="D337:R352" si="49">_xlfn.BINOM.DIST($B337,$A$337,D$6,TRUE)</f>
        <v>0.26259845204902321</v>
      </c>
      <c r="E337" s="4">
        <f t="shared" si="49"/>
        <v>6.7754965004895029E-2</v>
      </c>
      <c r="F337" s="4">
        <f t="shared" si="49"/>
        <v>1.6176031302621696E-2</v>
      </c>
      <c r="G337" s="4">
        <f t="shared" si="49"/>
        <v>3.5398411362530689E-3</v>
      </c>
      <c r="H337" s="4">
        <f t="shared" si="49"/>
        <v>7.0206717686499228E-4</v>
      </c>
      <c r="I337" s="4">
        <f t="shared" si="49"/>
        <v>1.2449190064675578E-4</v>
      </c>
      <c r="J337" s="4">
        <f t="shared" si="49"/>
        <v>2.6066157353767354E-6</v>
      </c>
      <c r="K337" s="4">
        <f t="shared" si="49"/>
        <v>2.6852781272071885E-8</v>
      </c>
      <c r="L337" s="4">
        <f t="shared" si="49"/>
        <v>9.8831229488860887E-11</v>
      </c>
      <c r="M337" s="4">
        <f t="shared" si="49"/>
        <v>7.1201883560884594E-14</v>
      </c>
      <c r="N337" s="4">
        <f t="shared" si="49"/>
        <v>7.207573515492591E-16</v>
      </c>
      <c r="O337" s="4">
        <f t="shared" si="49"/>
        <v>2.5836998329243062E-18</v>
      </c>
      <c r="P337" s="4">
        <f t="shared" si="49"/>
        <v>1.7810349987494672E-21</v>
      </c>
      <c r="Q337" s="4">
        <f t="shared" si="49"/>
        <v>5.9126901406265405E-26</v>
      </c>
      <c r="R337" s="4">
        <f t="shared" si="49"/>
        <v>1.0301968901198683E-33</v>
      </c>
    </row>
    <row r="338" spans="1:18">
      <c r="A338" s="5"/>
      <c r="B338" s="2">
        <v>1</v>
      </c>
      <c r="C338" s="4">
        <f t="shared" ref="C338:R362" si="50">_xlfn.BINOM.DIST($B338,$A$337,C$6,TRUE)</f>
        <v>0.963574812833498</v>
      </c>
      <c r="D338" s="4">
        <f t="shared" si="49"/>
        <v>0.62328625752609756</v>
      </c>
      <c r="E338" s="4">
        <f t="shared" si="49"/>
        <v>0.26032297851666908</v>
      </c>
      <c r="F338" s="4">
        <f t="shared" si="49"/>
        <v>8.8707957678420962E-2</v>
      </c>
      <c r="G338" s="4">
        <f t="shared" si="49"/>
        <v>2.5952210070921324E-2</v>
      </c>
      <c r="H338" s="4">
        <f t="shared" si="49"/>
        <v>6.6177096902396626E-3</v>
      </c>
      <c r="I338" s="4">
        <f t="shared" si="49"/>
        <v>1.4715844523493875E-3</v>
      </c>
      <c r="J338" s="4">
        <f t="shared" si="49"/>
        <v>4.6428032266027845E-5</v>
      </c>
      <c r="K338" s="4">
        <f t="shared" si="49"/>
        <v>7.0378102381514504E-7</v>
      </c>
      <c r="L338" s="4">
        <f t="shared" si="49"/>
        <v>3.8372903827516578E-9</v>
      </c>
      <c r="M338" s="4">
        <f t="shared" si="49"/>
        <v>4.2660711782059175E-12</v>
      </c>
      <c r="N338" s="4">
        <f t="shared" si="49"/>
        <v>5.5382259948472202E-14</v>
      </c>
      <c r="O338" s="4">
        <f t="shared" si="49"/>
        <v>2.6434779163667378E-16</v>
      </c>
      <c r="P338" s="4">
        <f t="shared" si="49"/>
        <v>2.582683764222305E-19</v>
      </c>
      <c r="Q338" s="4">
        <f t="shared" si="49"/>
        <v>1.3676670615806865E-23</v>
      </c>
      <c r="R338" s="4">
        <f t="shared" si="49"/>
        <v>5.1273191597678685E-31</v>
      </c>
    </row>
    <row r="339" spans="1:18">
      <c r="A339" s="5"/>
      <c r="B339" s="6">
        <v>2</v>
      </c>
      <c r="C339" s="4">
        <f t="shared" si="50"/>
        <v>0.99667694806206253</v>
      </c>
      <c r="D339" s="4">
        <f t="shared" si="49"/>
        <v>0.86108633655275824</v>
      </c>
      <c r="E339" s="4">
        <f t="shared" si="49"/>
        <v>0.52302802332175446</v>
      </c>
      <c r="F339" s="4">
        <f t="shared" si="49"/>
        <v>0.24481686460216204</v>
      </c>
      <c r="G339" s="4">
        <f t="shared" si="49"/>
        <v>9.4065677801787984E-2</v>
      </c>
      <c r="H339" s="4">
        <f t="shared" si="49"/>
        <v>3.0543506536503756E-2</v>
      </c>
      <c r="I339" s="4">
        <f t="shared" si="49"/>
        <v>8.4683127539025276E-3</v>
      </c>
      <c r="J339" s="4">
        <f t="shared" si="49"/>
        <v>4.0004821875206368E-4</v>
      </c>
      <c r="K339" s="4">
        <f t="shared" si="49"/>
        <v>8.8947867761293913E-6</v>
      </c>
      <c r="L339" s="4">
        <f t="shared" si="49"/>
        <v>7.1715803259605333E-8</v>
      </c>
      <c r="M339" s="4">
        <f t="shared" si="49"/>
        <v>1.2289391090904841E-10</v>
      </c>
      <c r="N339" s="4">
        <f t="shared" si="49"/>
        <v>2.0452091173102308E-12</v>
      </c>
      <c r="O339" s="4">
        <f t="shared" si="49"/>
        <v>1.2994081588359656E-14</v>
      </c>
      <c r="P339" s="4">
        <f t="shared" si="49"/>
        <v>1.7987938512721781E-17</v>
      </c>
      <c r="Q339" s="4">
        <f t="shared" si="49"/>
        <v>1.5190827777097396E-21</v>
      </c>
      <c r="R339" s="4">
        <f t="shared" si="49"/>
        <v>1.2251130604987677E-28</v>
      </c>
    </row>
    <row r="340" spans="1:18">
      <c r="A340" s="5"/>
      <c r="B340" s="2">
        <v>3</v>
      </c>
      <c r="C340" s="4">
        <f t="shared" si="50"/>
        <v>0.99978013362766316</v>
      </c>
      <c r="D340" s="4">
        <f t="shared" si="49"/>
        <v>0.96125176776400512</v>
      </c>
      <c r="E340" s="4">
        <f t="shared" si="49"/>
        <v>0.75199772084312722</v>
      </c>
      <c r="F340" s="4">
        <f t="shared" si="49"/>
        <v>0.45947704441241888</v>
      </c>
      <c r="G340" s="4">
        <f t="shared" si="49"/>
        <v>0.22631807564377368</v>
      </c>
      <c r="H340" s="4">
        <f t="shared" si="49"/>
        <v>9.236738341600241E-2</v>
      </c>
      <c r="I340" s="4">
        <f t="shared" si="49"/>
        <v>3.1685944556335936E-2</v>
      </c>
      <c r="J340" s="4">
        <f t="shared" si="49"/>
        <v>2.2231588385635322E-3</v>
      </c>
      <c r="K340" s="4">
        <f t="shared" si="49"/>
        <v>7.2217157081134521E-5</v>
      </c>
      <c r="L340" s="4">
        <f t="shared" si="49"/>
        <v>8.5911928951865801E-7</v>
      </c>
      <c r="M340" s="4">
        <f t="shared" si="49"/>
        <v>2.2661800005967539E-9</v>
      </c>
      <c r="N340" s="4">
        <f t="shared" si="49"/>
        <v>4.8323184010214463E-11</v>
      </c>
      <c r="O340" s="4">
        <f t="shared" si="49"/>
        <v>4.0850083907377039E-13</v>
      </c>
      <c r="P340" s="4">
        <f t="shared" si="49"/>
        <v>8.0098604240666498E-16</v>
      </c>
      <c r="Q340" s="4">
        <f t="shared" si="49"/>
        <v>1.078437186880032E-19</v>
      </c>
      <c r="R340" s="4">
        <f t="shared" si="49"/>
        <v>1.8705602963063514E-26</v>
      </c>
    </row>
    <row r="341" spans="1:18">
      <c r="A341" s="5"/>
      <c r="B341" s="6">
        <v>4</v>
      </c>
      <c r="C341" s="4">
        <f t="shared" si="50"/>
        <v>0.99998883033284014</v>
      </c>
      <c r="D341" s="4">
        <f t="shared" si="49"/>
        <v>0.99151949723078459</v>
      </c>
      <c r="E341" s="4">
        <f t="shared" si="49"/>
        <v>0.89516498182005111</v>
      </c>
      <c r="F341" s="4">
        <f t="shared" si="49"/>
        <v>0.6712309372330757</v>
      </c>
      <c r="G341" s="4">
        <f t="shared" si="49"/>
        <v>0.41053529674049577</v>
      </c>
      <c r="H341" s="4">
        <f t="shared" si="49"/>
        <v>0.20697201474129415</v>
      </c>
      <c r="I341" s="4">
        <f t="shared" si="49"/>
        <v>8.6956895642183896E-2</v>
      </c>
      <c r="J341" s="4">
        <f t="shared" si="49"/>
        <v>8.9660337199454418E-3</v>
      </c>
      <c r="K341" s="4">
        <f t="shared" si="49"/>
        <v>4.2339992992627745E-4</v>
      </c>
      <c r="L341" s="4">
        <f t="shared" si="49"/>
        <v>7.4117916873314863E-6</v>
      </c>
      <c r="M341" s="4">
        <f t="shared" si="49"/>
        <v>3.0046022368224655E-8</v>
      </c>
      <c r="N341" s="4">
        <f t="shared" si="49"/>
        <v>8.2045155794537509E-10</v>
      </c>
      <c r="O341" s="4">
        <f t="shared" si="49"/>
        <v>9.2239531947803699E-12</v>
      </c>
      <c r="P341" s="4">
        <f t="shared" si="49"/>
        <v>2.5608136083055216E-14</v>
      </c>
      <c r="Q341" s="4">
        <f t="shared" si="49"/>
        <v>5.4951323378747378E-18</v>
      </c>
      <c r="R341" s="4">
        <f t="shared" si="49"/>
        <v>2.0493659634900283E-24</v>
      </c>
    </row>
    <row r="342" spans="1:18">
      <c r="A342" s="5"/>
      <c r="B342" s="2">
        <v>5</v>
      </c>
      <c r="C342" s="4">
        <f t="shared" si="50"/>
        <v>0.99999954824120718</v>
      </c>
      <c r="D342" s="4">
        <f t="shared" si="49"/>
        <v>0.9985038862853941</v>
      </c>
      <c r="E342" s="4">
        <f t="shared" si="49"/>
        <v>0.96352403251744334</v>
      </c>
      <c r="F342" s="4">
        <f t="shared" si="49"/>
        <v>0.83074461126446419</v>
      </c>
      <c r="G342" s="4">
        <f t="shared" si="49"/>
        <v>0.60648449887197176</v>
      </c>
      <c r="H342" s="4">
        <f t="shared" si="49"/>
        <v>0.36920333487020357</v>
      </c>
      <c r="I342" s="4">
        <f t="shared" si="49"/>
        <v>0.1874329464744488</v>
      </c>
      <c r="J342" s="4">
        <f t="shared" si="49"/>
        <v>2.8010279698814471E-2</v>
      </c>
      <c r="K342" s="4">
        <f t="shared" si="49"/>
        <v>1.9106905703471793E-3</v>
      </c>
      <c r="L342" s="4">
        <f t="shared" si="49"/>
        <v>4.9053273866049927E-5</v>
      </c>
      <c r="M342" s="4">
        <f t="shared" si="49"/>
        <v>3.0500380050916756E-7</v>
      </c>
      <c r="N342" s="4">
        <f t="shared" si="49"/>
        <v>1.0658099554760666E-8</v>
      </c>
      <c r="O342" s="4">
        <f t="shared" si="49"/>
        <v>1.5926908105933963E-10</v>
      </c>
      <c r="P342" s="4">
        <f t="shared" si="49"/>
        <v>6.2578553540614086E-13</v>
      </c>
      <c r="Q342" s="4">
        <f t="shared" si="49"/>
        <v>2.1394094865633012E-16</v>
      </c>
      <c r="R342" s="4">
        <f t="shared" si="49"/>
        <v>1.7150000635189238E-22</v>
      </c>
    </row>
    <row r="343" spans="1:18">
      <c r="A343" s="5"/>
      <c r="B343" s="6">
        <v>6</v>
      </c>
      <c r="C343" s="4">
        <f t="shared" si="50"/>
        <v>0.99999998509281818</v>
      </c>
      <c r="D343" s="4">
        <f t="shared" si="49"/>
        <v>0.99978299205368693</v>
      </c>
      <c r="E343" s="4">
        <f t="shared" si="49"/>
        <v>0.98942868584658095</v>
      </c>
      <c r="F343" s="4">
        <f t="shared" si="49"/>
        <v>0.92611068175339994</v>
      </c>
      <c r="G343" s="4">
        <f t="shared" si="49"/>
        <v>0.77190381729457369</v>
      </c>
      <c r="H343" s="4">
        <f t="shared" si="49"/>
        <v>0.55146556959270265</v>
      </c>
      <c r="I343" s="4">
        <f t="shared" si="49"/>
        <v>0.33239610096880617</v>
      </c>
      <c r="J343" s="4">
        <f t="shared" si="49"/>
        <v>7.0698880309730344E-2</v>
      </c>
      <c r="K343" s="4">
        <f t="shared" si="49"/>
        <v>6.909745872018971E-3</v>
      </c>
      <c r="L343" s="4">
        <f t="shared" si="49"/>
        <v>2.5907458124913116E-4</v>
      </c>
      <c r="M343" s="4">
        <f t="shared" si="49"/>
        <v>2.4648941164462501E-6</v>
      </c>
      <c r="N343" s="4">
        <f t="shared" si="49"/>
        <v>1.1013505859322541E-7</v>
      </c>
      <c r="O343" s="4">
        <f t="shared" si="49"/>
        <v>2.1861519320025741E-9</v>
      </c>
      <c r="P343" s="4">
        <f t="shared" si="49"/>
        <v>1.2150013911447546E-11</v>
      </c>
      <c r="Q343" s="4">
        <f t="shared" si="49"/>
        <v>6.6149077918123729E-15</v>
      </c>
      <c r="R343" s="4">
        <f t="shared" si="49"/>
        <v>1.1393715205363416E-20</v>
      </c>
    </row>
    <row r="344" spans="1:18">
      <c r="A344" s="5"/>
      <c r="B344" s="2">
        <v>7</v>
      </c>
      <c r="C344" s="4">
        <f t="shared" si="50"/>
        <v>0.99999999959170505</v>
      </c>
      <c r="D344" s="4">
        <f t="shared" si="49"/>
        <v>0.99997374063099931</v>
      </c>
      <c r="E344" s="4">
        <f t="shared" si="49"/>
        <v>0.99742217448459658</v>
      </c>
      <c r="F344" s="4">
        <f t="shared" si="49"/>
        <v>0.97253725973231819</v>
      </c>
      <c r="G344" s="4">
        <f t="shared" si="49"/>
        <v>0.88561567911207573</v>
      </c>
      <c r="H344" s="4">
        <f t="shared" si="49"/>
        <v>0.71820391793555605</v>
      </c>
      <c r="I344" s="4">
        <f t="shared" si="49"/>
        <v>0.50270193309108335</v>
      </c>
      <c r="J344" s="4">
        <f t="shared" si="49"/>
        <v>0.14861671407131938</v>
      </c>
      <c r="K344" s="4">
        <f t="shared" si="49"/>
        <v>2.0591974810518575E-2</v>
      </c>
      <c r="L344" s="4">
        <f t="shared" si="49"/>
        <v>1.1216108219274123E-3</v>
      </c>
      <c r="M344" s="4">
        <f t="shared" si="49"/>
        <v>1.6280635670865931E-5</v>
      </c>
      <c r="N344" s="4">
        <f t="shared" si="49"/>
        <v>9.2922301076634572E-7</v>
      </c>
      <c r="O344" s="4">
        <f t="shared" si="49"/>
        <v>2.4481395136043546E-8</v>
      </c>
      <c r="P344" s="4">
        <f t="shared" si="49"/>
        <v>1.923359501110253E-10</v>
      </c>
      <c r="Q344" s="4">
        <f t="shared" si="49"/>
        <v>1.6667195031575393E-13</v>
      </c>
      <c r="R344" s="4">
        <f t="shared" si="49"/>
        <v>6.165823816936296E-19</v>
      </c>
    </row>
    <row r="345" spans="1:18">
      <c r="A345" s="5"/>
      <c r="B345" s="6">
        <v>8</v>
      </c>
      <c r="C345" s="4">
        <f t="shared" si="50"/>
        <v>0.99999999999060341</v>
      </c>
      <c r="D345" s="4">
        <f t="shared" si="49"/>
        <v>0.99999732059374868</v>
      </c>
      <c r="E345" s="4">
        <f t="shared" si="49"/>
        <v>0.99946683823011895</v>
      </c>
      <c r="F345" s="4">
        <f t="shared" si="49"/>
        <v>0.99127280843128296</v>
      </c>
      <c r="G345" s="4">
        <f t="shared" si="49"/>
        <v>0.95041228695644819</v>
      </c>
      <c r="H345" s="4">
        <f t="shared" si="49"/>
        <v>0.84464880029342748</v>
      </c>
      <c r="I345" s="4">
        <f t="shared" si="49"/>
        <v>0.66855685625830685</v>
      </c>
      <c r="J345" s="4">
        <f t="shared" si="49"/>
        <v>0.26650992026518172</v>
      </c>
      <c r="K345" s="4">
        <f t="shared" si="49"/>
        <v>5.1634191205209005E-2</v>
      </c>
      <c r="L345" s="4">
        <f t="shared" si="49"/>
        <v>4.0580316967817861E-3</v>
      </c>
      <c r="M345" s="4">
        <f t="shared" si="49"/>
        <v>8.9536713204048396E-5</v>
      </c>
      <c r="N345" s="4">
        <f t="shared" si="49"/>
        <v>6.5199145681570894E-6</v>
      </c>
      <c r="O345" s="4">
        <f t="shared" si="49"/>
        <v>2.2777454138436904E-7</v>
      </c>
      <c r="P345" s="4">
        <f t="shared" si="49"/>
        <v>2.5277123235771249E-9</v>
      </c>
      <c r="Q345" s="4">
        <f t="shared" si="49"/>
        <v>3.4843249126318653E-12</v>
      </c>
      <c r="R345" s="4">
        <f t="shared" si="49"/>
        <v>2.7670485920463128E-17</v>
      </c>
    </row>
    <row r="346" spans="1:18">
      <c r="A346" s="5"/>
      <c r="B346" s="2">
        <v>9</v>
      </c>
      <c r="C346" s="4">
        <f t="shared" si="50"/>
        <v>0.9999999999998167</v>
      </c>
      <c r="D346" s="4">
        <f t="shared" si="49"/>
        <v>0.99999976767740084</v>
      </c>
      <c r="E346" s="4">
        <f t="shared" si="49"/>
        <v>0.9999059057636569</v>
      </c>
      <c r="F346" s="4">
        <f t="shared" si="49"/>
        <v>0.99762012345371109</v>
      </c>
      <c r="G346" s="4">
        <f t="shared" si="49"/>
        <v>0.98140950120296755</v>
      </c>
      <c r="H346" s="4">
        <f t="shared" si="49"/>
        <v>0.92514787937810816</v>
      </c>
      <c r="I346" s="4">
        <f t="shared" si="49"/>
        <v>0.80415417690569646</v>
      </c>
      <c r="J346" s="4">
        <f t="shared" si="49"/>
        <v>0.41625914459271701</v>
      </c>
      <c r="K346" s="4">
        <f t="shared" si="49"/>
        <v>0.1107593724316856</v>
      </c>
      <c r="L346" s="4">
        <f t="shared" si="49"/>
        <v>1.245037319637116E-2</v>
      </c>
      <c r="M346" s="4">
        <f t="shared" si="49"/>
        <v>4.1562636350034202E-4</v>
      </c>
      <c r="N346" s="4">
        <f t="shared" si="49"/>
        <v>3.8554891895162838E-5</v>
      </c>
      <c r="O346" s="4">
        <f t="shared" si="49"/>
        <v>1.7839449551478218E-6</v>
      </c>
      <c r="P346" s="4">
        <f t="shared" si="49"/>
        <v>2.7938420442944147E-8</v>
      </c>
      <c r="Q346" s="4">
        <f t="shared" si="49"/>
        <v>6.1215582324786902E-11</v>
      </c>
      <c r="R346" s="4">
        <f t="shared" si="49"/>
        <v>1.0429672030885717E-15</v>
      </c>
    </row>
    <row r="347" spans="1:18">
      <c r="A347" s="5"/>
      <c r="B347" s="6">
        <v>10</v>
      </c>
      <c r="C347" s="4">
        <f t="shared" si="50"/>
        <v>0.99999999999999689</v>
      </c>
      <c r="D347" s="4">
        <f t="shared" si="49"/>
        <v>0.99999998279110947</v>
      </c>
      <c r="E347" s="4">
        <f t="shared" si="49"/>
        <v>0.99998577036419789</v>
      </c>
      <c r="F347" s="4">
        <f t="shared" si="49"/>
        <v>0.99944161542203047</v>
      </c>
      <c r="G347" s="4">
        <f t="shared" si="49"/>
        <v>0.99396999259044816</v>
      </c>
      <c r="H347" s="4">
        <f t="shared" si="49"/>
        <v>0.96855831441001827</v>
      </c>
      <c r="I347" s="4">
        <f t="shared" si="49"/>
        <v>0.89805889634898728</v>
      </c>
      <c r="J347" s="4">
        <f t="shared" si="49"/>
        <v>0.57738081469604885</v>
      </c>
      <c r="K347" s="4">
        <f t="shared" si="49"/>
        <v>0.20615002471378494</v>
      </c>
      <c r="L347" s="4">
        <f t="shared" si="49"/>
        <v>3.2767465959028103E-2</v>
      </c>
      <c r="M347" s="4">
        <f t="shared" si="49"/>
        <v>1.6451699815455672E-3</v>
      </c>
      <c r="N347" s="4">
        <f t="shared" si="49"/>
        <v>1.9404289285091897E-4</v>
      </c>
      <c r="O347" s="4">
        <f t="shared" si="49"/>
        <v>1.1874269655805811E-5</v>
      </c>
      <c r="P347" s="4">
        <f t="shared" si="49"/>
        <v>2.6214021789400181E-7</v>
      </c>
      <c r="Q347" s="4">
        <f t="shared" si="49"/>
        <v>9.1216677001035573E-10</v>
      </c>
      <c r="R347" s="4">
        <f t="shared" si="49"/>
        <v>3.3318215900297855E-14</v>
      </c>
    </row>
    <row r="348" spans="1:18">
      <c r="A348" s="5"/>
      <c r="B348" s="6">
        <v>11</v>
      </c>
      <c r="C348" s="4">
        <f t="shared" si="50"/>
        <v>1</v>
      </c>
      <c r="D348" s="4">
        <f t="shared" si="49"/>
        <v>0.99999999890743196</v>
      </c>
      <c r="E348" s="4">
        <f t="shared" si="49"/>
        <v>0.99999815136962744</v>
      </c>
      <c r="F348" s="4">
        <f t="shared" si="49"/>
        <v>0.999887110652941</v>
      </c>
      <c r="G348" s="4">
        <f t="shared" si="49"/>
        <v>0.99830778921322783</v>
      </c>
      <c r="H348" s="4">
        <f t="shared" si="49"/>
        <v>0.98850983291742511</v>
      </c>
      <c r="I348" s="4">
        <f t="shared" si="49"/>
        <v>0.95348346503378556</v>
      </c>
      <c r="J348" s="4">
        <f t="shared" si="49"/>
        <v>0.72512891975224636</v>
      </c>
      <c r="K348" s="4">
        <f t="shared" si="49"/>
        <v>0.33731495819469193</v>
      </c>
      <c r="L348" s="4">
        <f t="shared" si="49"/>
        <v>7.4687205001619322E-2</v>
      </c>
      <c r="M348" s="4">
        <f t="shared" si="49"/>
        <v>5.5963740114126108E-3</v>
      </c>
      <c r="N348" s="4">
        <f t="shared" si="49"/>
        <v>8.3724569888148602E-4</v>
      </c>
      <c r="O348" s="4">
        <f t="shared" si="49"/>
        <v>6.7635419495298414E-5</v>
      </c>
      <c r="P348" s="4">
        <f t="shared" si="49"/>
        <v>2.1018201515076631E-6</v>
      </c>
      <c r="Q348" s="4">
        <f t="shared" si="49"/>
        <v>1.1602146262370549E-8</v>
      </c>
      <c r="R348" s="4">
        <f t="shared" si="49"/>
        <v>9.0774772283341369E-13</v>
      </c>
    </row>
    <row r="349" spans="1:18">
      <c r="A349" s="5"/>
      <c r="B349" s="6">
        <v>12</v>
      </c>
      <c r="C349" s="4">
        <f t="shared" si="50"/>
        <v>1</v>
      </c>
      <c r="D349" s="4">
        <f t="shared" si="49"/>
        <v>0.99999999994045985</v>
      </c>
      <c r="E349" s="4">
        <f t="shared" si="49"/>
        <v>0.9999997934927638</v>
      </c>
      <c r="F349" s="4">
        <f t="shared" si="49"/>
        <v>0.99998033021827304</v>
      </c>
      <c r="G349" s="4">
        <f t="shared" si="49"/>
        <v>0.99958947024865308</v>
      </c>
      <c r="H349" s="4">
        <f t="shared" si="49"/>
        <v>0.99635506848126232</v>
      </c>
      <c r="I349" s="4">
        <f t="shared" si="49"/>
        <v>0.98147105099352483</v>
      </c>
      <c r="J349" s="4">
        <f t="shared" si="49"/>
        <v>0.84104350881850176</v>
      </c>
      <c r="K349" s="4">
        <f t="shared" si="49"/>
        <v>0.49161920674019399</v>
      </c>
      <c r="L349" s="4">
        <f t="shared" si="49"/>
        <v>0.14868585438648033</v>
      </c>
      <c r="M349" s="4">
        <f t="shared" si="49"/>
        <v>1.645970940179893E-2</v>
      </c>
      <c r="N349" s="4">
        <f t="shared" si="49"/>
        <v>3.1136384630233282E-3</v>
      </c>
      <c r="O349" s="4">
        <f t="shared" si="49"/>
        <v>3.3127251313820334E-4</v>
      </c>
      <c r="P349" s="4">
        <f t="shared" si="49"/>
        <v>1.4465351502727598E-5</v>
      </c>
      <c r="Q349" s="4">
        <f t="shared" si="49"/>
        <v>1.2649613608957346E-7</v>
      </c>
      <c r="R349" s="4">
        <f t="shared" si="49"/>
        <v>2.1176556552571158E-11</v>
      </c>
    </row>
    <row r="350" spans="1:18">
      <c r="A350" s="5"/>
      <c r="B350" s="6">
        <v>13</v>
      </c>
      <c r="C350" s="4">
        <f t="shared" si="50"/>
        <v>1</v>
      </c>
      <c r="D350" s="4">
        <f t="shared" si="49"/>
        <v>0.99999999999721578</v>
      </c>
      <c r="E350" s="4">
        <f t="shared" si="49"/>
        <v>0.99999998017746816</v>
      </c>
      <c r="F350" s="4">
        <f t="shared" si="49"/>
        <v>0.99999704975725756</v>
      </c>
      <c r="G350" s="4">
        <f t="shared" si="49"/>
        <v>0.99991406682931117</v>
      </c>
      <c r="H350" s="4">
        <f t="shared" si="49"/>
        <v>0.99899923761824483</v>
      </c>
      <c r="I350" s="4">
        <f t="shared" si="49"/>
        <v>0.99358488920810251</v>
      </c>
      <c r="J350" s="4">
        <f t="shared" si="49"/>
        <v>0.91899196006910389</v>
      </c>
      <c r="K350" s="4">
        <f t="shared" si="49"/>
        <v>0.6472126295987366</v>
      </c>
      <c r="L350" s="4">
        <f t="shared" si="49"/>
        <v>0.26065083936244848</v>
      </c>
      <c r="M350" s="4">
        <f t="shared" si="49"/>
        <v>4.2060308592462313E-2</v>
      </c>
      <c r="N350" s="4">
        <f t="shared" si="49"/>
        <v>1.0019210704293903E-2</v>
      </c>
      <c r="O350" s="4">
        <f t="shared" si="49"/>
        <v>1.3996740898818414E-3</v>
      </c>
      <c r="P350" s="4">
        <f t="shared" si="49"/>
        <v>8.568437390502237E-5</v>
      </c>
      <c r="Q350" s="4">
        <f t="shared" si="49"/>
        <v>1.1849476306088048E-6</v>
      </c>
      <c r="R350" s="4">
        <f t="shared" si="49"/>
        <v>4.2387955134841266E-10</v>
      </c>
    </row>
    <row r="351" spans="1:18">
      <c r="A351" s="5"/>
      <c r="B351" s="6">
        <v>14</v>
      </c>
      <c r="C351" s="4">
        <f t="shared" si="50"/>
        <v>1</v>
      </c>
      <c r="D351" s="4">
        <f t="shared" si="49"/>
        <v>0.99999999999988853</v>
      </c>
      <c r="E351" s="4">
        <f t="shared" si="49"/>
        <v>0.99999999836881948</v>
      </c>
      <c r="F351" s="4">
        <f t="shared" si="49"/>
        <v>0.99999962012186949</v>
      </c>
      <c r="G351" s="4">
        <f t="shared" si="49"/>
        <v>0.99998452982991926</v>
      </c>
      <c r="H351" s="4">
        <f t="shared" si="49"/>
        <v>0.99976311857883338</v>
      </c>
      <c r="I351" s="4">
        <f t="shared" si="49"/>
        <v>0.99807907795817563</v>
      </c>
      <c r="J351" s="4">
        <f t="shared" si="49"/>
        <v>0.96392130553171995</v>
      </c>
      <c r="K351" s="4">
        <f t="shared" si="49"/>
        <v>0.78169265923427844</v>
      </c>
      <c r="L351" s="4">
        <f t="shared" si="49"/>
        <v>0.40585995136126518</v>
      </c>
      <c r="M351" s="4">
        <f t="shared" si="49"/>
        <v>9.3772183342484147E-2</v>
      </c>
      <c r="N351" s="4">
        <f t="shared" si="49"/>
        <v>2.7975035525254925E-2</v>
      </c>
      <c r="O351" s="4">
        <f t="shared" si="49"/>
        <v>5.1108858493569796E-3</v>
      </c>
      <c r="P351" s="4">
        <f t="shared" si="49"/>
        <v>4.3732795310930713E-4</v>
      </c>
      <c r="Q351" s="4">
        <f t="shared" si="49"/>
        <v>9.5428601321486174E-6</v>
      </c>
      <c r="R351" s="4">
        <f t="shared" si="49"/>
        <v>7.2818356797510033E-9</v>
      </c>
    </row>
    <row r="352" spans="1:18">
      <c r="A352" s="5"/>
      <c r="B352" s="6">
        <v>15</v>
      </c>
      <c r="C352" s="4">
        <f t="shared" si="50"/>
        <v>1</v>
      </c>
      <c r="D352" s="4">
        <f t="shared" si="49"/>
        <v>0.99999999999999623</v>
      </c>
      <c r="E352" s="4">
        <f t="shared" si="49"/>
        <v>0.99999999988541377</v>
      </c>
      <c r="F352" s="4">
        <f t="shared" si="49"/>
        <v>0.99999995819712439</v>
      </c>
      <c r="G352" s="4">
        <f t="shared" si="49"/>
        <v>0.99999761642128959</v>
      </c>
      <c r="H352" s="4">
        <f t="shared" si="49"/>
        <v>0.99995192221540741</v>
      </c>
      <c r="I352" s="4">
        <f t="shared" si="49"/>
        <v>0.99950556904730181</v>
      </c>
      <c r="J352" s="4">
        <f t="shared" si="49"/>
        <v>0.98607779284994479</v>
      </c>
      <c r="K352" s="4">
        <f t="shared" si="49"/>
        <v>0.88113528269099739</v>
      </c>
      <c r="L352" s="4">
        <f t="shared" si="49"/>
        <v>0.56698153755526182</v>
      </c>
      <c r="M352" s="4">
        <f t="shared" si="49"/>
        <v>0.18313948625813226</v>
      </c>
      <c r="N352" s="4">
        <f t="shared" si="49"/>
        <v>6.7919744583239211E-2</v>
      </c>
      <c r="O352" s="4">
        <f t="shared" si="49"/>
        <v>1.614011517044224E-2</v>
      </c>
      <c r="P352" s="4">
        <f t="shared" si="49"/>
        <v>1.9227764255503835E-3</v>
      </c>
      <c r="Q352" s="4">
        <f t="shared" si="49"/>
        <v>6.6007023260743165E-5</v>
      </c>
      <c r="R352" s="4">
        <f t="shared" si="49"/>
        <v>1.0720191300032019E-7</v>
      </c>
    </row>
    <row r="353" spans="1:18">
      <c r="A353" s="5"/>
      <c r="B353" s="6">
        <v>16</v>
      </c>
      <c r="C353" s="4">
        <f t="shared" si="50"/>
        <v>1</v>
      </c>
      <c r="D353" s="4">
        <f t="shared" si="50"/>
        <v>0.99999999999999989</v>
      </c>
      <c r="E353" s="4">
        <f t="shared" si="50"/>
        <v>0.99999999999317257</v>
      </c>
      <c r="F353" s="4">
        <f t="shared" si="50"/>
        <v>0.99999999609463008</v>
      </c>
      <c r="G353" s="4">
        <f t="shared" si="50"/>
        <v>0.99999968785262361</v>
      </c>
      <c r="H353" s="4">
        <f t="shared" si="50"/>
        <v>0.99999169386604148</v>
      </c>
      <c r="I353" s="4">
        <f t="shared" si="50"/>
        <v>0.99989146072203106</v>
      </c>
      <c r="J353" s="4">
        <f t="shared" si="50"/>
        <v>0.99538995043468848</v>
      </c>
      <c r="K353" s="4">
        <f t="shared" si="50"/>
        <v>0.94380618412238848</v>
      </c>
      <c r="L353" s="4">
        <f t="shared" si="50"/>
        <v>0.71934898047042228</v>
      </c>
      <c r="M353" s="4">
        <f t="shared" si="50"/>
        <v>0.31476667650848938</v>
      </c>
      <c r="N353" s="4">
        <f t="shared" si="50"/>
        <v>0.14365389468289036</v>
      </c>
      <c r="O353" s="4">
        <f t="shared" si="50"/>
        <v>4.4075405482993005E-2</v>
      </c>
      <c r="P353" s="4">
        <f t="shared" si="50"/>
        <v>7.2707725315434638E-3</v>
      </c>
      <c r="Q353" s="4">
        <f t="shared" si="50"/>
        <v>3.9111420434633973E-4</v>
      </c>
      <c r="R353" s="4">
        <f t="shared" si="50"/>
        <v>1.3479665626164484E-6</v>
      </c>
    </row>
    <row r="354" spans="1:18">
      <c r="A354" s="5"/>
      <c r="B354" s="6">
        <v>17</v>
      </c>
      <c r="C354" s="4">
        <f t="shared" si="50"/>
        <v>1</v>
      </c>
      <c r="D354" s="4">
        <f t="shared" si="50"/>
        <v>1</v>
      </c>
      <c r="E354" s="4">
        <f t="shared" si="50"/>
        <v>0.99999999999965805</v>
      </c>
      <c r="F354" s="4">
        <f t="shared" si="50"/>
        <v>0.99999999969312947</v>
      </c>
      <c r="G354" s="4">
        <f t="shared" si="50"/>
        <v>0.99999996558602422</v>
      </c>
      <c r="H354" s="4">
        <f t="shared" si="50"/>
        <v>0.99999879046800788</v>
      </c>
      <c r="I354" s="4">
        <f t="shared" si="50"/>
        <v>0.99997988577444885</v>
      </c>
      <c r="J354" s="4">
        <f t="shared" si="50"/>
        <v>0.9987051776237541</v>
      </c>
      <c r="K354" s="4">
        <f t="shared" si="50"/>
        <v>0.97726209668524477</v>
      </c>
      <c r="L354" s="4">
        <f t="shared" si="50"/>
        <v>0.8414007837109847</v>
      </c>
      <c r="M354" s="4">
        <f t="shared" si="50"/>
        <v>0.47898671180788582</v>
      </c>
      <c r="N354" s="4">
        <f t="shared" si="50"/>
        <v>0.26528308637245562</v>
      </c>
      <c r="O354" s="4">
        <f t="shared" si="50"/>
        <v>0.10400961505222367</v>
      </c>
      <c r="P354" s="4">
        <f t="shared" si="50"/>
        <v>2.3580178529201683E-2</v>
      </c>
      <c r="Q354" s="4">
        <f t="shared" si="50"/>
        <v>1.9767147986029061E-3</v>
      </c>
      <c r="R354" s="4">
        <f t="shared" si="50"/>
        <v>1.4398841634376656E-5</v>
      </c>
    </row>
    <row r="355" spans="1:18">
      <c r="A355" s="5"/>
      <c r="B355" s="6">
        <v>18</v>
      </c>
      <c r="C355" s="4">
        <f t="shared" si="50"/>
        <v>1</v>
      </c>
      <c r="D355" s="4">
        <f t="shared" si="50"/>
        <v>1</v>
      </c>
      <c r="E355" s="4">
        <f t="shared" si="50"/>
        <v>0.99999999999998579</v>
      </c>
      <c r="F355" s="4">
        <f t="shared" si="50"/>
        <v>0.99999999997998035</v>
      </c>
      <c r="G355" s="4">
        <f t="shared" si="50"/>
        <v>0.99999999684750718</v>
      </c>
      <c r="H355" s="4">
        <f t="shared" si="50"/>
        <v>0.99999985351184129</v>
      </c>
      <c r="I355" s="4">
        <f t="shared" si="50"/>
        <v>0.99999689596334951</v>
      </c>
      <c r="J355" s="4">
        <f t="shared" si="50"/>
        <v>0.99969600995225538</v>
      </c>
      <c r="K355" s="4">
        <f t="shared" si="50"/>
        <v>0.99225562048162352</v>
      </c>
      <c r="L355" s="4">
        <f t="shared" si="50"/>
        <v>0.92347752688111151</v>
      </c>
      <c r="M355" s="4">
        <f t="shared" si="50"/>
        <v>0.65098755078479265</v>
      </c>
      <c r="N355" s="4">
        <f t="shared" si="50"/>
        <v>0.42926946636221641</v>
      </c>
      <c r="O355" s="4">
        <f t="shared" si="50"/>
        <v>0.2119590240419133</v>
      </c>
      <c r="P355" s="4">
        <f t="shared" si="50"/>
        <v>6.5335237307173638E-2</v>
      </c>
      <c r="Q355" s="4">
        <f t="shared" si="50"/>
        <v>8.4688107684057889E-3</v>
      </c>
      <c r="R355" s="4">
        <f t="shared" si="50"/>
        <v>1.2964162718734912E-4</v>
      </c>
    </row>
    <row r="356" spans="1:18">
      <c r="A356" s="5"/>
      <c r="B356" s="6">
        <v>19</v>
      </c>
      <c r="C356" s="4">
        <f t="shared" si="50"/>
        <v>1</v>
      </c>
      <c r="D356" s="4">
        <f t="shared" si="50"/>
        <v>1</v>
      </c>
      <c r="E356" s="4">
        <f t="shared" si="50"/>
        <v>0.99999999999999956</v>
      </c>
      <c r="F356" s="4">
        <f t="shared" si="50"/>
        <v>0.99999999999893507</v>
      </c>
      <c r="G356" s="4">
        <f t="shared" si="50"/>
        <v>0.99999999976438336</v>
      </c>
      <c r="H356" s="4">
        <f t="shared" si="50"/>
        <v>0.99999998551333791</v>
      </c>
      <c r="I356" s="4">
        <f t="shared" si="50"/>
        <v>0.999999608464333</v>
      </c>
      <c r="J356" s="4">
        <f t="shared" si="50"/>
        <v>0.99994148875583644</v>
      </c>
      <c r="K356" s="4">
        <f t="shared" si="50"/>
        <v>0.99782570138595394</v>
      </c>
      <c r="L356" s="4">
        <f t="shared" si="50"/>
        <v>0.96923088628356857</v>
      </c>
      <c r="M356" s="4">
        <f t="shared" si="50"/>
        <v>0.80032266780708539</v>
      </c>
      <c r="N356" s="4">
        <f t="shared" si="50"/>
        <v>0.61254508511845707</v>
      </c>
      <c r="O356" s="4">
        <f t="shared" si="50"/>
        <v>0.37313218112216695</v>
      </c>
      <c r="P356" s="4">
        <f t="shared" si="50"/>
        <v>0.15395019040584004</v>
      </c>
      <c r="Q356" s="4">
        <f t="shared" si="50"/>
        <v>3.0503301613283691E-2</v>
      </c>
      <c r="R356" s="4">
        <f t="shared" si="50"/>
        <v>9.7319937572100401E-4</v>
      </c>
    </row>
    <row r="357" spans="1:18">
      <c r="A357" s="5"/>
      <c r="B357" s="6">
        <v>20</v>
      </c>
      <c r="C357" s="4">
        <f t="shared" si="50"/>
        <v>1</v>
      </c>
      <c r="D357" s="4">
        <f t="shared" si="50"/>
        <v>1</v>
      </c>
      <c r="E357" s="4">
        <f t="shared" si="50"/>
        <v>1</v>
      </c>
      <c r="F357" s="4">
        <f t="shared" si="50"/>
        <v>0.99999999999995492</v>
      </c>
      <c r="G357" s="4">
        <f t="shared" si="50"/>
        <v>0.99999999998600053</v>
      </c>
      <c r="H357" s="4">
        <f t="shared" si="50"/>
        <v>0.99999999886032842</v>
      </c>
      <c r="I357" s="4">
        <f t="shared" si="50"/>
        <v>0.99999996067904118</v>
      </c>
      <c r="J357" s="4">
        <f t="shared" si="50"/>
        <v>0.99999101149333169</v>
      </c>
      <c r="K357" s="4">
        <f t="shared" si="50"/>
        <v>0.99951068665694898</v>
      </c>
      <c r="L357" s="4">
        <f t="shared" si="50"/>
        <v>0.98999926884465983</v>
      </c>
      <c r="M357" s="4">
        <f t="shared" si="50"/>
        <v>0.90589986869223371</v>
      </c>
      <c r="N357" s="4">
        <f t="shared" si="50"/>
        <v>0.77933831763805195</v>
      </c>
      <c r="O357" s="4">
        <f t="shared" si="50"/>
        <v>0.56908069440672016</v>
      </c>
      <c r="P357" s="4">
        <f t="shared" si="50"/>
        <v>0.30708775646109671</v>
      </c>
      <c r="Q357" s="4">
        <f t="shared" si="50"/>
        <v>9.1400585624764982E-2</v>
      </c>
      <c r="R357" s="4">
        <f t="shared" si="50"/>
        <v>6.0011697089258709E-3</v>
      </c>
    </row>
    <row r="358" spans="1:18">
      <c r="A358" s="5"/>
      <c r="B358" s="6">
        <v>21</v>
      </c>
      <c r="C358" s="4">
        <f t="shared" si="50"/>
        <v>1</v>
      </c>
      <c r="D358" s="4">
        <f t="shared" si="50"/>
        <v>1</v>
      </c>
      <c r="E358" s="4">
        <f t="shared" si="50"/>
        <v>1</v>
      </c>
      <c r="F358" s="4">
        <f t="shared" si="50"/>
        <v>0.99999999999999856</v>
      </c>
      <c r="G358" s="4">
        <f t="shared" si="50"/>
        <v>0.99999999999936384</v>
      </c>
      <c r="H358" s="4">
        <f t="shared" si="50"/>
        <v>0.9999999999313971</v>
      </c>
      <c r="I358" s="4">
        <f t="shared" si="50"/>
        <v>0.99999999697635833</v>
      </c>
      <c r="J358" s="4">
        <f t="shared" si="50"/>
        <v>0.99999894060882588</v>
      </c>
      <c r="K358" s="4">
        <f t="shared" si="50"/>
        <v>0.99991522544538569</v>
      </c>
      <c r="L358" s="4">
        <f t="shared" si="50"/>
        <v>0.99748116743900628</v>
      </c>
      <c r="M358" s="4">
        <f t="shared" si="50"/>
        <v>0.96513887916280172</v>
      </c>
      <c r="N358" s="4">
        <f t="shared" si="50"/>
        <v>0.89980906695170992</v>
      </c>
      <c r="O358" s="4">
        <f t="shared" si="50"/>
        <v>0.75814985117914757</v>
      </c>
      <c r="P358" s="4">
        <f t="shared" si="50"/>
        <v>0.51711997671587273</v>
      </c>
      <c r="Q358" s="4">
        <f t="shared" si="50"/>
        <v>0.22497469364559136</v>
      </c>
      <c r="R358" s="4">
        <f t="shared" si="50"/>
        <v>2.9785999558465306E-2</v>
      </c>
    </row>
    <row r="359" spans="1:18">
      <c r="A359" s="5"/>
      <c r="B359" s="6">
        <v>22</v>
      </c>
      <c r="C359" s="4">
        <f t="shared" si="50"/>
        <v>1</v>
      </c>
      <c r="D359" s="4">
        <f t="shared" si="50"/>
        <v>1</v>
      </c>
      <c r="E359" s="4">
        <f t="shared" si="50"/>
        <v>1</v>
      </c>
      <c r="F359" s="4">
        <f t="shared" si="50"/>
        <v>1</v>
      </c>
      <c r="G359" s="4">
        <f t="shared" si="50"/>
        <v>0.99999999999997924</v>
      </c>
      <c r="H359" s="4">
        <f t="shared" si="50"/>
        <v>0.99999999999703237</v>
      </c>
      <c r="I359" s="4">
        <f t="shared" si="50"/>
        <v>0.9999999998328184</v>
      </c>
      <c r="J359" s="4">
        <f t="shared" si="50"/>
        <v>0.99999991007228639</v>
      </c>
      <c r="K359" s="4">
        <f t="shared" si="50"/>
        <v>0.99998939246560736</v>
      </c>
      <c r="L359" s="4">
        <f t="shared" si="50"/>
        <v>0.99953946216507461</v>
      </c>
      <c r="M359" s="4">
        <f t="shared" si="50"/>
        <v>0.99052124201260661</v>
      </c>
      <c r="N359" s="4">
        <f t="shared" si="50"/>
        <v>0.96625545812174707</v>
      </c>
      <c r="O359" s="4">
        <f t="shared" si="50"/>
        <v>0.89746104143418959</v>
      </c>
      <c r="P359" s="4">
        <f t="shared" si="50"/>
        <v>0.73709668923208493</v>
      </c>
      <c r="Q359" s="4">
        <f t="shared" si="50"/>
        <v>0.44870934041369021</v>
      </c>
      <c r="R359" s="4">
        <f t="shared" si="50"/>
        <v>0.11570594493390013</v>
      </c>
    </row>
    <row r="360" spans="1:18">
      <c r="B360" s="6">
        <v>23</v>
      </c>
      <c r="C360" s="4">
        <f t="shared" si="50"/>
        <v>1</v>
      </c>
      <c r="D360" s="4">
        <f t="shared" si="50"/>
        <v>1</v>
      </c>
      <c r="E360" s="4">
        <f t="shared" si="50"/>
        <v>1</v>
      </c>
      <c r="F360" s="4">
        <f t="shared" si="50"/>
        <v>1</v>
      </c>
      <c r="G360" s="4">
        <f t="shared" si="50"/>
        <v>0.99999999999999956</v>
      </c>
      <c r="H360" s="4">
        <f t="shared" si="50"/>
        <v>0.99999999999991784</v>
      </c>
      <c r="I360" s="4">
        <f t="shared" si="50"/>
        <v>0.99999999999408262</v>
      </c>
      <c r="J360" s="4">
        <f t="shared" si="50"/>
        <v>0.99999999510660853</v>
      </c>
      <c r="K360" s="4">
        <f t="shared" si="50"/>
        <v>0.99999914724833294</v>
      </c>
      <c r="L360" s="4">
        <f t="shared" si="50"/>
        <v>0.99994568039836751</v>
      </c>
      <c r="M360" s="4">
        <f t="shared" si="50"/>
        <v>0.99832335812325979</v>
      </c>
      <c r="N360" s="4">
        <f t="shared" si="50"/>
        <v>0.9925470749149421</v>
      </c>
      <c r="O360" s="4">
        <f t="shared" si="50"/>
        <v>0.97109996415204058</v>
      </c>
      <c r="P360" s="4">
        <f t="shared" si="50"/>
        <v>0.90237794337722854</v>
      </c>
      <c r="Q360" s="4">
        <f t="shared" si="50"/>
        <v>0.71755331707152092</v>
      </c>
      <c r="R360" s="4">
        <f t="shared" si="50"/>
        <v>0.33836688779077445</v>
      </c>
    </row>
    <row r="361" spans="1:18">
      <c r="B361" s="6">
        <v>24</v>
      </c>
      <c r="C361" s="4">
        <f t="shared" si="50"/>
        <v>1</v>
      </c>
      <c r="D361" s="4">
        <f t="shared" si="50"/>
        <v>1</v>
      </c>
      <c r="E361" s="4">
        <f t="shared" si="50"/>
        <v>1</v>
      </c>
      <c r="F361" s="4">
        <f t="shared" si="50"/>
        <v>1</v>
      </c>
      <c r="G361" s="4">
        <f t="shared" si="50"/>
        <v>1</v>
      </c>
      <c r="H361" s="4">
        <f t="shared" si="50"/>
        <v>0.99999999999999889</v>
      </c>
      <c r="I361" s="4">
        <f t="shared" si="50"/>
        <v>0.9999999999998993</v>
      </c>
      <c r="J361" s="4">
        <f t="shared" si="50"/>
        <v>0.99999999987182253</v>
      </c>
      <c r="K361" s="4">
        <f t="shared" si="50"/>
        <v>0.99999996693846238</v>
      </c>
      <c r="L361" s="4">
        <f t="shared" si="50"/>
        <v>0.99999690004760611</v>
      </c>
      <c r="M361" s="4">
        <f t="shared" si="50"/>
        <v>0.99985556746328608</v>
      </c>
      <c r="N361" s="4">
        <f t="shared" si="50"/>
        <v>0.99919350627647874</v>
      </c>
      <c r="O361" s="4">
        <f t="shared" si="50"/>
        <v>0.99596872726067609</v>
      </c>
      <c r="P361" s="4">
        <f t="shared" si="50"/>
        <v>0.98171860670424893</v>
      </c>
      <c r="Q361" s="4">
        <f t="shared" si="50"/>
        <v>0.92394524795344513</v>
      </c>
      <c r="R361" s="4">
        <f t="shared" si="50"/>
        <v>0.70702129526707813</v>
      </c>
    </row>
    <row r="362" spans="1:18">
      <c r="B362" s="6">
        <v>25</v>
      </c>
      <c r="C362" s="4">
        <f t="shared" si="50"/>
        <v>1</v>
      </c>
      <c r="D362" s="4">
        <f t="shared" si="50"/>
        <v>1</v>
      </c>
      <c r="E362" s="4">
        <f t="shared" si="50"/>
        <v>1</v>
      </c>
      <c r="F362" s="4">
        <f t="shared" si="50"/>
        <v>1</v>
      </c>
      <c r="G362" s="4">
        <f t="shared" si="50"/>
        <v>1</v>
      </c>
      <c r="H362" s="4">
        <f t="shared" si="50"/>
        <v>1</v>
      </c>
      <c r="I362" s="4">
        <f t="shared" si="50"/>
        <v>1</v>
      </c>
      <c r="J362" s="4">
        <f t="shared" si="50"/>
        <v>1</v>
      </c>
      <c r="K362" s="4">
        <f t="shared" si="50"/>
        <v>1</v>
      </c>
      <c r="L362" s="4">
        <f t="shared" si="50"/>
        <v>1</v>
      </c>
      <c r="M362" s="4">
        <f t="shared" si="50"/>
        <v>1</v>
      </c>
      <c r="N362" s="4">
        <f t="shared" si="50"/>
        <v>1</v>
      </c>
      <c r="O362" s="4">
        <f t="shared" si="50"/>
        <v>1</v>
      </c>
      <c r="P362" s="4">
        <f t="shared" si="50"/>
        <v>1</v>
      </c>
      <c r="Q362" s="4">
        <f t="shared" si="50"/>
        <v>1</v>
      </c>
      <c r="R362" s="4">
        <f t="shared" si="5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FFC8-90B0-0B4B-9B04-310D5B01FDE9}">
  <sheetPr>
    <tabColor theme="7"/>
  </sheetPr>
  <dimension ref="C6:N54"/>
  <sheetViews>
    <sheetView workbookViewId="0">
      <selection activeCell="Q31" sqref="Q31"/>
    </sheetView>
  </sheetViews>
  <sheetFormatPr defaultColWidth="11" defaultRowHeight="15.75"/>
  <cols>
    <col min="4" max="4" width="11.5" bestFit="1" customWidth="1"/>
  </cols>
  <sheetData>
    <row r="6" spans="3:13">
      <c r="C6" t="s">
        <v>1</v>
      </c>
      <c r="D6" s="3">
        <f>0.1 + 0.00208</f>
        <v>0.10208</v>
      </c>
      <c r="E6" s="3">
        <f>D6+0.1</f>
        <v>0.20208000000000001</v>
      </c>
      <c r="F6" s="3">
        <f t="shared" ref="F6:M6" si="0">E6+0.1</f>
        <v>0.30208000000000002</v>
      </c>
      <c r="G6" s="3">
        <f t="shared" si="0"/>
        <v>0.40207999999999999</v>
      </c>
      <c r="H6" s="3">
        <f t="shared" si="0"/>
        <v>0.50207999999999997</v>
      </c>
      <c r="I6" s="3">
        <f t="shared" si="0"/>
        <v>0.60207999999999995</v>
      </c>
      <c r="J6" s="3">
        <f t="shared" si="0"/>
        <v>0.70207999999999993</v>
      </c>
      <c r="K6" s="3">
        <f t="shared" si="0"/>
        <v>0.8020799999999999</v>
      </c>
      <c r="L6" s="3">
        <f>K6+0.1</f>
        <v>0.90207999999999988</v>
      </c>
      <c r="M6" s="3">
        <f t="shared" si="0"/>
        <v>1.0020799999999999</v>
      </c>
    </row>
    <row r="7" spans="3:13">
      <c r="C7" s="3">
        <v>0</v>
      </c>
      <c r="D7" s="4">
        <f>_xlfn.POISSON.DIST($C7,D$6,D$6)</f>
        <v>0.90295731219436082</v>
      </c>
      <c r="E7" s="4">
        <f>_xlfn.POISSON.DIST($C7,E$6,E$6)</f>
        <v>0.81702956296263529</v>
      </c>
      <c r="F7" s="4">
        <f t="shared" ref="F7:M13" si="1">_xlfn.POISSON.DIST($C7,F$6,F$6)</f>
        <v>0.7392789202101594</v>
      </c>
      <c r="G7" s="4">
        <f t="shared" si="1"/>
        <v>0.66892722937137283</v>
      </c>
      <c r="H7" s="4">
        <f t="shared" si="1"/>
        <v>0.60527038707834113</v>
      </c>
      <c r="I7" s="4">
        <f t="shared" si="1"/>
        <v>0.54767129425759198</v>
      </c>
      <c r="J7" s="4">
        <f t="shared" si="1"/>
        <v>0.49555347982845183</v>
      </c>
      <c r="K7" s="4">
        <f t="shared" si="1"/>
        <v>0.44839533118671132</v>
      </c>
      <c r="L7" s="4">
        <f t="shared" si="1"/>
        <v>0.40572487373036287</v>
      </c>
      <c r="M7" s="4">
        <f t="shared" si="1"/>
        <v>0.36711504717914728</v>
      </c>
    </row>
    <row r="8" spans="3:13">
      <c r="C8" s="3">
        <v>1</v>
      </c>
      <c r="D8" s="4">
        <f t="shared" ref="D8:E13" si="2">_xlfn.POISSON.DIST($C8,D$6,D$6)</f>
        <v>0.99513119462316113</v>
      </c>
      <c r="E8" s="4">
        <f t="shared" si="2"/>
        <v>0.98213489704612467</v>
      </c>
      <c r="F8" s="4">
        <f t="shared" si="1"/>
        <v>0.96260029642724443</v>
      </c>
      <c r="G8" s="4">
        <f t="shared" si="1"/>
        <v>0.93788948975701436</v>
      </c>
      <c r="H8" s="4">
        <f t="shared" si="1"/>
        <v>0.9091645430226345</v>
      </c>
      <c r="I8" s="4">
        <f t="shared" si="1"/>
        <v>0.877413227104203</v>
      </c>
      <c r="J8" s="4">
        <f t="shared" si="1"/>
        <v>0.84347166694641129</v>
      </c>
      <c r="K8" s="4">
        <f t="shared" si="1"/>
        <v>0.80804425842494865</v>
      </c>
      <c r="L8" s="4">
        <f t="shared" si="1"/>
        <v>0.77172116782504852</v>
      </c>
      <c r="M8" s="4">
        <f t="shared" si="1"/>
        <v>0.73499369365642719</v>
      </c>
    </row>
    <row r="9" spans="3:13">
      <c r="C9" s="3">
        <v>2</v>
      </c>
      <c r="D9" s="4">
        <f t="shared" si="2"/>
        <v>0.99983574958232713</v>
      </c>
      <c r="E9" s="4">
        <f t="shared" si="2"/>
        <v>0.99881714000192034</v>
      </c>
      <c r="F9" s="4">
        <f t="shared" si="1"/>
        <v>0.99633075709107288</v>
      </c>
      <c r="G9" s="4">
        <f t="shared" si="1"/>
        <v>0.99196166258494378</v>
      </c>
      <c r="H9" s="4">
        <f t="shared" si="1"/>
        <v>0.98545413193089004</v>
      </c>
      <c r="I9" s="4">
        <f t="shared" si="1"/>
        <v>0.97667873856834664</v>
      </c>
      <c r="J9" s="4">
        <f t="shared" si="1"/>
        <v>0.96560486735229967</v>
      </c>
      <c r="K9" s="4">
        <f t="shared" si="1"/>
        <v>0.95227786420457139</v>
      </c>
      <c r="L9" s="4">
        <f t="shared" si="1"/>
        <v>0.93680013631351555</v>
      </c>
      <c r="M9" s="4">
        <f t="shared" si="1"/>
        <v>0.91931561068740342</v>
      </c>
    </row>
    <row r="10" spans="3:13">
      <c r="C10" s="3">
        <v>3</v>
      </c>
      <c r="D10" s="4">
        <f t="shared" si="2"/>
        <v>0.99999582990573765</v>
      </c>
      <c r="E10" s="4">
        <f t="shared" si="2"/>
        <v>0.99994085588742276</v>
      </c>
      <c r="F10" s="4">
        <f t="shared" si="1"/>
        <v>0.9997271896101827</v>
      </c>
      <c r="G10" s="4">
        <f t="shared" si="1"/>
        <v>0.99920877566849509</v>
      </c>
      <c r="H10" s="4">
        <f t="shared" si="1"/>
        <v>0.99822195753057563</v>
      </c>
      <c r="I10" s="4">
        <f t="shared" si="1"/>
        <v>0.99660066494912392</v>
      </c>
      <c r="J10" s="4">
        <f t="shared" si="1"/>
        <v>0.99418729313262166</v>
      </c>
      <c r="K10" s="4">
        <f t="shared" si="1"/>
        <v>0.9908401610458113</v>
      </c>
      <c r="L10" s="4">
        <f t="shared" si="1"/>
        <v>0.9864382816115409</v>
      </c>
      <c r="M10" s="4">
        <f t="shared" si="1"/>
        <v>0.9808840462268702</v>
      </c>
    </row>
    <row r="11" spans="3:13">
      <c r="C11" s="3">
        <v>4</v>
      </c>
      <c r="D11" s="4">
        <f t="shared" si="2"/>
        <v>0.99999991515559117</v>
      </c>
      <c r="E11" s="4">
        <f t="shared" si="2"/>
        <v>0.99999762601395847</v>
      </c>
      <c r="F11" s="4">
        <f t="shared" si="1"/>
        <v>0.99998368819402583</v>
      </c>
      <c r="G11" s="4">
        <f t="shared" si="1"/>
        <v>0.9999372554756536</v>
      </c>
      <c r="H11" s="4">
        <f t="shared" si="1"/>
        <v>0.99982457499984823</v>
      </c>
      <c r="I11" s="4">
        <f t="shared" si="1"/>
        <v>0.99959931330795859</v>
      </c>
      <c r="J11" s="4">
        <f t="shared" si="1"/>
        <v>0.99920408050558385</v>
      </c>
      <c r="K11" s="4">
        <f t="shared" si="1"/>
        <v>0.99857267280841677</v>
      </c>
      <c r="L11" s="4">
        <f t="shared" si="1"/>
        <v>0.99763267613915163</v>
      </c>
      <c r="M11" s="4">
        <f t="shared" si="1"/>
        <v>0.99630817069821753</v>
      </c>
    </row>
    <row r="12" spans="3:13">
      <c r="C12" s="3">
        <v>5</v>
      </c>
      <c r="D12" s="4">
        <f t="shared" si="2"/>
        <v>0.99999999856005206</v>
      </c>
      <c r="E12" s="4">
        <f t="shared" si="2"/>
        <v>0.99999992043539243</v>
      </c>
      <c r="F12" s="4">
        <f t="shared" si="1"/>
        <v>0.9999991848124673</v>
      </c>
      <c r="G12" s="4">
        <f t="shared" si="1"/>
        <v>0.99999583690782612</v>
      </c>
      <c r="H12" s="4">
        <f t="shared" si="1"/>
        <v>0.99998550343564263</v>
      </c>
      <c r="I12" s="4">
        <f t="shared" si="1"/>
        <v>0.99996039854873597</v>
      </c>
      <c r="J12" s="4">
        <f t="shared" si="1"/>
        <v>0.9999085177213457</v>
      </c>
      <c r="K12" s="4">
        <f t="shared" si="1"/>
        <v>0.99981309141532682</v>
      </c>
      <c r="L12" s="4">
        <f t="shared" si="1"/>
        <v>0.99965232402224502</v>
      </c>
      <c r="M12" s="4">
        <f t="shared" si="1"/>
        <v>0.99939941202826699</v>
      </c>
    </row>
    <row r="13" spans="3:13">
      <c r="C13" s="3">
        <v>6</v>
      </c>
      <c r="D13" s="4">
        <f>_xlfn.POISSON.DIST($C13,D$6,D$6)</f>
        <v>0.9999999999790401</v>
      </c>
      <c r="E13" s="4">
        <f t="shared" si="2"/>
        <v>0.99999999771150638</v>
      </c>
      <c r="F13" s="4">
        <f t="shared" si="1"/>
        <v>0.99999996501555044</v>
      </c>
      <c r="G13" s="4">
        <f t="shared" si="1"/>
        <v>0.99999976264486734</v>
      </c>
      <c r="H13" s="4">
        <f t="shared" si="1"/>
        <v>0.99999896992714987</v>
      </c>
      <c r="I13" s="4">
        <f t="shared" si="1"/>
        <v>0.99999663224903046</v>
      </c>
      <c r="J13" s="4">
        <f t="shared" si="1"/>
        <v>0.99999094626808605</v>
      </c>
      <c r="K13" s="4">
        <f t="shared" si="1"/>
        <v>0.99997891057469857</v>
      </c>
      <c r="L13" s="4">
        <f t="shared" si="1"/>
        <v>0.99995597134930858</v>
      </c>
      <c r="M13" s="4">
        <f t="shared" si="1"/>
        <v>0.99991569054693641</v>
      </c>
    </row>
    <row r="17" spans="3:14">
      <c r="D17" s="3">
        <f>2 + 0.00208</f>
        <v>2.0020799999999999</v>
      </c>
      <c r="E17" s="3">
        <f>D17+1</f>
        <v>3.0020799999999999</v>
      </c>
      <c r="F17" s="3">
        <f t="shared" ref="F17:L17" si="3">E17+1</f>
        <v>4.0020799999999994</v>
      </c>
      <c r="G17" s="3">
        <f t="shared" si="3"/>
        <v>5.0020799999999994</v>
      </c>
      <c r="H17" s="3">
        <f t="shared" si="3"/>
        <v>6.0020799999999994</v>
      </c>
      <c r="I17" s="3">
        <f t="shared" si="3"/>
        <v>7.0020799999999994</v>
      </c>
      <c r="J17" s="3">
        <f t="shared" si="3"/>
        <v>8.0020799999999994</v>
      </c>
      <c r="K17" s="3">
        <f t="shared" si="3"/>
        <v>9.0020799999999994</v>
      </c>
      <c r="L17" s="3">
        <f t="shared" si="3"/>
        <v>10.002079999999999</v>
      </c>
      <c r="M17" s="3">
        <v>15.002079999999999</v>
      </c>
      <c r="N17" s="3">
        <v>20.002079999999999</v>
      </c>
    </row>
    <row r="18" spans="3:14">
      <c r="C18" s="3">
        <v>0</v>
      </c>
      <c r="D18" s="4">
        <f>_xlfn.POISSON.DIST($C18,D$17,D$17)</f>
        <v>0.13505407840189237</v>
      </c>
      <c r="E18" s="4">
        <f t="shared" ref="E18:N33" si="4">_xlfn.POISSON.DIST($C18,E$17,E$17)</f>
        <v>4.9683618890412326E-2</v>
      </c>
      <c r="F18" s="4">
        <f t="shared" si="4"/>
        <v>1.8277581952779811E-2</v>
      </c>
      <c r="G18" s="4">
        <f t="shared" si="4"/>
        <v>6.7239466347538759E-3</v>
      </c>
      <c r="H18" s="4">
        <f t="shared" si="4"/>
        <v>2.473601730459856E-3</v>
      </c>
      <c r="I18" s="4">
        <f t="shared" si="4"/>
        <v>9.099872222822845E-4</v>
      </c>
      <c r="J18" s="4">
        <f t="shared" si="4"/>
        <v>3.3476559080635989E-4</v>
      </c>
      <c r="K18" s="4">
        <f t="shared" si="4"/>
        <v>1.2315337846927142E-4</v>
      </c>
      <c r="L18" s="4">
        <f t="shared" si="4"/>
        <v>4.5305596049650704E-5</v>
      </c>
      <c r="M18" s="4">
        <f t="shared" si="4"/>
        <v>3.0526670494452235E-7</v>
      </c>
      <c r="N18" s="4">
        <f t="shared" si="4"/>
        <v>2.0568708785016533E-9</v>
      </c>
    </row>
    <row r="19" spans="3:14">
      <c r="C19" s="3">
        <v>1</v>
      </c>
      <c r="D19" s="4">
        <f t="shared" ref="D19:N54" si="5">_xlfn.POISSON.DIST($C19,D$17,D$17)</f>
        <v>0.40544314768875306</v>
      </c>
      <c r="E19" s="4">
        <f t="shared" si="4"/>
        <v>0.19883781748894133</v>
      </c>
      <c r="F19" s="4">
        <f t="shared" si="4"/>
        <v>9.1425927134360832E-2</v>
      </c>
      <c r="G19" s="4">
        <f t="shared" si="4"/>
        <v>4.035766561752354E-2</v>
      </c>
      <c r="H19" s="4">
        <f t="shared" si="4"/>
        <v>1.7320357204818348E-2</v>
      </c>
      <c r="I19" s="4">
        <f t="shared" si="4"/>
        <v>7.2817905516806228E-3</v>
      </c>
      <c r="J19" s="4">
        <f t="shared" si="4"/>
        <v>3.0135866296861161E-3</v>
      </c>
      <c r="K19" s="4">
        <f t="shared" si="4"/>
        <v>1.2317899437199302E-3</v>
      </c>
      <c r="L19" s="4">
        <f t="shared" si="4"/>
        <v>4.9845579218594095E-4</v>
      </c>
      <c r="M19" s="4">
        <f t="shared" si="4"/>
        <v>4.8849022338586419E-6</v>
      </c>
      <c r="N19" s="4">
        <f t="shared" si="4"/>
        <v>4.3198566739962003E-8</v>
      </c>
    </row>
    <row r="20" spans="3:14">
      <c r="C20" s="3">
        <v>2</v>
      </c>
      <c r="D20" s="4">
        <f t="shared" si="5"/>
        <v>0.67611342160767185</v>
      </c>
      <c r="E20" s="4">
        <f t="shared" si="4"/>
        <v>0.42272423575327733</v>
      </c>
      <c r="F20" s="4">
        <f t="shared" si="4"/>
        <v>0.23779869177651167</v>
      </c>
      <c r="G20" s="4">
        <f t="shared" si="4"/>
        <v>0.12447694214218978</v>
      </c>
      <c r="H20" s="4">
        <f t="shared" si="4"/>
        <v>6.1876064253587153E-2</v>
      </c>
      <c r="I20" s="4">
        <f t="shared" si="4"/>
        <v>2.9589728880037379E-2</v>
      </c>
      <c r="J20" s="4">
        <f t="shared" si="4"/>
        <v>1.3731656759085576E-2</v>
      </c>
      <c r="K20" s="4">
        <f t="shared" si="4"/>
        <v>6.2218074693757555E-3</v>
      </c>
      <c r="L20" s="4">
        <f t="shared" si="4"/>
        <v>2.7646780490713741E-3</v>
      </c>
      <c r="M20" s="4">
        <f t="shared" si="4"/>
        <v>3.9236931521664609E-5</v>
      </c>
      <c r="N20" s="4">
        <f t="shared" si="4"/>
        <v>4.5465831271826137E-7</v>
      </c>
    </row>
    <row r="21" spans="3:14">
      <c r="C21" s="3">
        <v>3</v>
      </c>
      <c r="D21" s="4">
        <f t="shared" si="5"/>
        <v>0.85674793561020179</v>
      </c>
      <c r="E21" s="4">
        <f t="shared" si="4"/>
        <v>0.64676588193427675</v>
      </c>
      <c r="F21" s="4">
        <f t="shared" si="4"/>
        <v>0.43306386308286465</v>
      </c>
      <c r="G21" s="4">
        <f t="shared" si="4"/>
        <v>0.26473405904835723</v>
      </c>
      <c r="H21" s="4">
        <f t="shared" si="4"/>
        <v>0.15101837030801188</v>
      </c>
      <c r="I21" s="4">
        <f t="shared" si="4"/>
        <v>8.1657051816777459E-2</v>
      </c>
      <c r="J21" s="4">
        <f t="shared" si="4"/>
        <v>4.232060829944051E-2</v>
      </c>
      <c r="K21" s="4">
        <f t="shared" si="4"/>
        <v>2.119531979182768E-2</v>
      </c>
      <c r="L21" s="4">
        <f t="shared" si="4"/>
        <v>1.0320323486120926E-2</v>
      </c>
      <c r="M21" s="4">
        <f t="shared" si="4"/>
        <v>2.1102089536766727E-4</v>
      </c>
      <c r="N21" s="4">
        <f t="shared" si="4"/>
        <v>3.1980085646641351E-6</v>
      </c>
    </row>
    <row r="22" spans="3:14">
      <c r="C22" s="3">
        <v>4</v>
      </c>
      <c r="D22" s="4">
        <f t="shared" si="5"/>
        <v>0.9471591225587479</v>
      </c>
      <c r="E22" s="4">
        <f t="shared" si="4"/>
        <v>0.81491361822604014</v>
      </c>
      <c r="F22" s="4">
        <f t="shared" si="4"/>
        <v>0.62843057227829702</v>
      </c>
      <c r="G22" s="4">
        <f t="shared" si="4"/>
        <v>0.44012838888185779</v>
      </c>
      <c r="H22" s="4">
        <f t="shared" si="4"/>
        <v>0.28477818338879729</v>
      </c>
      <c r="I22" s="4">
        <f t="shared" si="4"/>
        <v>0.1728019419639997</v>
      </c>
      <c r="J22" s="4">
        <f t="shared" si="4"/>
        <v>9.9513377634951355E-2</v>
      </c>
      <c r="K22" s="4">
        <f t="shared" si="4"/>
        <v>5.4893508743752192E-2</v>
      </c>
      <c r="L22" s="4">
        <f t="shared" si="4"/>
        <v>2.9213366014372067E-2</v>
      </c>
      <c r="M22" s="4">
        <f t="shared" si="4"/>
        <v>8.5530008745137722E-4</v>
      </c>
      <c r="N22" s="4">
        <f t="shared" si="4"/>
        <v>1.6916186366524516E-5</v>
      </c>
    </row>
    <row r="23" spans="3:14">
      <c r="C23" s="3">
        <v>5</v>
      </c>
      <c r="D23" s="4">
        <f t="shared" si="5"/>
        <v>0.98336120839193697</v>
      </c>
      <c r="E23" s="4">
        <f t="shared" si="4"/>
        <v>0.91587220945939563</v>
      </c>
      <c r="F23" s="4">
        <f t="shared" si="4"/>
        <v>0.78480521218566801</v>
      </c>
      <c r="G23" s="4">
        <f t="shared" si="4"/>
        <v>0.61559568275656917</v>
      </c>
      <c r="H23" s="4">
        <f t="shared" si="4"/>
        <v>0.44534560316798133</v>
      </c>
      <c r="I23" s="4">
        <f t="shared" si="4"/>
        <v>0.30044270444441201</v>
      </c>
      <c r="J23" s="4">
        <f t="shared" si="4"/>
        <v>0.19104560076381225</v>
      </c>
      <c r="K23" s="4">
        <f t="shared" si="4"/>
        <v>0.1155642673038203</v>
      </c>
      <c r="L23" s="4">
        <f t="shared" si="4"/>
        <v>6.7007310576566101E-2</v>
      </c>
      <c r="M23" s="4">
        <f t="shared" si="4"/>
        <v>2.7884056838464138E-3</v>
      </c>
      <c r="N23" s="4">
        <f t="shared" si="4"/>
        <v>7.179460433593161E-5</v>
      </c>
    </row>
    <row r="24" spans="3:14">
      <c r="C24" s="3">
        <v>6</v>
      </c>
      <c r="D24" s="4">
        <f t="shared" si="5"/>
        <v>0.99544112039275556</v>
      </c>
      <c r="E24" s="4">
        <f t="shared" si="4"/>
        <v>0.96638650405436766</v>
      </c>
      <c r="F24" s="4">
        <f t="shared" si="4"/>
        <v>0.88910918199908329</v>
      </c>
      <c r="G24" s="4">
        <f t="shared" si="4"/>
        <v>0.7618792563140383</v>
      </c>
      <c r="H24" s="4">
        <f t="shared" si="4"/>
        <v>0.60596868631935552</v>
      </c>
      <c r="I24" s="4">
        <f t="shared" si="4"/>
        <v>0.44940117613588648</v>
      </c>
      <c r="J24" s="4">
        <f t="shared" si="4"/>
        <v>0.31312029610631154</v>
      </c>
      <c r="K24" s="4">
        <f t="shared" si="4"/>
        <v>0.20659143767355662</v>
      </c>
      <c r="L24" s="4">
        <f t="shared" si="4"/>
        <v>0.13001032008100438</v>
      </c>
      <c r="M24" s="4">
        <f t="shared" si="4"/>
        <v>7.621839818107423E-3</v>
      </c>
      <c r="N24" s="4">
        <f t="shared" si="4"/>
        <v>2.5474168875218469E-4</v>
      </c>
    </row>
    <row r="25" spans="3:14">
      <c r="C25" s="3">
        <v>7</v>
      </c>
      <c r="D25" s="4">
        <f t="shared" si="5"/>
        <v>0.99889611328112682</v>
      </c>
      <c r="E25" s="4">
        <f t="shared" si="4"/>
        <v>0.98805049741403528</v>
      </c>
      <c r="F25" s="4">
        <f t="shared" si="4"/>
        <v>0.94874244364349369</v>
      </c>
      <c r="G25" s="4">
        <f t="shared" si="4"/>
        <v>0.86641099025980195</v>
      </c>
      <c r="H25" s="4">
        <f t="shared" si="4"/>
        <v>0.74369334273666965</v>
      </c>
      <c r="I25" s="4">
        <f t="shared" si="4"/>
        <v>0.59840390977323477</v>
      </c>
      <c r="J25" s="4">
        <f t="shared" si="4"/>
        <v>0.45267050726435526</v>
      </c>
      <c r="K25" s="4">
        <f t="shared" si="4"/>
        <v>0.32365341907955603</v>
      </c>
      <c r="L25" s="4">
        <f t="shared" si="4"/>
        <v>0.22003334026731181</v>
      </c>
      <c r="M25" s="4">
        <f t="shared" si="4"/>
        <v>1.7980634897666624E-2</v>
      </c>
      <c r="N25" s="4">
        <f t="shared" si="4"/>
        <v>7.7750200564656276E-4</v>
      </c>
    </row>
    <row r="26" spans="3:14">
      <c r="C26" s="3">
        <v>8</v>
      </c>
      <c r="D26" s="4">
        <f t="shared" si="5"/>
        <v>0.99976075980137069</v>
      </c>
      <c r="E26" s="4">
        <f t="shared" si="4"/>
        <v>0.99618012756218421</v>
      </c>
      <c r="F26" s="4">
        <f t="shared" si="4"/>
        <v>0.97857457911372636</v>
      </c>
      <c r="G26" s="4">
        <f t="shared" si="4"/>
        <v>0.93177050222673008</v>
      </c>
      <c r="H26" s="4">
        <f t="shared" si="4"/>
        <v>0.84702264346032397</v>
      </c>
      <c r="I26" s="4">
        <f t="shared" si="4"/>
        <v>0.72882004241666021</v>
      </c>
      <c r="J26" s="4">
        <f t="shared" si="4"/>
        <v>0.5922570014773002</v>
      </c>
      <c r="K26" s="4">
        <f t="shared" si="4"/>
        <v>0.45537858427647099</v>
      </c>
      <c r="L26" s="4">
        <f t="shared" si="4"/>
        <v>0.33258552148544451</v>
      </c>
      <c r="M26" s="4">
        <f t="shared" si="4"/>
        <v>3.7406068958560801E-2</v>
      </c>
      <c r="N26" s="4">
        <f t="shared" si="4"/>
        <v>2.0845387155649011E-3</v>
      </c>
    </row>
    <row r="27" spans="3:14">
      <c r="C27" s="3">
        <v>9</v>
      </c>
      <c r="D27" s="4">
        <f t="shared" si="5"/>
        <v>0.99995310330195397</v>
      </c>
      <c r="E27" s="4">
        <f t="shared" si="4"/>
        <v>0.99889188312609023</v>
      </c>
      <c r="F27" s="4">
        <f t="shared" si="4"/>
        <v>0.99184020052736077</v>
      </c>
      <c r="G27" s="4">
        <f t="shared" si="4"/>
        <v>0.96809644751778923</v>
      </c>
      <c r="H27" s="4">
        <f t="shared" si="4"/>
        <v>0.91593272449226071</v>
      </c>
      <c r="I27" s="4">
        <f t="shared" si="4"/>
        <v>0.83028495286775761</v>
      </c>
      <c r="J27" s="4">
        <f t="shared" si="4"/>
        <v>0.71636614521191377</v>
      </c>
      <c r="K27" s="4">
        <f t="shared" si="4"/>
        <v>0.58713419262267585</v>
      </c>
      <c r="L27" s="4">
        <f t="shared" si="4"/>
        <v>0.45766951267636241</v>
      </c>
      <c r="M27" s="4">
        <f t="shared" si="4"/>
        <v>6.97862818270341E-2</v>
      </c>
      <c r="N27" s="4">
        <f t="shared" si="4"/>
        <v>4.9893668083119437E-3</v>
      </c>
    </row>
    <row r="28" spans="3:14">
      <c r="C28" s="3">
        <v>10</v>
      </c>
      <c r="D28" s="4">
        <f t="shared" si="5"/>
        <v>0.99999161200951869</v>
      </c>
      <c r="E28" s="4">
        <f t="shared" si="4"/>
        <v>0.99970597384041937</v>
      </c>
      <c r="F28" s="4">
        <f t="shared" si="4"/>
        <v>0.99714920834206855</v>
      </c>
      <c r="G28" s="4">
        <f t="shared" si="4"/>
        <v>0.98626697595993928</v>
      </c>
      <c r="H28" s="4">
        <f t="shared" si="4"/>
        <v>0.95729310640827736</v>
      </c>
      <c r="I28" s="4">
        <f t="shared" si="4"/>
        <v>0.90133149488489961</v>
      </c>
      <c r="J28" s="4">
        <f t="shared" si="4"/>
        <v>0.81567927490150127</v>
      </c>
      <c r="K28" s="4">
        <f t="shared" si="4"/>
        <v>0.70574164530079608</v>
      </c>
      <c r="L28" s="4">
        <f t="shared" si="4"/>
        <v>0.58277952133744781</v>
      </c>
      <c r="M28" s="4">
        <f t="shared" si="4"/>
        <v>0.11836333621402062</v>
      </c>
      <c r="N28" s="4">
        <f t="shared" si="4"/>
        <v>1.0799627198049319E-2</v>
      </c>
    </row>
    <row r="29" spans="3:14">
      <c r="C29" s="3">
        <v>11</v>
      </c>
      <c r="D29" s="4">
        <f t="shared" si="5"/>
        <v>0.99999862087435876</v>
      </c>
      <c r="E29" s="4">
        <f t="shared" si="4"/>
        <v>0.99992815251784428</v>
      </c>
      <c r="F29" s="4">
        <f t="shared" si="4"/>
        <v>0.99908076052343997</v>
      </c>
      <c r="G29" s="4">
        <f t="shared" si="4"/>
        <v>0.99452974295174934</v>
      </c>
      <c r="H29" s="4">
        <f t="shared" si="4"/>
        <v>0.97986113559832144</v>
      </c>
      <c r="I29" s="4">
        <f t="shared" si="4"/>
        <v>0.94655636496920792</v>
      </c>
      <c r="J29" s="4">
        <f t="shared" si="4"/>
        <v>0.88792578479481532</v>
      </c>
      <c r="K29" s="4">
        <f t="shared" si="4"/>
        <v>0.80280653417394643</v>
      </c>
      <c r="L29" s="4">
        <f t="shared" si="4"/>
        <v>0.69653955001279966</v>
      </c>
      <c r="M29" s="4">
        <f t="shared" si="4"/>
        <v>0.18461395949383178</v>
      </c>
      <c r="N29" s="4">
        <f t="shared" si="4"/>
        <v>2.1364835664990974E-2</v>
      </c>
    </row>
    <row r="30" spans="3:14">
      <c r="C30" s="3">
        <v>12</v>
      </c>
      <c r="D30" s="4">
        <f t="shared" si="5"/>
        <v>0.99999979023336871</v>
      </c>
      <c r="E30" s="4">
        <f t="shared" si="4"/>
        <v>0.99998373569817112</v>
      </c>
      <c r="F30" s="4">
        <f t="shared" si="4"/>
        <v>0.99972494605294182</v>
      </c>
      <c r="G30" s="4">
        <f t="shared" si="4"/>
        <v>0.99797399474461534</v>
      </c>
      <c r="H30" s="4">
        <f t="shared" si="4"/>
        <v>0.9911490619850698</v>
      </c>
      <c r="I30" s="4">
        <f t="shared" si="4"/>
        <v>0.97294537816253557</v>
      </c>
      <c r="J30" s="4">
        <f t="shared" si="4"/>
        <v>0.93610264745207294</v>
      </c>
      <c r="K30" s="4">
        <f t="shared" si="4"/>
        <v>0.87562202540954714</v>
      </c>
      <c r="L30" s="4">
        <f t="shared" si="4"/>
        <v>0.79135929231389679</v>
      </c>
      <c r="M30" s="4">
        <f t="shared" si="4"/>
        <v>0.26743872203496433</v>
      </c>
      <c r="N30" s="4">
        <f t="shared" si="4"/>
        <v>3.8975347746028004E-2</v>
      </c>
    </row>
    <row r="31" spans="3:14">
      <c r="C31" s="3">
        <v>13</v>
      </c>
      <c r="D31" s="4">
        <f t="shared" si="5"/>
        <v>0.99999997032185228</v>
      </c>
      <c r="E31" s="4">
        <f t="shared" si="4"/>
        <v>0.99999657147924781</v>
      </c>
      <c r="F31" s="4">
        <f t="shared" si="4"/>
        <v>0.99992326005478094</v>
      </c>
      <c r="G31" s="4">
        <f t="shared" si="4"/>
        <v>0.99929925805292763</v>
      </c>
      <c r="H31" s="4">
        <f t="shared" si="4"/>
        <v>0.99636068023179081</v>
      </c>
      <c r="I31" s="4">
        <f t="shared" si="4"/>
        <v>0.98715906904720752</v>
      </c>
      <c r="J31" s="4">
        <f t="shared" si="4"/>
        <v>0.9657576558468719</v>
      </c>
      <c r="K31" s="4">
        <f t="shared" si="4"/>
        <v>0.9260444005897146</v>
      </c>
      <c r="L31" s="4">
        <f t="shared" si="4"/>
        <v>0.86431272678120097</v>
      </c>
      <c r="M31" s="4">
        <f t="shared" si="4"/>
        <v>0.36301900769827761</v>
      </c>
      <c r="N31" s="4">
        <f t="shared" si="4"/>
        <v>6.6071260937248688E-2</v>
      </c>
    </row>
    <row r="32" spans="3:14">
      <c r="C32" s="3">
        <v>14</v>
      </c>
      <c r="D32" s="4">
        <f t="shared" si="5"/>
        <v>0.99999999607553458</v>
      </c>
      <c r="E32" s="4">
        <f t="shared" si="4"/>
        <v>0.99999932391079449</v>
      </c>
      <c r="F32" s="4">
        <f t="shared" si="4"/>
        <v>0.99997995066195822</v>
      </c>
      <c r="G32" s="4">
        <f t="shared" si="4"/>
        <v>0.99977276327358788</v>
      </c>
      <c r="H32" s="4">
        <f t="shared" si="4"/>
        <v>0.99859500520652511</v>
      </c>
      <c r="I32" s="4">
        <f t="shared" si="4"/>
        <v>0.99426802623790356</v>
      </c>
      <c r="J32" s="4">
        <f t="shared" si="4"/>
        <v>0.98270778081657584</v>
      </c>
      <c r="K32" s="4">
        <f t="shared" si="4"/>
        <v>0.95846627595842038</v>
      </c>
      <c r="L32" s="4">
        <f t="shared" si="4"/>
        <v>0.91643316162525346</v>
      </c>
      <c r="M32" s="4">
        <f t="shared" si="4"/>
        <v>0.46544065712284033</v>
      </c>
      <c r="N32" s="4">
        <f t="shared" si="4"/>
        <v>0.10478373403180957</v>
      </c>
    </row>
    <row r="33" spans="3:14">
      <c r="C33" s="3">
        <v>15</v>
      </c>
      <c r="D33" s="4">
        <f t="shared" si="5"/>
        <v>0.99999999951293006</v>
      </c>
      <c r="E33" s="4">
        <f t="shared" si="4"/>
        <v>0.99999987477877439</v>
      </c>
      <c r="F33" s="4">
        <f t="shared" si="4"/>
        <v>0.99999507601830295</v>
      </c>
      <c r="G33" s="4">
        <f t="shared" si="4"/>
        <v>0.99993066400653186</v>
      </c>
      <c r="H33" s="4">
        <f t="shared" si="4"/>
        <v>0.99948904502281533</v>
      </c>
      <c r="I33" s="4">
        <f t="shared" si="4"/>
        <v>0.99758652536895887</v>
      </c>
      <c r="J33" s="4">
        <f t="shared" si="4"/>
        <v>0.99175019788441365</v>
      </c>
      <c r="K33" s="4">
        <f t="shared" si="4"/>
        <v>0.9779238970130284</v>
      </c>
      <c r="L33" s="4">
        <f t="shared" si="4"/>
        <v>0.95118734555492024</v>
      </c>
      <c r="M33" s="4">
        <f t="shared" si="4"/>
        <v>0.5678765090161233</v>
      </c>
      <c r="N33" s="4">
        <f t="shared" si="4"/>
        <v>0.15640573295415969</v>
      </c>
    </row>
    <row r="34" spans="3:14">
      <c r="C34" s="3">
        <v>16</v>
      </c>
      <c r="D34" s="4">
        <f t="shared" si="5"/>
        <v>0.99999999994305133</v>
      </c>
      <c r="E34" s="4">
        <f t="shared" si="5"/>
        <v>0.99999997813813346</v>
      </c>
      <c r="F34" s="4">
        <f t="shared" si="5"/>
        <v>0.99999885932368549</v>
      </c>
      <c r="G34" s="4">
        <f t="shared" si="5"/>
        <v>0.99998002851267209</v>
      </c>
      <c r="H34" s="4">
        <f t="shared" si="5"/>
        <v>0.99982442617910028</v>
      </c>
      <c r="I34" s="4">
        <f t="shared" si="5"/>
        <v>0.99903880014368251</v>
      </c>
      <c r="J34" s="4">
        <f t="shared" si="5"/>
        <v>0.9962725819325513</v>
      </c>
      <c r="K34" s="4">
        <f t="shared" si="5"/>
        <v>0.98887133834698249</v>
      </c>
      <c r="L34" s="4">
        <f t="shared" si="5"/>
        <v>0.97291322855487272</v>
      </c>
      <c r="M34" s="4">
        <f t="shared" si="5"/>
        <v>0.66392343682682209</v>
      </c>
      <c r="N34" s="4">
        <f t="shared" si="5"/>
        <v>0.22093994246695745</v>
      </c>
    </row>
    <row r="35" spans="3:14">
      <c r="C35" s="3">
        <v>17</v>
      </c>
      <c r="D35" s="4">
        <f t="shared" si="5"/>
        <v>0.99999999999370637</v>
      </c>
      <c r="E35" s="4">
        <f t="shared" si="5"/>
        <v>0.99999999639066672</v>
      </c>
      <c r="F35" s="4">
        <f t="shared" si="5"/>
        <v>0.99999974997608576</v>
      </c>
      <c r="G35" s="4">
        <f t="shared" si="5"/>
        <v>0.99999455352495881</v>
      </c>
      <c r="H35" s="4">
        <f t="shared" si="5"/>
        <v>0.99994283703383646</v>
      </c>
      <c r="I35" s="4">
        <f t="shared" si="5"/>
        <v>0.99963697332924706</v>
      </c>
      <c r="J35" s="4">
        <f t="shared" si="5"/>
        <v>0.99840131598807624</v>
      </c>
      <c r="K35" s="4">
        <f t="shared" si="5"/>
        <v>0.99466838203425079</v>
      </c>
      <c r="L35" s="4">
        <f t="shared" si="5"/>
        <v>0.98569581795700012</v>
      </c>
      <c r="M35" s="4">
        <f t="shared" si="5"/>
        <v>0.7486824776956652</v>
      </c>
      <c r="N35" s="4">
        <f t="shared" si="5"/>
        <v>0.29687043784411865</v>
      </c>
    </row>
    <row r="36" spans="3:14">
      <c r="C36" s="3">
        <v>18</v>
      </c>
      <c r="D36" s="4">
        <f t="shared" si="5"/>
        <v>0.99999999999934064</v>
      </c>
      <c r="E36" s="4">
        <f t="shared" si="5"/>
        <v>0.99999999943486473</v>
      </c>
      <c r="F36" s="4">
        <f t="shared" si="5"/>
        <v>0.99999994800176117</v>
      </c>
      <c r="G36" s="4">
        <f t="shared" si="5"/>
        <v>0.99999858992904</v>
      </c>
      <c r="H36" s="4">
        <f t="shared" si="5"/>
        <v>0.99998232100178064</v>
      </c>
      <c r="I36" s="4">
        <f t="shared" si="5"/>
        <v>0.99986966535697919</v>
      </c>
      <c r="J36" s="4">
        <f t="shared" si="5"/>
        <v>0.99934766599980029</v>
      </c>
      <c r="K36" s="4">
        <f t="shared" si="5"/>
        <v>0.99756757375848881</v>
      </c>
      <c r="L36" s="4">
        <f t="shared" si="5"/>
        <v>0.99279873361295734</v>
      </c>
      <c r="M36" s="4">
        <f t="shared" si="5"/>
        <v>0.81932480613109027</v>
      </c>
      <c r="N36" s="4">
        <f t="shared" si="5"/>
        <v>0.38124642912043016</v>
      </c>
    </row>
    <row r="37" spans="3:14">
      <c r="C37" s="3">
        <v>19</v>
      </c>
      <c r="D37" s="4">
        <f t="shared" si="5"/>
        <v>0.99999999999993427</v>
      </c>
      <c r="E37" s="4">
        <f t="shared" si="5"/>
        <v>0.99999999991586086</v>
      </c>
      <c r="F37" s="4">
        <f t="shared" si="5"/>
        <v>0.99999998971305581</v>
      </c>
      <c r="G37" s="4">
        <f t="shared" si="5"/>
        <v>0.99999965258252022</v>
      </c>
      <c r="H37" s="4">
        <f t="shared" si="5"/>
        <v>0.99999479394569213</v>
      </c>
      <c r="I37" s="4">
        <f t="shared" si="5"/>
        <v>0.99995541947242872</v>
      </c>
      <c r="J37" s="4">
        <f t="shared" si="5"/>
        <v>0.99974623276305385</v>
      </c>
      <c r="K37" s="4">
        <f t="shared" si="5"/>
        <v>0.99894119248674818</v>
      </c>
      <c r="L37" s="4">
        <f t="shared" si="5"/>
        <v>0.9965378878563329</v>
      </c>
      <c r="M37" s="4">
        <f t="shared" si="5"/>
        <v>0.87510279889817044</v>
      </c>
      <c r="N37" s="4">
        <f t="shared" si="5"/>
        <v>0.47007249899348741</v>
      </c>
    </row>
    <row r="38" spans="3:14">
      <c r="C38" s="3">
        <v>20</v>
      </c>
      <c r="D38" s="4">
        <f t="shared" si="5"/>
        <v>0.99999999999999378</v>
      </c>
      <c r="E38" s="4">
        <f t="shared" si="5"/>
        <v>0.99999999998806022</v>
      </c>
      <c r="F38" s="4">
        <f t="shared" si="5"/>
        <v>0.99999999805965256</v>
      </c>
      <c r="G38" s="4">
        <f t="shared" si="5"/>
        <v>0.99999991835640634</v>
      </c>
      <c r="H38" s="4">
        <f t="shared" si="5"/>
        <v>0.99999853712605169</v>
      </c>
      <c r="I38" s="4">
        <f t="shared" si="5"/>
        <v>0.99998544233126418</v>
      </c>
      <c r="J38" s="4">
        <f t="shared" si="5"/>
        <v>0.99990570091929865</v>
      </c>
      <c r="K38" s="4">
        <f t="shared" si="5"/>
        <v>0.99955946377081273</v>
      </c>
      <c r="L38" s="4">
        <f t="shared" si="5"/>
        <v>0.99840785385006203</v>
      </c>
      <c r="M38" s="4">
        <f t="shared" si="5"/>
        <v>0.91694209438472818</v>
      </c>
      <c r="N38" s="4">
        <f t="shared" si="5"/>
        <v>0.55890780677781127</v>
      </c>
    </row>
    <row r="39" spans="3:14">
      <c r="C39" s="3">
        <v>21</v>
      </c>
      <c r="D39" s="4">
        <f t="shared" si="5"/>
        <v>0.99999999999999944</v>
      </c>
      <c r="E39" s="4">
        <f t="shared" si="5"/>
        <v>0.99999999999838163</v>
      </c>
      <c r="F39" s="4">
        <f t="shared" si="5"/>
        <v>0.99999999965030728</v>
      </c>
      <c r="G39" s="4">
        <f t="shared" si="5"/>
        <v>0.99999998166222714</v>
      </c>
      <c r="H39" s="4">
        <f t="shared" si="5"/>
        <v>0.99999960697690748</v>
      </c>
      <c r="I39" s="4">
        <f t="shared" si="5"/>
        <v>0.9999954529245686</v>
      </c>
      <c r="J39" s="4">
        <f t="shared" si="5"/>
        <v>0.99996646648804743</v>
      </c>
      <c r="K39" s="4">
        <f t="shared" si="5"/>
        <v>0.99982449841656751</v>
      </c>
      <c r="L39" s="4">
        <f t="shared" si="5"/>
        <v>0.99929849906275536</v>
      </c>
      <c r="M39" s="4">
        <f t="shared" si="5"/>
        <v>0.94683144952915577</v>
      </c>
      <c r="N39" s="4">
        <f t="shared" si="5"/>
        <v>0.64352166073622419</v>
      </c>
    </row>
    <row r="40" spans="3:14">
      <c r="C40" s="3">
        <v>22</v>
      </c>
      <c r="D40" s="4">
        <f t="shared" si="5"/>
        <v>1</v>
      </c>
      <c r="E40" s="4">
        <f t="shared" si="5"/>
        <v>0.99999999999979006</v>
      </c>
      <c r="F40" s="4">
        <f t="shared" si="5"/>
        <v>0.99999999993966759</v>
      </c>
      <c r="G40" s="4">
        <f t="shared" si="5"/>
        <v>0.99999999605589907</v>
      </c>
      <c r="H40" s="4">
        <f t="shared" si="5"/>
        <v>0.99999989885556317</v>
      </c>
      <c r="I40" s="4">
        <f t="shared" si="5"/>
        <v>0.99999863905980346</v>
      </c>
      <c r="J40" s="4">
        <f t="shared" si="5"/>
        <v>0.99998856880360987</v>
      </c>
      <c r="K40" s="4">
        <f t="shared" si="5"/>
        <v>0.99993294673856092</v>
      </c>
      <c r="L40" s="4">
        <f t="shared" si="5"/>
        <v>0.99970342200225415</v>
      </c>
      <c r="M40" s="4">
        <f t="shared" si="5"/>
        <v>0.96721338121211553</v>
      </c>
      <c r="N40" s="4">
        <f t="shared" si="5"/>
        <v>0.72045134600824645</v>
      </c>
    </row>
    <row r="41" spans="3:14">
      <c r="C41" s="3">
        <v>23</v>
      </c>
      <c r="D41" s="4">
        <f t="shared" si="5"/>
        <v>1</v>
      </c>
      <c r="E41" s="4">
        <f t="shared" si="5"/>
        <v>0.99999999999997391</v>
      </c>
      <c r="F41" s="4">
        <f t="shared" si="5"/>
        <v>0.99999999999001732</v>
      </c>
      <c r="G41" s="4">
        <f t="shared" si="5"/>
        <v>0.99999999918625981</v>
      </c>
      <c r="H41" s="4">
        <f t="shared" si="5"/>
        <v>0.99999997502421722</v>
      </c>
      <c r="I41" s="4">
        <f t="shared" si="5"/>
        <v>0.99999960904127316</v>
      </c>
      <c r="J41" s="4">
        <f t="shared" si="5"/>
        <v>0.99999625856436269</v>
      </c>
      <c r="K41" s="4">
        <f t="shared" si="5"/>
        <v>0.99997539284597192</v>
      </c>
      <c r="L41" s="4">
        <f t="shared" si="5"/>
        <v>0.99987951207332815</v>
      </c>
      <c r="M41" s="4">
        <f t="shared" si="5"/>
        <v>0.98050778858873711</v>
      </c>
      <c r="N41" s="4">
        <f t="shared" si="5"/>
        <v>0.78735368162502084</v>
      </c>
    </row>
    <row r="42" spans="3:14">
      <c r="C42" s="3">
        <v>24</v>
      </c>
      <c r="D42" s="4">
        <f t="shared" si="5"/>
        <v>1</v>
      </c>
      <c r="E42" s="4">
        <f t="shared" si="5"/>
        <v>0.99999999999999689</v>
      </c>
      <c r="F42" s="4">
        <f t="shared" si="5"/>
        <v>0.99999999999841327</v>
      </c>
      <c r="G42" s="4">
        <f t="shared" si="5"/>
        <v>0.9999999998386897</v>
      </c>
      <c r="H42" s="4">
        <f t="shared" si="5"/>
        <v>0.99999999407298201</v>
      </c>
      <c r="I42" s="4">
        <f t="shared" si="5"/>
        <v>0.99999989203660022</v>
      </c>
      <c r="J42" s="4">
        <f t="shared" si="5"/>
        <v>0.99999882248439287</v>
      </c>
      <c r="K42" s="4">
        <f t="shared" si="5"/>
        <v>0.99999131381491368</v>
      </c>
      <c r="L42" s="4">
        <f t="shared" si="5"/>
        <v>0.99995289819741529</v>
      </c>
      <c r="M42" s="4">
        <f t="shared" si="5"/>
        <v>0.98881794538109813</v>
      </c>
      <c r="N42" s="4">
        <f t="shared" si="5"/>
        <v>0.84311142617475299</v>
      </c>
    </row>
    <row r="43" spans="3:14">
      <c r="C43" s="3">
        <v>25</v>
      </c>
      <c r="D43" s="4">
        <f t="shared" si="5"/>
        <v>1</v>
      </c>
      <c r="E43" s="4">
        <f t="shared" si="5"/>
        <v>0.99999999999999967</v>
      </c>
      <c r="F43" s="4">
        <f t="shared" si="5"/>
        <v>0.99999999999975731</v>
      </c>
      <c r="G43" s="4">
        <f t="shared" si="5"/>
        <v>0.99999999996922995</v>
      </c>
      <c r="H43" s="4">
        <f t="shared" si="5"/>
        <v>0.99999999864627043</v>
      </c>
      <c r="I43" s="4">
        <f t="shared" si="5"/>
        <v>0.999999971298837</v>
      </c>
      <c r="J43" s="4">
        <f t="shared" si="5"/>
        <v>0.99999964315212075</v>
      </c>
      <c r="K43" s="4">
        <f t="shared" si="5"/>
        <v>0.99999704668835732</v>
      </c>
      <c r="L43" s="4">
        <f t="shared" si="5"/>
        <v>0.99998225875277558</v>
      </c>
      <c r="M43" s="4">
        <f t="shared" si="5"/>
        <v>0.99380473086156007</v>
      </c>
      <c r="N43" s="4">
        <f t="shared" si="5"/>
        <v>0.88772226085888517</v>
      </c>
    </row>
    <row r="44" spans="3:14">
      <c r="C44" s="3">
        <v>26</v>
      </c>
      <c r="D44" s="4">
        <f t="shared" si="5"/>
        <v>1</v>
      </c>
      <c r="E44" s="4">
        <f t="shared" si="5"/>
        <v>1</v>
      </c>
      <c r="F44" s="4">
        <f t="shared" si="5"/>
        <v>0.99999999999996425</v>
      </c>
      <c r="G44" s="4">
        <f t="shared" si="5"/>
        <v>0.9999999999943443</v>
      </c>
      <c r="H44" s="4">
        <f t="shared" si="5"/>
        <v>0.99999999970201059</v>
      </c>
      <c r="I44" s="4">
        <f t="shared" si="5"/>
        <v>0.99999999264501094</v>
      </c>
      <c r="J44" s="4">
        <f t="shared" si="5"/>
        <v>0.99999989573092107</v>
      </c>
      <c r="K44" s="4">
        <f t="shared" si="5"/>
        <v>0.99999903160317927</v>
      </c>
      <c r="L44" s="4">
        <f t="shared" si="5"/>
        <v>0.99999355362291242</v>
      </c>
      <c r="M44" s="4">
        <f t="shared" si="5"/>
        <v>0.99668212142774171</v>
      </c>
      <c r="N44" s="4">
        <f t="shared" si="5"/>
        <v>0.92204185640576175</v>
      </c>
    </row>
    <row r="45" spans="3:14">
      <c r="C45" s="3">
        <v>27</v>
      </c>
      <c r="D45" s="4">
        <f t="shared" si="5"/>
        <v>1</v>
      </c>
      <c r="E45" s="4">
        <f t="shared" si="5"/>
        <v>1</v>
      </c>
      <c r="F45" s="4">
        <f t="shared" si="5"/>
        <v>0.99999999999999489</v>
      </c>
      <c r="G45" s="4">
        <f t="shared" si="5"/>
        <v>0.99999999999899702</v>
      </c>
      <c r="H45" s="4">
        <f t="shared" si="5"/>
        <v>0.99999999993670075</v>
      </c>
      <c r="I45" s="4">
        <f t="shared" si="5"/>
        <v>0.99999999818084873</v>
      </c>
      <c r="J45" s="4">
        <f t="shared" si="5"/>
        <v>0.99999997058854206</v>
      </c>
      <c r="K45" s="4">
        <f t="shared" si="5"/>
        <v>0.99999969339436512</v>
      </c>
      <c r="L45" s="4">
        <f t="shared" si="5"/>
        <v>0.99999773777827161</v>
      </c>
      <c r="M45" s="4">
        <f t="shared" si="5"/>
        <v>0.9982808934079308</v>
      </c>
      <c r="N45" s="4">
        <f t="shared" si="5"/>
        <v>0.94746642291303074</v>
      </c>
    </row>
    <row r="46" spans="3:14">
      <c r="C46" s="3">
        <v>28</v>
      </c>
      <c r="D46" s="4">
        <f t="shared" si="5"/>
        <v>1</v>
      </c>
      <c r="E46" s="4">
        <f t="shared" si="5"/>
        <v>1</v>
      </c>
      <c r="F46" s="4">
        <f t="shared" si="5"/>
        <v>0.99999999999999933</v>
      </c>
      <c r="G46" s="4">
        <f t="shared" si="5"/>
        <v>0.99999999999982814</v>
      </c>
      <c r="H46" s="4">
        <f t="shared" si="5"/>
        <v>0.99999999998700895</v>
      </c>
      <c r="I46" s="4">
        <f t="shared" si="5"/>
        <v>0.99999999956521934</v>
      </c>
      <c r="J46" s="4">
        <f t="shared" si="5"/>
        <v>0.99999999198199463</v>
      </c>
      <c r="K46" s="4">
        <f t="shared" si="5"/>
        <v>0.9999999061621222</v>
      </c>
      <c r="L46" s="4">
        <f t="shared" si="5"/>
        <v>0.9999992324302942</v>
      </c>
      <c r="M46" s="4">
        <f t="shared" si="5"/>
        <v>0.9991374971632363</v>
      </c>
      <c r="N46" s="4">
        <f t="shared" si="5"/>
        <v>0.9656287162431636</v>
      </c>
    </row>
    <row r="47" spans="3:14">
      <c r="C47" s="3">
        <v>29</v>
      </c>
      <c r="D47" s="4">
        <f t="shared" si="5"/>
        <v>1</v>
      </c>
      <c r="E47" s="4">
        <f t="shared" si="5"/>
        <v>1</v>
      </c>
      <c r="F47" s="4">
        <f t="shared" si="5"/>
        <v>0.99999999999999989</v>
      </c>
      <c r="G47" s="4">
        <f t="shared" si="5"/>
        <v>0.99999999999997158</v>
      </c>
      <c r="H47" s="4">
        <f t="shared" si="5"/>
        <v>0.99999999999742117</v>
      </c>
      <c r="I47" s="4">
        <f t="shared" si="5"/>
        <v>0.99999999989947708</v>
      </c>
      <c r="J47" s="4">
        <f t="shared" si="5"/>
        <v>0.99999999788517124</v>
      </c>
      <c r="K47" s="4">
        <f t="shared" si="5"/>
        <v>0.99999997220875569</v>
      </c>
      <c r="L47" s="4">
        <f t="shared" si="5"/>
        <v>0.99999974793474611</v>
      </c>
      <c r="M47" s="4">
        <f t="shared" si="5"/>
        <v>0.9995806295103189</v>
      </c>
      <c r="N47" s="4">
        <f t="shared" si="5"/>
        <v>0.97815573845601811</v>
      </c>
    </row>
    <row r="48" spans="3:14">
      <c r="C48" s="3">
        <v>30</v>
      </c>
      <c r="D48" s="4">
        <f t="shared" si="5"/>
        <v>1</v>
      </c>
      <c r="E48" s="4">
        <f t="shared" si="5"/>
        <v>1</v>
      </c>
      <c r="F48" s="4">
        <f t="shared" si="5"/>
        <v>1</v>
      </c>
      <c r="G48" s="4">
        <f t="shared" si="5"/>
        <v>0.99999999999999545</v>
      </c>
      <c r="H48" s="4">
        <f t="shared" si="5"/>
        <v>0.9999999999995044</v>
      </c>
      <c r="I48" s="4">
        <f t="shared" si="5"/>
        <v>0.99999999997749378</v>
      </c>
      <c r="J48" s="4">
        <f t="shared" si="5"/>
        <v>0.99999999945976092</v>
      </c>
      <c r="K48" s="4">
        <f t="shared" si="5"/>
        <v>0.99999999202732504</v>
      </c>
      <c r="L48" s="4">
        <f t="shared" si="5"/>
        <v>0.99999991980530512</v>
      </c>
      <c r="M48" s="4">
        <f t="shared" si="5"/>
        <v>0.99980222640770289</v>
      </c>
      <c r="N48" s="4">
        <f t="shared" si="5"/>
        <v>0.98650795513812795</v>
      </c>
    </row>
    <row r="49" spans="3:14">
      <c r="C49" s="3">
        <v>31</v>
      </c>
      <c r="D49" s="4">
        <f t="shared" si="5"/>
        <v>1</v>
      </c>
      <c r="E49" s="4">
        <f t="shared" si="5"/>
        <v>1</v>
      </c>
      <c r="F49" s="4">
        <f t="shared" si="5"/>
        <v>1</v>
      </c>
      <c r="G49" s="4">
        <f t="shared" si="5"/>
        <v>0.99999999999999933</v>
      </c>
      <c r="H49" s="4">
        <f t="shared" si="5"/>
        <v>0.99999999999990763</v>
      </c>
      <c r="I49" s="4">
        <f t="shared" si="5"/>
        <v>0.99999999999511568</v>
      </c>
      <c r="J49" s="4">
        <f t="shared" si="5"/>
        <v>0.99999999986621235</v>
      </c>
      <c r="K49" s="4">
        <f t="shared" si="5"/>
        <v>0.99999999778243298</v>
      </c>
      <c r="L49" s="4">
        <f t="shared" si="5"/>
        <v>0.99999997525895279</v>
      </c>
      <c r="M49" s="4">
        <f t="shared" si="5"/>
        <v>0.99990946558132565</v>
      </c>
      <c r="N49" s="4">
        <f t="shared" si="5"/>
        <v>0.99189704243660848</v>
      </c>
    </row>
    <row r="50" spans="3:14">
      <c r="C50" s="3">
        <v>32</v>
      </c>
      <c r="D50" s="4">
        <f t="shared" si="5"/>
        <v>1</v>
      </c>
      <c r="E50" s="4">
        <f t="shared" si="5"/>
        <v>1</v>
      </c>
      <c r="F50" s="4">
        <f t="shared" si="5"/>
        <v>1</v>
      </c>
      <c r="G50" s="4">
        <f t="shared" si="5"/>
        <v>0.99999999999999989</v>
      </c>
      <c r="H50" s="4">
        <f t="shared" si="5"/>
        <v>0.99999999999998335</v>
      </c>
      <c r="I50" s="4">
        <f t="shared" si="5"/>
        <v>0.99999999999897149</v>
      </c>
      <c r="J50" s="4">
        <f t="shared" si="5"/>
        <v>0.99999999996785149</v>
      </c>
      <c r="K50" s="4">
        <f t="shared" si="5"/>
        <v>0.99999999940143114</v>
      </c>
      <c r="L50" s="4">
        <f t="shared" si="5"/>
        <v>0.99999999259182215</v>
      </c>
      <c r="M50" s="4">
        <f t="shared" si="5"/>
        <v>0.99995974091450768</v>
      </c>
      <c r="N50" s="4">
        <f t="shared" si="5"/>
        <v>0.99526557228883306</v>
      </c>
    </row>
    <row r="51" spans="3:14">
      <c r="C51" s="3">
        <v>33</v>
      </c>
      <c r="D51" s="4">
        <f t="shared" si="5"/>
        <v>1</v>
      </c>
      <c r="E51" s="4">
        <f t="shared" si="5"/>
        <v>1</v>
      </c>
      <c r="F51" s="4">
        <f t="shared" si="5"/>
        <v>1</v>
      </c>
      <c r="G51" s="4">
        <f t="shared" si="5"/>
        <v>1</v>
      </c>
      <c r="H51" s="4">
        <f t="shared" si="5"/>
        <v>0.99999999999999711</v>
      </c>
      <c r="I51" s="4">
        <f t="shared" si="5"/>
        <v>0.99999999999978972</v>
      </c>
      <c r="J51" s="4">
        <f t="shared" si="5"/>
        <v>0.99999999999249778</v>
      </c>
      <c r="K51" s="4">
        <f t="shared" si="5"/>
        <v>0.99999999984307819</v>
      </c>
      <c r="L51" s="4">
        <f t="shared" si="5"/>
        <v>0.99999999784529936</v>
      </c>
      <c r="M51" s="4">
        <f t="shared" si="5"/>
        <v>0.99998259650755084</v>
      </c>
      <c r="N51" s="4">
        <f t="shared" si="5"/>
        <v>0.99730731785206306</v>
      </c>
    </row>
    <row r="52" spans="3:14">
      <c r="C52" s="3">
        <v>34</v>
      </c>
      <c r="D52" s="4">
        <f t="shared" si="5"/>
        <v>1</v>
      </c>
      <c r="E52" s="4">
        <f t="shared" si="5"/>
        <v>1</v>
      </c>
      <c r="F52" s="4">
        <f t="shared" si="5"/>
        <v>1</v>
      </c>
      <c r="G52" s="4">
        <f t="shared" si="5"/>
        <v>1</v>
      </c>
      <c r="H52" s="4">
        <f t="shared" si="5"/>
        <v>0.99999999999999956</v>
      </c>
      <c r="I52" s="4">
        <f t="shared" si="5"/>
        <v>0.99999999999995826</v>
      </c>
      <c r="J52" s="4">
        <f t="shared" si="5"/>
        <v>0.99999999999829847</v>
      </c>
      <c r="K52" s="4">
        <f t="shared" si="5"/>
        <v>0.99999999996001177</v>
      </c>
      <c r="L52" s="4">
        <f t="shared" si="5"/>
        <v>0.99999999939076112</v>
      </c>
      <c r="M52" s="4">
        <f t="shared" si="5"/>
        <v>0.99999268125564722</v>
      </c>
      <c r="N52" s="4">
        <f t="shared" si="5"/>
        <v>0.99850846956075034</v>
      </c>
    </row>
    <row r="53" spans="3:14">
      <c r="C53" s="3">
        <v>35</v>
      </c>
      <c r="D53" s="4">
        <f t="shared" si="5"/>
        <v>1</v>
      </c>
      <c r="E53" s="4">
        <f t="shared" si="5"/>
        <v>1</v>
      </c>
      <c r="F53" s="4">
        <f t="shared" si="5"/>
        <v>1</v>
      </c>
      <c r="G53" s="4">
        <f t="shared" si="5"/>
        <v>1</v>
      </c>
      <c r="H53" s="4">
        <f t="shared" si="5"/>
        <v>1</v>
      </c>
      <c r="I53" s="4">
        <f t="shared" si="5"/>
        <v>0.99999999999999201</v>
      </c>
      <c r="J53" s="4">
        <f t="shared" si="5"/>
        <v>0.99999999999962452</v>
      </c>
      <c r="K53" s="4">
        <f t="shared" si="5"/>
        <v>0.99999999999008726</v>
      </c>
      <c r="L53" s="4">
        <f t="shared" si="5"/>
        <v>0.99999999983241339</v>
      </c>
      <c r="M53" s="4">
        <f t="shared" si="5"/>
        <v>0.9999970038898679</v>
      </c>
      <c r="N53" s="4">
        <f t="shared" si="5"/>
        <v>0.99919491334844468</v>
      </c>
    </row>
    <row r="54" spans="3:14">
      <c r="C54" s="3">
        <v>36</v>
      </c>
      <c r="D54" s="4">
        <f t="shared" si="5"/>
        <v>1</v>
      </c>
      <c r="E54" s="4">
        <f t="shared" si="5"/>
        <v>1</v>
      </c>
      <c r="F54" s="4">
        <f t="shared" si="5"/>
        <v>1</v>
      </c>
      <c r="G54" s="4">
        <f t="shared" si="5"/>
        <v>1</v>
      </c>
      <c r="H54" s="4">
        <f t="shared" si="5"/>
        <v>1</v>
      </c>
      <c r="I54" s="4">
        <f t="shared" si="5"/>
        <v>0.99999999999999845</v>
      </c>
      <c r="J54" s="4">
        <f t="shared" si="5"/>
        <v>0.9999999999999194</v>
      </c>
      <c r="K54" s="4">
        <f t="shared" si="5"/>
        <v>0.99999999999760791</v>
      </c>
      <c r="L54" s="4">
        <f t="shared" si="5"/>
        <v>0.99999999995512012</v>
      </c>
      <c r="M54" s="4">
        <f t="shared" si="5"/>
        <v>0.99999880523721207</v>
      </c>
      <c r="N54" s="4">
        <f t="shared" si="5"/>
        <v>0.9995763106694715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B58-4B5A-C94D-8690-626CC4B01F3D}">
  <sheetPr>
    <tabColor theme="8"/>
  </sheetPr>
  <dimension ref="B6:L98"/>
  <sheetViews>
    <sheetView workbookViewId="0">
      <selection activeCell="B7" sqref="B7"/>
    </sheetView>
  </sheetViews>
  <sheetFormatPr defaultColWidth="11" defaultRowHeight="15.75"/>
  <sheetData>
    <row r="6" spans="2:12">
      <c r="B6" t="s">
        <v>6</v>
      </c>
      <c r="C6" s="3">
        <v>2.0799999999999998E-3</v>
      </c>
      <c r="D6" s="3">
        <v>1.208E-2</v>
      </c>
      <c r="E6" s="3">
        <v>2.2079999999999999E-2</v>
      </c>
      <c r="F6" s="3">
        <v>3.2079999999999997E-2</v>
      </c>
      <c r="G6" s="3">
        <v>4.2079999999999999E-2</v>
      </c>
      <c r="H6" s="3">
        <v>5.2080000000000001E-2</v>
      </c>
      <c r="I6" s="3">
        <v>6.2080000000000003E-2</v>
      </c>
      <c r="J6" s="3">
        <v>7.2080000000000005E-2</v>
      </c>
      <c r="K6" s="3">
        <v>8.208E-2</v>
      </c>
      <c r="L6" s="3">
        <v>9.2079999999999995E-2</v>
      </c>
    </row>
    <row r="7" spans="2:12">
      <c r="B7" s="2">
        <v>-3.4</v>
      </c>
      <c r="C7">
        <f t="shared" ref="C7:L7" si="0">_xlfn.NORM.DIST($B9-C$6, 0, 1, TRUE)</f>
        <v>6.8219550469108777E-4</v>
      </c>
      <c r="D7">
        <f t="shared" si="0"/>
        <v>6.5888837138769983E-4</v>
      </c>
      <c r="E7">
        <f t="shared" si="0"/>
        <v>6.363179799998436E-4</v>
      </c>
      <c r="F7">
        <f t="shared" si="0"/>
        <v>6.1446322757339165E-4</v>
      </c>
      <c r="G7">
        <f t="shared" si="0"/>
        <v>5.9330353941468099E-4</v>
      </c>
      <c r="H7">
        <f t="shared" si="0"/>
        <v>5.728188583892656E-4</v>
      </c>
      <c r="I7">
        <f t="shared" si="0"/>
        <v>5.529896343573307E-4</v>
      </c>
      <c r="J7">
        <f t="shared" si="0"/>
        <v>5.3379681374655767E-4</v>
      </c>
      <c r="K7">
        <f t="shared" si="0"/>
        <v>5.1522182926322954E-4</v>
      </c>
      <c r="L7">
        <f t="shared" si="0"/>
        <v>4.9724658974215595E-4</v>
      </c>
    </row>
    <row r="8" spans="2:12">
      <c r="B8" s="3">
        <f>B7+0.1</f>
        <v>-3.3</v>
      </c>
      <c r="C8">
        <f t="shared" ref="C8:L8" si="1">_xlfn.NORM.DIST($B10-C$6, 0, 1, TRUE)</f>
        <v>9.6083009447500603E-4</v>
      </c>
      <c r="D8">
        <f t="shared" si="1"/>
        <v>9.2887074286231272E-4</v>
      </c>
      <c r="E8">
        <f t="shared" si="1"/>
        <v>8.9789066672651833E-4</v>
      </c>
      <c r="F8">
        <f t="shared" si="1"/>
        <v>8.6786286271797329E-4</v>
      </c>
      <c r="G8">
        <f t="shared" si="1"/>
        <v>8.3876097000531785E-4</v>
      </c>
      <c r="H8">
        <f t="shared" si="1"/>
        <v>8.1055925828034078E-4</v>
      </c>
      <c r="I8">
        <f t="shared" si="1"/>
        <v>7.8323261588441153E-4</v>
      </c>
      <c r="J8">
        <f t="shared" si="1"/>
        <v>7.5675653805857038E-4</v>
      </c>
      <c r="K8">
        <f t="shared" si="1"/>
        <v>7.3110711531926427E-4</v>
      </c>
      <c r="L8">
        <f t="shared" si="1"/>
        <v>7.0626102196148864E-4</v>
      </c>
    </row>
    <row r="9" spans="2:12">
      <c r="B9" s="3">
        <f t="shared" ref="B9:B40" si="2">B8+0.1</f>
        <v>-3.1999999999999997</v>
      </c>
      <c r="C9">
        <f t="shared" ref="C9:L9" si="3">_xlfn.NORM.DIST($B11-C$6, 0, 1, TRUE)</f>
        <v>1.3407084947431398E-3</v>
      </c>
      <c r="D9">
        <f t="shared" si="3"/>
        <v>1.2973210422731107E-3</v>
      </c>
      <c r="E9">
        <f t="shared" si="3"/>
        <v>1.255220958240381E-3</v>
      </c>
      <c r="F9">
        <f t="shared" si="3"/>
        <v>1.2143741294154283E-3</v>
      </c>
      <c r="G9">
        <f t="shared" si="3"/>
        <v>1.1747472111615944E-3</v>
      </c>
      <c r="H9">
        <f t="shared" si="3"/>
        <v>1.1363076143713631E-3</v>
      </c>
      <c r="I9">
        <f t="shared" si="3"/>
        <v>1.0990234924951625E-3</v>
      </c>
      <c r="J9">
        <f t="shared" si="3"/>
        <v>1.0628637286662422E-3</v>
      </c>
      <c r="K9">
        <f t="shared" si="3"/>
        <v>1.0277979229251525E-3</v>
      </c>
      <c r="L9">
        <f t="shared" si="3"/>
        <v>9.9379637954704649E-4</v>
      </c>
    </row>
    <row r="10" spans="2:12">
      <c r="B10" s="3">
        <f t="shared" si="2"/>
        <v>-3.0999999999999996</v>
      </c>
      <c r="C10">
        <f t="shared" ref="C10:L10" si="4">_xlfn.NORM.DIST($B12-C$6, 0, 1, TRUE)</f>
        <v>1.8534693087718748E-3</v>
      </c>
      <c r="D10">
        <f t="shared" si="4"/>
        <v>1.7951533482354978E-3</v>
      </c>
      <c r="E10">
        <f t="shared" si="4"/>
        <v>1.7385110930800171E-3</v>
      </c>
      <c r="F10">
        <f t="shared" si="4"/>
        <v>1.683500008227781E-3</v>
      </c>
      <c r="G10">
        <f t="shared" si="4"/>
        <v>1.6300784619983687E-3</v>
      </c>
      <c r="H10">
        <f t="shared" si="4"/>
        <v>1.5782057123572325E-3</v>
      </c>
      <c r="I10">
        <f t="shared" si="4"/>
        <v>1.5278418932109651E-3</v>
      </c>
      <c r="J10">
        <f t="shared" si="4"/>
        <v>1.478948000754674E-3</v>
      </c>
      <c r="K10">
        <f t="shared" si="4"/>
        <v>1.4314858798766391E-3</v>
      </c>
      <c r="L10">
        <f t="shared" si="4"/>
        <v>1.3854182106252493E-3</v>
      </c>
    </row>
    <row r="11" spans="2:12">
      <c r="B11" s="3">
        <f t="shared" si="2"/>
        <v>-2.9999999999999996</v>
      </c>
      <c r="C11">
        <f t="shared" ref="C11:L11" si="5">_xlfn.NORM.DIST($B13-C$6, 0, 1, TRUE)</f>
        <v>2.5387140535898575E-3</v>
      </c>
      <c r="D11">
        <f t="shared" si="5"/>
        <v>2.4611129661367237E-3</v>
      </c>
      <c r="E11">
        <f t="shared" si="5"/>
        <v>2.3856636685892106E-3</v>
      </c>
      <c r="F11">
        <f t="shared" si="5"/>
        <v>2.3123138295498215E-3</v>
      </c>
      <c r="G11">
        <f t="shared" si="5"/>
        <v>2.2410121597733761E-3</v>
      </c>
      <c r="H11">
        <f t="shared" si="5"/>
        <v>2.1717083982883065E-3</v>
      </c>
      <c r="I11">
        <f t="shared" si="5"/>
        <v>2.1043532985000929E-3</v>
      </c>
      <c r="J11">
        <f t="shared" si="5"/>
        <v>2.0388986142839348E-3</v>
      </c>
      <c r="K11">
        <f t="shared" si="5"/>
        <v>1.9752970860740697E-3</v>
      </c>
      <c r="L11">
        <f t="shared" si="5"/>
        <v>1.9135024269564722E-3</v>
      </c>
    </row>
    <row r="12" spans="2:12">
      <c r="B12" s="3">
        <f t="shared" si="2"/>
        <v>-2.8999999999999995</v>
      </c>
      <c r="C12">
        <f t="shared" ref="C12:L12" si="6">_xlfn.NORM.DIST($B14-C$6, 0, 1, TRUE)</f>
        <v>3.4453590253398516E-3</v>
      </c>
      <c r="D12">
        <f t="shared" si="6"/>
        <v>3.3431226903222373E-3</v>
      </c>
      <c r="E12">
        <f t="shared" si="6"/>
        <v>3.2436218022836635E-3</v>
      </c>
      <c r="F12">
        <f t="shared" si="6"/>
        <v>3.1467928545926313E-3</v>
      </c>
      <c r="G12">
        <f t="shared" si="6"/>
        <v>3.0525735188064456E-3</v>
      </c>
      <c r="H12">
        <f t="shared" si="6"/>
        <v>2.9609026314208666E-3</v>
      </c>
      <c r="I12">
        <f t="shared" si="6"/>
        <v>2.8717201805173002E-3</v>
      </c>
      <c r="J12">
        <f t="shared" si="6"/>
        <v>2.7849672923167578E-3</v>
      </c>
      <c r="K12">
        <f t="shared" si="6"/>
        <v>2.700586217649821E-3</v>
      </c>
      <c r="L12">
        <f t="shared" si="6"/>
        <v>2.6185203183515093E-3</v>
      </c>
    </row>
    <row r="13" spans="2:12">
      <c r="B13" s="3">
        <f t="shared" si="2"/>
        <v>-2.7999999999999994</v>
      </c>
      <c r="C13">
        <f t="shared" ref="C13:L13" si="7">_xlfn.NORM.DIST($B15-C$6, 0, 1, TRUE)</f>
        <v>4.633011725439071E-3</v>
      </c>
      <c r="D13">
        <f t="shared" si="7"/>
        <v>4.4996596347207773E-3</v>
      </c>
      <c r="E13">
        <f t="shared" si="7"/>
        <v>4.369745679733153E-3</v>
      </c>
      <c r="F13">
        <f t="shared" si="7"/>
        <v>4.2431938728248039E-3</v>
      </c>
      <c r="G13">
        <f t="shared" si="7"/>
        <v>4.1199295292003845E-3</v>
      </c>
      <c r="H13">
        <f t="shared" si="7"/>
        <v>3.9998792552525019E-3</v>
      </c>
      <c r="I13">
        <f t="shared" si="7"/>
        <v>3.8829709366870928E-3</v>
      </c>
      <c r="J13">
        <f t="shared" si="7"/>
        <v>3.7691337264533714E-3</v>
      </c>
      <c r="K13">
        <f t="shared" si="7"/>
        <v>3.6582980324895418E-3</v>
      </c>
      <c r="L13">
        <f t="shared" si="7"/>
        <v>3.5503955052949942E-3</v>
      </c>
    </row>
    <row r="14" spans="2:12">
      <c r="B14" s="3">
        <f t="shared" si="2"/>
        <v>-2.6999999999999993</v>
      </c>
      <c r="C14">
        <f t="shared" ref="C14:L14" si="8">_xlfn.NORM.DIST($B16-C$6, 0, 1, TRUE)</f>
        <v>6.1733011158909626E-3</v>
      </c>
      <c r="D14">
        <f t="shared" si="8"/>
        <v>6.0010938478524661E-3</v>
      </c>
      <c r="E14">
        <f t="shared" si="8"/>
        <v>5.833158645049746E-3</v>
      </c>
      <c r="F14">
        <f t="shared" si="8"/>
        <v>5.6694059033515409E-3</v>
      </c>
      <c r="G14">
        <f t="shared" si="8"/>
        <v>5.5097474242085552E-3</v>
      </c>
      <c r="H14">
        <f t="shared" si="8"/>
        <v>5.3540964057057919E-3</v>
      </c>
      <c r="I14">
        <f t="shared" si="8"/>
        <v>5.2023674332870307E-3</v>
      </c>
      <c r="J14">
        <f t="shared" si="8"/>
        <v>5.0544764701641164E-3</v>
      </c>
      <c r="K14">
        <f t="shared" si="8"/>
        <v>4.9103408474239652E-3</v>
      </c>
      <c r="L14">
        <f t="shared" si="8"/>
        <v>4.7698792538454745E-3</v>
      </c>
    </row>
    <row r="15" spans="2:12">
      <c r="B15" s="3">
        <f t="shared" si="2"/>
        <v>-2.5999999999999992</v>
      </c>
      <c r="C15">
        <f t="shared" ref="C15:L15" si="9">_xlfn.NORM.DIST($B17-C$6, 0, 1, TRUE)</f>
        <v>8.1510714070559803E-3</v>
      </c>
      <c r="D15">
        <f t="shared" si="9"/>
        <v>7.9309003556759933E-3</v>
      </c>
      <c r="E15">
        <f t="shared" si="9"/>
        <v>7.7159764256844983E-3</v>
      </c>
      <c r="F15">
        <f t="shared" si="9"/>
        <v>7.5061955465300124E-3</v>
      </c>
      <c r="G15">
        <f t="shared" si="9"/>
        <v>7.3014551217874292E-3</v>
      </c>
      <c r="H15">
        <f t="shared" si="9"/>
        <v>7.1016540242180327E-3</v>
      </c>
      <c r="I15">
        <f t="shared" si="9"/>
        <v>6.9066925903677563E-3</v>
      </c>
      <c r="J15">
        <f t="shared" si="9"/>
        <v>6.7164726147171923E-3</v>
      </c>
      <c r="K15">
        <f t="shared" si="9"/>
        <v>6.5308973433974848E-3</v>
      </c>
      <c r="L15">
        <f t="shared" si="9"/>
        <v>6.3498714674853178E-3</v>
      </c>
    </row>
    <row r="16" spans="2:12">
      <c r="B16" s="3">
        <f t="shared" si="2"/>
        <v>-2.4999999999999991</v>
      </c>
      <c r="C16">
        <f t="shared" ref="C16:L16" si="10">_xlfn.NORM.DIST($B18-C$6, 0, 1, TRUE)</f>
        <v>1.0665330538237715E-2</v>
      </c>
      <c r="D16">
        <f t="shared" si="10"/>
        <v>1.0386637546945363E-2</v>
      </c>
      <c r="E16">
        <f t="shared" si="10"/>
        <v>1.0114314188238435E-2</v>
      </c>
      <c r="F16">
        <f t="shared" si="10"/>
        <v>9.8482414901595264E-3</v>
      </c>
      <c r="G16">
        <f t="shared" si="10"/>
        <v>9.5883019758116264E-3</v>
      </c>
      <c r="H16">
        <f t="shared" si="10"/>
        <v>9.3343796638034639E-3</v>
      </c>
      <c r="I16">
        <f t="shared" si="10"/>
        <v>9.0863600680935117E-3</v>
      </c>
      <c r="J16">
        <f t="shared" si="10"/>
        <v>8.8441301972462978E-3</v>
      </c>
      <c r="K16">
        <f t="shared" si="10"/>
        <v>8.6075785531153949E-3</v>
      </c>
      <c r="L16">
        <f t="shared" si="10"/>
        <v>8.3765951289666123E-3</v>
      </c>
    </row>
    <row r="17" spans="2:12">
      <c r="B17" s="3">
        <f t="shared" si="2"/>
        <v>-2.399999999999999</v>
      </c>
      <c r="C17">
        <f t="shared" ref="C17:L17" si="11">_xlfn.NORM.DIST($B19-C$6, 0, 1, TRUE)</f>
        <v>1.3829828981187901E-2</v>
      </c>
      <c r="D17">
        <f t="shared" si="11"/>
        <v>1.3480568885167373E-2</v>
      </c>
      <c r="E17">
        <f t="shared" si="11"/>
        <v>1.3138949813837793E-2</v>
      </c>
      <c r="F17">
        <f t="shared" si="11"/>
        <v>1.2804838011351845E-2</v>
      </c>
      <c r="G17">
        <f t="shared" si="11"/>
        <v>1.2478101176351716E-2</v>
      </c>
      <c r="H17">
        <f t="shared" si="11"/>
        <v>1.2158608469184727E-2</v>
      </c>
      <c r="I17">
        <f t="shared" si="11"/>
        <v>1.184623051838138E-2</v>
      </c>
      <c r="J17">
        <f t="shared" si="11"/>
        <v>1.1540839426409176E-2</v>
      </c>
      <c r="K17">
        <f t="shared" si="11"/>
        <v>1.1242308774715458E-2</v>
      </c>
      <c r="L17">
        <f t="shared" si="11"/>
        <v>1.0950513628072343E-2</v>
      </c>
    </row>
    <row r="18" spans="2:12">
      <c r="B18" s="3">
        <f t="shared" si="2"/>
        <v>-2.2999999999999989</v>
      </c>
      <c r="C18">
        <f t="shared" ref="C18:L18" si="12">_xlfn.NORM.DIST($B20-C$6, 0, 1, TRUE)</f>
        <v>1.7773134263491183E-2</v>
      </c>
      <c r="D18">
        <f t="shared" si="12"/>
        <v>1.7339794060422808E-2</v>
      </c>
      <c r="E18">
        <f t="shared" si="12"/>
        <v>1.6915510297357328E-2</v>
      </c>
      <c r="F18">
        <f t="shared" si="12"/>
        <v>1.6500135241672705E-2</v>
      </c>
      <c r="G18">
        <f t="shared" si="12"/>
        <v>1.6093522499763261E-2</v>
      </c>
      <c r="H18">
        <f t="shared" si="12"/>
        <v>1.5695527032310672E-2</v>
      </c>
      <c r="I18">
        <f t="shared" si="12"/>
        <v>1.5306005168697229E-2</v>
      </c>
      <c r="J18">
        <f t="shared" si="12"/>
        <v>1.4924814620571719E-2</v>
      </c>
      <c r="K18">
        <f t="shared" si="12"/>
        <v>1.4551814494579887E-2</v>
      </c>
      <c r="L18">
        <f t="shared" si="12"/>
        <v>1.4186865304270255E-2</v>
      </c>
    </row>
    <row r="19" spans="2:12">
      <c r="B19" s="3">
        <f t="shared" si="2"/>
        <v>-2.1999999999999988</v>
      </c>
      <c r="C19">
        <f t="shared" ref="C19:L19" si="13">_xlfn.NORM.DIST($B21-C$6, 0, 1, TRUE)</f>
        <v>2.2638064081503703E-2</v>
      </c>
      <c r="D19">
        <f t="shared" si="13"/>
        <v>2.2105752289066964E-2</v>
      </c>
      <c r="E19">
        <f t="shared" si="13"/>
        <v>2.1584043915027017E-2</v>
      </c>
      <c r="F19">
        <f t="shared" si="13"/>
        <v>2.107277887255533E-2</v>
      </c>
      <c r="G19">
        <f t="shared" si="13"/>
        <v>2.0571798211731458E-2</v>
      </c>
      <c r="H19">
        <f t="shared" si="13"/>
        <v>2.0080944143931221E-2</v>
      </c>
      <c r="I19">
        <f t="shared" si="13"/>
        <v>1.960006006526507E-2</v>
      </c>
      <c r="J19">
        <f t="shared" si="13"/>
        <v>1.9128990579073316E-2</v>
      </c>
      <c r="K19">
        <f t="shared" si="13"/>
        <v>1.8667581517486796E-2</v>
      </c>
      <c r="L19">
        <f t="shared" si="13"/>
        <v>1.8215679962060704E-2</v>
      </c>
    </row>
    <row r="20" spans="2:12">
      <c r="B20" s="3">
        <f t="shared" si="2"/>
        <v>-2.0999999999999988</v>
      </c>
      <c r="C20">
        <f t="shared" ref="C20:L20" si="14">_xlfn.NORM.DIST($B22-C$6, 0, 1, TRUE)</f>
        <v>2.8580348350723109E-2</v>
      </c>
      <c r="D20">
        <f t="shared" si="14"/>
        <v>2.7932966852309928E-2</v>
      </c>
      <c r="E20">
        <f t="shared" si="14"/>
        <v>2.7297846112577285E-2</v>
      </c>
      <c r="F20">
        <f t="shared" si="14"/>
        <v>2.6674816230591612E-2</v>
      </c>
      <c r="G20">
        <f t="shared" si="14"/>
        <v>2.6063708144826267E-2</v>
      </c>
      <c r="H20">
        <f t="shared" si="14"/>
        <v>2.5464353667370373E-2</v>
      </c>
      <c r="I20">
        <f t="shared" si="14"/>
        <v>2.4876585517137173E-2</v>
      </c>
      <c r="J20">
        <f t="shared" si="14"/>
        <v>2.4300237352074427E-2</v>
      </c>
      <c r="K20">
        <f t="shared" si="14"/>
        <v>2.3735143800380065E-2</v>
      </c>
      <c r="L20">
        <f t="shared" si="14"/>
        <v>2.318114049072742E-2</v>
      </c>
    </row>
    <row r="21" spans="2:12">
      <c r="B21" s="3">
        <f t="shared" si="2"/>
        <v>-1.9999999999999987</v>
      </c>
      <c r="C21">
        <f t="shared" ref="C21:L21" si="15">_xlfn.NORM.DIST($B23-C$6, 0, 1, TRUE)</f>
        <v>3.5766409931414729E-2</v>
      </c>
      <c r="D21">
        <f t="shared" si="15"/>
        <v>3.4986918095277798E-2</v>
      </c>
      <c r="E21">
        <f t="shared" si="15"/>
        <v>3.4221423950453245E-2</v>
      </c>
      <c r="F21">
        <f t="shared" si="15"/>
        <v>3.3469751304394571E-2</v>
      </c>
      <c r="G21">
        <f t="shared" si="15"/>
        <v>3.2731724406642966E-2</v>
      </c>
      <c r="H21">
        <f t="shared" si="15"/>
        <v>3.2007167993066368E-2</v>
      </c>
      <c r="I21">
        <f t="shared" si="15"/>
        <v>3.1295907329103097E-2</v>
      </c>
      <c r="J21">
        <f t="shared" si="15"/>
        <v>3.0597768252005969E-2</v>
      </c>
      <c r="K21">
        <f t="shared" si="15"/>
        <v>2.9912577212084891E-2</v>
      </c>
      <c r="L21">
        <f t="shared" si="15"/>
        <v>2.9240161312945556E-2</v>
      </c>
    </row>
    <row r="22" spans="2:12">
      <c r="B22" s="3">
        <f t="shared" si="2"/>
        <v>-1.8999999999999986</v>
      </c>
      <c r="C22">
        <f t="shared" ref="C22:L22" si="16">_xlfn.NORM.DIST($B24-C$6, 0, 1, TRUE)</f>
        <v>4.4370186270827928E-2</v>
      </c>
      <c r="D22">
        <f t="shared" si="16"/>
        <v>4.3440963272730788E-2</v>
      </c>
      <c r="E22">
        <f t="shared" si="16"/>
        <v>4.2527513771559354E-2</v>
      </c>
      <c r="F22">
        <f t="shared" si="16"/>
        <v>4.1629659802418707E-2</v>
      </c>
      <c r="G22">
        <f t="shared" si="16"/>
        <v>4.0747223346549906E-2</v>
      </c>
      <c r="H22">
        <f t="shared" si="16"/>
        <v>3.9880026385195562E-2</v>
      </c>
      <c r="I22">
        <f t="shared" si="16"/>
        <v>3.9027890952541139E-2</v>
      </c>
      <c r="J22">
        <f t="shared" si="16"/>
        <v>3.8190639187720275E-2</v>
      </c>
      <c r="K22">
        <f t="shared" si="16"/>
        <v>3.7368093385875857E-2</v>
      </c>
      <c r="L22">
        <f t="shared" si="16"/>
        <v>3.6560076048267026E-2</v>
      </c>
    </row>
    <row r="23" spans="2:12">
      <c r="B23" s="3">
        <f t="shared" si="2"/>
        <v>-1.7999999999999985</v>
      </c>
      <c r="C23">
        <f t="shared" ref="C23:L23" si="17">_xlfn.NORM.DIST($B25-C$6, 0, 1, TRUE)</f>
        <v>5.4568960014160145E-2</v>
      </c>
      <c r="D23">
        <f t="shared" si="17"/>
        <v>5.3472266133331947E-2</v>
      </c>
      <c r="E23">
        <f t="shared" si="17"/>
        <v>5.2393109948422521E-2</v>
      </c>
      <c r="F23">
        <f t="shared" si="17"/>
        <v>5.1331317190415372E-2</v>
      </c>
      <c r="G23">
        <f t="shared" si="17"/>
        <v>5.0286712949703757E-2</v>
      </c>
      <c r="H23">
        <f t="shared" si="17"/>
        <v>4.9259121738473764E-2</v>
      </c>
      <c r="I23">
        <f t="shared" si="17"/>
        <v>4.8248367552307055E-2</v>
      </c>
      <c r="J23">
        <f t="shared" si="17"/>
        <v>4.7254273930985094E-2</v>
      </c>
      <c r="K23">
        <f t="shared" si="17"/>
        <v>4.6276664018478048E-2</v>
      </c>
      <c r="L23">
        <f t="shared" si="17"/>
        <v>4.5315360622101883E-2</v>
      </c>
    </row>
    <row r="24" spans="2:12">
      <c r="B24" s="3">
        <f t="shared" si="2"/>
        <v>-1.6999999999999984</v>
      </c>
      <c r="C24">
        <f t="shared" ref="C24:L24" si="18">_xlfn.NORM.DIST($B26-C$6, 0, 1, TRUE)</f>
        <v>6.6538224685638109E-2</v>
      </c>
      <c r="D24">
        <f t="shared" si="18"/>
        <v>6.5256756047702341E-2</v>
      </c>
      <c r="E24">
        <f t="shared" si="18"/>
        <v>6.3994518320703964E-2</v>
      </c>
      <c r="F24">
        <f t="shared" si="18"/>
        <v>6.2751347229985974E-2</v>
      </c>
      <c r="G24">
        <f t="shared" si="18"/>
        <v>6.152707719802411E-2</v>
      </c>
      <c r="H24">
        <f t="shared" si="18"/>
        <v>6.0321541413463568E-2</v>
      </c>
      <c r="I24">
        <f t="shared" si="18"/>
        <v>5.9134571899596027E-2</v>
      </c>
      <c r="J24">
        <f t="shared" si="18"/>
        <v>5.7965999582250738E-2</v>
      </c>
      <c r="K24">
        <f t="shared" si="18"/>
        <v>5.6815654357076431E-2</v>
      </c>
      <c r="L24">
        <f t="shared" si="18"/>
        <v>5.5683365156188665E-2</v>
      </c>
    </row>
    <row r="25" spans="2:12">
      <c r="B25" s="3">
        <f t="shared" si="2"/>
        <v>-1.5999999999999983</v>
      </c>
      <c r="C25">
        <f t="shared" ref="C25:L25" si="19">_xlfn.NORM.DIST($B27-C$6, 0, 1, TRUE)</f>
        <v>8.0445679336132808E-2</v>
      </c>
      <c r="D25">
        <f t="shared" si="19"/>
        <v>7.8963203459955847E-2</v>
      </c>
      <c r="E25">
        <f t="shared" si="19"/>
        <v>7.7501514049753431E-2</v>
      </c>
      <c r="F25">
        <f t="shared" si="19"/>
        <v>7.6060463760101241E-2</v>
      </c>
      <c r="G25">
        <f t="shared" si="19"/>
        <v>7.4639903227656484E-2</v>
      </c>
      <c r="H25">
        <f t="shared" si="19"/>
        <v>7.3239681144237512E-2</v>
      </c>
      <c r="I25">
        <f t="shared" si="19"/>
        <v>7.1859644329636943E-2</v>
      </c>
      <c r="J25">
        <f t="shared" si="19"/>
        <v>7.0499637804135595E-2</v>
      </c>
      <c r="K25">
        <f t="shared" si="19"/>
        <v>6.9159504860685408E-2</v>
      </c>
      <c r="L25">
        <f t="shared" si="19"/>
        <v>6.7839087136730827E-2</v>
      </c>
    </row>
    <row r="26" spans="2:12">
      <c r="B26" s="3">
        <f t="shared" si="2"/>
        <v>-1.4999999999999982</v>
      </c>
      <c r="C26">
        <f t="shared" ref="C26:L26" si="20">_xlfn.NORM.DIST($B28-C$6, 0, 1, TRUE)</f>
        <v>9.6444519652478564E-2</v>
      </c>
      <c r="D26">
        <f t="shared" si="20"/>
        <v>9.4746571677413072E-2</v>
      </c>
      <c r="E26">
        <f t="shared" si="20"/>
        <v>9.307075643659031E-2</v>
      </c>
      <c r="F26">
        <f t="shared" si="20"/>
        <v>9.1416950817501938E-2</v>
      </c>
      <c r="G26">
        <f t="shared" si="20"/>
        <v>8.9785028951797477E-2</v>
      </c>
      <c r="H26">
        <f t="shared" si="20"/>
        <v>8.817486228912208E-2</v>
      </c>
      <c r="I26">
        <f t="shared" si="20"/>
        <v>8.6586319671043299E-2</v>
      </c>
      <c r="J26">
        <f t="shared" si="20"/>
        <v>8.5019267405028423E-2</v>
      </c>
      <c r="K26">
        <f t="shared" si="20"/>
        <v>8.3473569338434805E-2</v>
      </c>
      <c r="L26">
        <f t="shared" si="20"/>
        <v>8.194908693247685E-2</v>
      </c>
    </row>
    <row r="27" spans="2:12">
      <c r="B27" s="3">
        <f t="shared" si="2"/>
        <v>-1.3999999999999981</v>
      </c>
      <c r="C27">
        <f t="shared" ref="C27:L27" si="21">_xlfn.NORM.DIST($B29-C$6, 0, 1, TRUE)</f>
        <v>0.11466626717484191</v>
      </c>
      <c r="D27">
        <f t="shared" si="21"/>
        <v>0.11274087937693107</v>
      </c>
      <c r="E27">
        <f t="shared" si="21"/>
        <v>0.11083868776399612</v>
      </c>
      <c r="F27">
        <f t="shared" si="21"/>
        <v>0.10895960079561574</v>
      </c>
      <c r="G27">
        <f t="shared" si="21"/>
        <v>0.10710352345065138</v>
      </c>
      <c r="H27">
        <f t="shared" si="21"/>
        <v>0.1052703572980261</v>
      </c>
      <c r="I27">
        <f t="shared" si="21"/>
        <v>0.10346000056799277</v>
      </c>
      <c r="J27">
        <f t="shared" si="21"/>
        <v>0.10167234822384923</v>
      </c>
      <c r="K27">
        <f t="shared" si="21"/>
        <v>9.9907292034059722E-2</v>
      </c>
      <c r="L27">
        <f t="shared" si="21"/>
        <v>9.8164720644742035E-2</v>
      </c>
    </row>
    <row r="28" spans="2:12">
      <c r="B28" s="3">
        <f t="shared" si="2"/>
        <v>-1.299999999999998</v>
      </c>
      <c r="C28">
        <f t="shared" ref="C28:L28" si="22">_xlfn.NORM.DIST($B30-C$6, 0, 1, TRUE)</f>
        <v>0.13521344673281818</v>
      </c>
      <c r="D28">
        <f t="shared" si="22"/>
        <v>0.13305187753872941</v>
      </c>
      <c r="E28">
        <f t="shared" si="22"/>
        <v>0.13091421335633532</v>
      </c>
      <c r="F28">
        <f t="shared" si="22"/>
        <v>0.12880040120772354</v>
      </c>
      <c r="G28">
        <f t="shared" si="22"/>
        <v>0.12671038396259279</v>
      </c>
      <c r="H28">
        <f t="shared" si="22"/>
        <v>0.1246441004018309</v>
      </c>
      <c r="I28">
        <f t="shared" si="22"/>
        <v>0.1226014852820034</v>
      </c>
      <c r="J28">
        <f t="shared" si="22"/>
        <v>0.12058246940071084</v>
      </c>
      <c r="K28">
        <f t="shared" si="22"/>
        <v>0.11858697966277074</v>
      </c>
      <c r="L28">
        <f t="shared" si="22"/>
        <v>0.1166149391471841</v>
      </c>
    </row>
    <row r="29" spans="2:12">
      <c r="B29" s="3">
        <f t="shared" si="2"/>
        <v>-1.199999999999998</v>
      </c>
      <c r="C29">
        <f t="shared" ref="C29:L29" si="23">_xlfn.NORM.DIST($B31-C$6, 0, 1, TRUE)</f>
        <v>0.15815247825515172</v>
      </c>
      <c r="D29">
        <f t="shared" si="23"/>
        <v>0.15574990210928974</v>
      </c>
      <c r="E29">
        <f t="shared" si="23"/>
        <v>0.15337151912091246</v>
      </c>
      <c r="F29">
        <f t="shared" si="23"/>
        <v>0.15101732110243291</v>
      </c>
      <c r="G29">
        <f t="shared" si="23"/>
        <v>0.14868729513740056</v>
      </c>
      <c r="H29">
        <f t="shared" si="23"/>
        <v>0.14638142363267509</v>
      </c>
      <c r="I29">
        <f t="shared" si="23"/>
        <v>0.14409968437192569</v>
      </c>
      <c r="J29">
        <f t="shared" si="23"/>
        <v>0.14184205057041491</v>
      </c>
      <c r="K29">
        <f t="shared" si="23"/>
        <v>0.13960849093102695</v>
      </c>
      <c r="L29">
        <f t="shared" si="23"/>
        <v>0.13739896970149965</v>
      </c>
    </row>
    <row r="30" spans="2:12">
      <c r="B30" s="3">
        <f t="shared" si="2"/>
        <v>-1.0999999999999979</v>
      </c>
      <c r="C30">
        <f t="shared" ref="C30:L30" si="24">_xlfn.NORM.DIST($B32-C$6, 0, 1, TRUE)</f>
        <v>0.18350718613843811</v>
      </c>
      <c r="D30">
        <f t="shared" si="24"/>
        <v>0.18086330290485361</v>
      </c>
      <c r="E30">
        <f t="shared" si="24"/>
        <v>0.17824342416492736</v>
      </c>
      <c r="F30">
        <f t="shared" si="24"/>
        <v>0.17564759156978341</v>
      </c>
      <c r="G30">
        <f t="shared" si="24"/>
        <v>0.17307584160137829</v>
      </c>
      <c r="H30">
        <f t="shared" si="24"/>
        <v>0.17052820560930676</v>
      </c>
      <c r="I30">
        <f t="shared" si="24"/>
        <v>0.16800470984930968</v>
      </c>
      <c r="J30">
        <f t="shared" si="24"/>
        <v>0.16550537552344868</v>
      </c>
      <c r="K30">
        <f t="shared" si="24"/>
        <v>0.16303021882191168</v>
      </c>
      <c r="L30">
        <f t="shared" si="24"/>
        <v>0.16057925096641298</v>
      </c>
    </row>
    <row r="31" spans="2:12">
      <c r="B31" s="3">
        <f t="shared" si="2"/>
        <v>-0.99999999999999789</v>
      </c>
      <c r="C31">
        <f t="shared" ref="C31:L31" si="25">_xlfn.NORM.DIST($B33-C$6, 0, 1, TRUE)</f>
        <v>0.21125334163825496</v>
      </c>
      <c r="D31">
        <f t="shared" si="25"/>
        <v>0.20837286423913282</v>
      </c>
      <c r="E31">
        <f t="shared" si="25"/>
        <v>0.2055156837041158</v>
      </c>
      <c r="F31">
        <f t="shared" si="25"/>
        <v>0.20268189500238001</v>
      </c>
      <c r="G31">
        <f t="shared" si="25"/>
        <v>0.1998715876666419</v>
      </c>
      <c r="H31">
        <f t="shared" si="25"/>
        <v>0.19708484581118788</v>
      </c>
      <c r="I31">
        <f t="shared" si="25"/>
        <v>0.19432174815191278</v>
      </c>
      <c r="J31">
        <f t="shared" si="25"/>
        <v>0.19158236802834022</v>
      </c>
      <c r="K31">
        <f t="shared" si="25"/>
        <v>0.18886677342759828</v>
      </c>
      <c r="L31">
        <f t="shared" si="25"/>
        <v>0.18617502701031943</v>
      </c>
    </row>
    <row r="32" spans="2:12">
      <c r="B32" s="3">
        <f>B31+0.1</f>
        <v>-0.89999999999999791</v>
      </c>
      <c r="C32">
        <f t="shared" ref="C32:L32" si="26">_xlfn.NORM.DIST($B34-C$6, 0, 1, TRUE)</f>
        <v>0.24131463710748424</v>
      </c>
      <c r="D32">
        <f t="shared" si="26"/>
        <v>0.23820761914062558</v>
      </c>
      <c r="E32">
        <f t="shared" si="26"/>
        <v>0.23512264685897996</v>
      </c>
      <c r="F32">
        <f t="shared" si="26"/>
        <v>0.23205987012896356</v>
      </c>
      <c r="G32">
        <f t="shared" si="26"/>
        <v>0.22901943331586075</v>
      </c>
      <c r="H32">
        <f t="shared" si="26"/>
        <v>0.22600147528052492</v>
      </c>
      <c r="I32">
        <f t="shared" si="26"/>
        <v>0.22300612937829864</v>
      </c>
      <c r="J32">
        <f t="shared" si="26"/>
        <v>0.22003352346013405</v>
      </c>
      <c r="K32">
        <f t="shared" si="26"/>
        <v>0.21708377987589927</v>
      </c>
      <c r="L32">
        <f t="shared" si="26"/>
        <v>0.21415701547985103</v>
      </c>
    </row>
    <row r="33" spans="2:12">
      <c r="B33" s="3">
        <f t="shared" si="2"/>
        <v>-0.79999999999999793</v>
      </c>
      <c r="C33">
        <f t="shared" ref="C33:L33" si="27">_xlfn.NORM.DIST($B35-C$6, 0, 1, TRUE)</f>
        <v>0.27356044339438101</v>
      </c>
      <c r="D33">
        <f t="shared" si="27"/>
        <v>0.27024241461470505</v>
      </c>
      <c r="E33">
        <f t="shared" si="27"/>
        <v>0.266944632630357</v>
      </c>
      <c r="F33">
        <f t="shared" si="27"/>
        <v>0.26366730164102548</v>
      </c>
      <c r="G33">
        <f t="shared" si="27"/>
        <v>0.26041062050278868</v>
      </c>
      <c r="H33">
        <f t="shared" si="27"/>
        <v>0.25717478270205046</v>
      </c>
      <c r="I33">
        <f t="shared" si="27"/>
        <v>0.25395997633178258</v>
      </c>
      <c r="J33">
        <f t="shared" si="27"/>
        <v>0.25076638407006835</v>
      </c>
      <c r="K33">
        <f t="shared" si="27"/>
        <v>0.24759418316094506</v>
      </c>
      <c r="L33">
        <f t="shared" si="27"/>
        <v>0.24444354539753849</v>
      </c>
    </row>
    <row r="34" spans="2:12">
      <c r="B34" s="3">
        <f t="shared" si="2"/>
        <v>-0.69999999999999796</v>
      </c>
      <c r="C34">
        <f t="shared" ref="C34:L34" si="28">_xlfn.NORM.DIST($B36-C$6, 0, 1, TRUE)</f>
        <v>0.30780562403582318</v>
      </c>
      <c r="D34">
        <f t="shared" si="28"/>
        <v>0.30429751063160576</v>
      </c>
      <c r="E34">
        <f t="shared" si="28"/>
        <v>0.30080731550806822</v>
      </c>
      <c r="F34">
        <f t="shared" si="28"/>
        <v>0.29733529436115269</v>
      </c>
      <c r="G34">
        <f t="shared" si="28"/>
        <v>0.29388169793023311</v>
      </c>
      <c r="H34">
        <f t="shared" si="28"/>
        <v>0.29044677194915236</v>
      </c>
      <c r="I34">
        <f t="shared" si="28"/>
        <v>0.28703075709951453</v>
      </c>
      <c r="J34">
        <f t="shared" si="28"/>
        <v>0.28363388896624653</v>
      </c>
      <c r="K34">
        <f t="shared" si="28"/>
        <v>0.280256397995436</v>
      </c>
      <c r="L34">
        <f t="shared" si="28"/>
        <v>0.27689850945445571</v>
      </c>
    </row>
    <row r="35" spans="2:12">
      <c r="B35" s="3">
        <f t="shared" si="2"/>
        <v>-0.59999999999999798</v>
      </c>
      <c r="C35">
        <f t="shared" ref="C35:L35" si="29">_xlfn.NORM.DIST($B37-C$6, 0, 1, TRUE)</f>
        <v>0.34381257561827039</v>
      </c>
      <c r="D35">
        <f t="shared" si="29"/>
        <v>0.34014039367481225</v>
      </c>
      <c r="E35">
        <f t="shared" si="29"/>
        <v>0.33648331279725863</v>
      </c>
      <c r="F35">
        <f t="shared" si="29"/>
        <v>0.33284163506864006</v>
      </c>
      <c r="G35">
        <f t="shared" si="29"/>
        <v>0.32921565822568971</v>
      </c>
      <c r="H35">
        <f t="shared" si="29"/>
        <v>0.32560567558824088</v>
      </c>
      <c r="I35">
        <f t="shared" si="29"/>
        <v>0.32201197599069137</v>
      </c>
      <c r="J35">
        <f t="shared" si="29"/>
        <v>0.31843484371556069</v>
      </c>
      <c r="K35">
        <f t="shared" si="29"/>
        <v>0.31487455842916262</v>
      </c>
      <c r="L35">
        <f t="shared" si="29"/>
        <v>0.31133139511941749</v>
      </c>
    </row>
    <row r="36" spans="2:12">
      <c r="B36" s="3">
        <f t="shared" si="2"/>
        <v>-0.499999999999998</v>
      </c>
      <c r="C36">
        <f t="shared" ref="C36:L36" si="30">_xlfn.NORM.DIST($B38-C$6, 0, 1, TRUE)</f>
        <v>0.38129553918059839</v>
      </c>
      <c r="D36">
        <f t="shared" si="30"/>
        <v>0.37748986285205072</v>
      </c>
      <c r="E36">
        <f t="shared" si="30"/>
        <v>0.37369604466630063</v>
      </c>
      <c r="F36">
        <f t="shared" si="30"/>
        <v>0.36991442585208756</v>
      </c>
      <c r="G36">
        <f t="shared" si="30"/>
        <v>0.36614534410508909</v>
      </c>
      <c r="H36">
        <f t="shared" si="30"/>
        <v>0.36238913349832125</v>
      </c>
      <c r="I36">
        <f t="shared" si="30"/>
        <v>0.35864612439428217</v>
      </c>
      <c r="J36">
        <f t="shared" si="30"/>
        <v>0.35491664335887763</v>
      </c>
      <c r="K36">
        <f t="shared" si="30"/>
        <v>0.35120101307716445</v>
      </c>
      <c r="L36">
        <f t="shared" si="30"/>
        <v>0.34749955227094853</v>
      </c>
    </row>
    <row r="37" spans="2:12">
      <c r="B37" s="3">
        <f t="shared" si="2"/>
        <v>-0.39999999999999802</v>
      </c>
      <c r="C37">
        <f t="shared" ref="C37:L37" si="31">_xlfn.NORM.DIST($B39-C$6, 0, 1, TRUE)</f>
        <v>0.41992709150099239</v>
      </c>
      <c r="D37">
        <f t="shared" si="31"/>
        <v>0.41602231124746225</v>
      </c>
      <c r="E37">
        <f t="shared" si="31"/>
        <v>0.41212580340778848</v>
      </c>
      <c r="F37">
        <f t="shared" si="31"/>
        <v>0.40823793925918683</v>
      </c>
      <c r="G37">
        <f t="shared" si="31"/>
        <v>0.40435908752854249</v>
      </c>
      <c r="H37">
        <f t="shared" si="31"/>
        <v>0.40048961428770918</v>
      </c>
      <c r="I37">
        <f t="shared" si="31"/>
        <v>0.39662988285011186</v>
      </c>
      <c r="J37">
        <f t="shared" si="31"/>
        <v>0.39278025366870151</v>
      </c>
      <c r="K37">
        <f t="shared" si="31"/>
        <v>0.38894108423530915</v>
      </c>
      <c r="L37">
        <f t="shared" si="31"/>
        <v>0.38511272898144666</v>
      </c>
    </row>
    <row r="38" spans="2:12">
      <c r="B38" s="3">
        <f t="shared" si="2"/>
        <v>-0.29999999999999805</v>
      </c>
      <c r="C38">
        <f t="shared" ref="C38:L38" si="32">_xlfn.NORM.DIST($B40-C$6, 0, 1, TRUE)</f>
        <v>0.45934658788230498</v>
      </c>
      <c r="D38">
        <f t="shared" si="32"/>
        <v>0.45537998759226889</v>
      </c>
      <c r="E38">
        <f t="shared" si="32"/>
        <v>0.45141783054035495</v>
      </c>
      <c r="F38">
        <f t="shared" si="32"/>
        <v>0.44746050749820643</v>
      </c>
      <c r="G38">
        <f t="shared" si="32"/>
        <v>0.44350840779455186</v>
      </c>
      <c r="H38">
        <f t="shared" si="32"/>
        <v>0.43956191920032073</v>
      </c>
      <c r="I38">
        <f t="shared" si="32"/>
        <v>0.43562142781453356</v>
      </c>
      <c r="J38">
        <f t="shared" si="32"/>
        <v>0.43168731795102222</v>
      </c>
      <c r="K38">
        <f t="shared" si="32"/>
        <v>0.42775997202603577</v>
      </c>
      <c r="L38">
        <f t="shared" si="32"/>
        <v>0.42383977044678683</v>
      </c>
    </row>
    <row r="39" spans="2:12">
      <c r="B39" s="3">
        <f t="shared" si="2"/>
        <v>-0.19999999999999804</v>
      </c>
      <c r="C39">
        <f t="shared" ref="C39:L39" si="33">_xlfn.NORM.DIST($B41-C$6, 0, 1, TRUE)</f>
        <v>0.4991702006551057</v>
      </c>
      <c r="D39">
        <f t="shared" si="33"/>
        <v>0.49518089445882291</v>
      </c>
      <c r="E39">
        <f t="shared" si="33"/>
        <v>0.49119207013760707</v>
      </c>
      <c r="F39">
        <f t="shared" si="33"/>
        <v>0.48720412644423788</v>
      </c>
      <c r="G39">
        <f t="shared" si="33"/>
        <v>0.48321746186736492</v>
      </c>
      <c r="H39">
        <f t="shared" si="33"/>
        <v>0.47923247451205686</v>
      </c>
      <c r="I39">
        <f t="shared" si="33"/>
        <v>0.47524956198054213</v>
      </c>
      <c r="J39">
        <f t="shared" si="33"/>
        <v>0.47126912125320108</v>
      </c>
      <c r="K39">
        <f t="shared" si="33"/>
        <v>0.46729154856986854</v>
      </c>
      <c r="L39">
        <f t="shared" si="33"/>
        <v>0.46331723931150637</v>
      </c>
    </row>
    <row r="40" spans="2:12">
      <c r="B40" s="3">
        <f t="shared" si="2"/>
        <v>-9.9999999999998035E-2</v>
      </c>
      <c r="C40">
        <f t="shared" ref="C40:L40" si="34">_xlfn.NORM.DIST($B42-C$6, 0, 1, TRUE)</f>
        <v>0.4991702006551057</v>
      </c>
      <c r="D40">
        <f t="shared" si="34"/>
        <v>0.49518089445882291</v>
      </c>
      <c r="E40">
        <f t="shared" si="34"/>
        <v>0.49119207013760707</v>
      </c>
      <c r="F40">
        <f t="shared" si="34"/>
        <v>0.48720412644423788</v>
      </c>
      <c r="G40">
        <f t="shared" si="34"/>
        <v>0.48321746186736492</v>
      </c>
      <c r="H40">
        <f t="shared" si="34"/>
        <v>0.47923247451205686</v>
      </c>
      <c r="I40">
        <f t="shared" si="34"/>
        <v>0.47524956198054213</v>
      </c>
      <c r="J40">
        <f t="shared" si="34"/>
        <v>0.47126912125320108</v>
      </c>
      <c r="K40">
        <f t="shared" si="34"/>
        <v>0.46729154856986854</v>
      </c>
      <c r="L40">
        <f t="shared" si="34"/>
        <v>0.46331723931150637</v>
      </c>
    </row>
    <row r="41" spans="2:12">
      <c r="B41" s="3">
        <v>0</v>
      </c>
      <c r="C41">
        <f>_xlfn.NORM.DIST($B43-C$6, 0, 1, TRUE)</f>
        <v>0.4991702006551057</v>
      </c>
      <c r="D41">
        <f>_xlfn.NORM.DIST($B43-D$6, 0, 1, TRUE)</f>
        <v>0.49518089445882291</v>
      </c>
      <c r="E41">
        <f t="shared" ref="E41:L41" si="35">_xlfn.NORM.DIST($B43-E$6, 0, 1, TRUE)</f>
        <v>0.49119207013760707</v>
      </c>
      <c r="F41">
        <f t="shared" si="35"/>
        <v>0.48720412644423788</v>
      </c>
      <c r="G41">
        <f t="shared" si="35"/>
        <v>0.48321746186736492</v>
      </c>
      <c r="H41">
        <f t="shared" si="35"/>
        <v>0.47923247451205686</v>
      </c>
      <c r="I41">
        <f t="shared" si="35"/>
        <v>0.47524956198054213</v>
      </c>
      <c r="J41">
        <f t="shared" si="35"/>
        <v>0.47126912125320108</v>
      </c>
      <c r="K41">
        <f t="shared" si="35"/>
        <v>0.46729154856986854</v>
      </c>
      <c r="L41">
        <f t="shared" si="35"/>
        <v>0.46331723931150637</v>
      </c>
    </row>
    <row r="42" spans="2:12">
      <c r="B42" s="3"/>
    </row>
    <row r="43" spans="2:12">
      <c r="B43" s="3">
        <v>0</v>
      </c>
      <c r="C43">
        <f t="shared" ref="C43:L52" si="36">_xlfn.NORM.DIST($B43+C$6, 0, 1, TRUE)</f>
        <v>0.50082979934489424</v>
      </c>
      <c r="D43">
        <f t="shared" si="36"/>
        <v>0.50481910554117704</v>
      </c>
      <c r="E43">
        <f t="shared" si="36"/>
        <v>0.50880792986239287</v>
      </c>
      <c r="F43">
        <f t="shared" si="36"/>
        <v>0.51279587355576206</v>
      </c>
      <c r="G43">
        <f t="shared" si="36"/>
        <v>0.51678253813263508</v>
      </c>
      <c r="H43">
        <f t="shared" si="36"/>
        <v>0.52076752548794314</v>
      </c>
      <c r="I43">
        <f t="shared" si="36"/>
        <v>0.52475043801945787</v>
      </c>
      <c r="J43">
        <f t="shared" si="36"/>
        <v>0.52873087874679892</v>
      </c>
      <c r="K43">
        <f t="shared" si="36"/>
        <v>0.53270845143013146</v>
      </c>
      <c r="L43">
        <f t="shared" si="36"/>
        <v>0.53668276068849363</v>
      </c>
    </row>
    <row r="44" spans="2:12">
      <c r="B44" s="3">
        <f>B43+0.1</f>
        <v>0.1</v>
      </c>
      <c r="C44">
        <f t="shared" si="36"/>
        <v>0.5406534121176958</v>
      </c>
      <c r="D44">
        <f t="shared" si="36"/>
        <v>0.54462001240773183</v>
      </c>
      <c r="E44">
        <f t="shared" si="36"/>
        <v>0.54858216945964577</v>
      </c>
      <c r="F44">
        <f t="shared" si="36"/>
        <v>0.55253949250179435</v>
      </c>
      <c r="G44">
        <f t="shared" si="36"/>
        <v>0.55649159220544897</v>
      </c>
      <c r="H44">
        <f t="shared" si="36"/>
        <v>0.56043808079968005</v>
      </c>
      <c r="I44">
        <f t="shared" si="36"/>
        <v>0.56437857218546716</v>
      </c>
      <c r="J44">
        <f t="shared" si="36"/>
        <v>0.56831268204897856</v>
      </c>
      <c r="K44">
        <f t="shared" si="36"/>
        <v>0.572240027973965</v>
      </c>
      <c r="L44">
        <f t="shared" si="36"/>
        <v>0.57616022955321389</v>
      </c>
    </row>
    <row r="45" spans="2:12">
      <c r="B45" s="3">
        <f t="shared" ref="B45:B76" si="37">B44+0.1</f>
        <v>0.2</v>
      </c>
      <c r="C45">
        <f t="shared" si="36"/>
        <v>0.58007290849900839</v>
      </c>
      <c r="D45">
        <f t="shared" si="36"/>
        <v>0.58397768875253853</v>
      </c>
      <c r="E45">
        <f t="shared" si="36"/>
        <v>0.58787419659221229</v>
      </c>
      <c r="F45">
        <f t="shared" si="36"/>
        <v>0.59176206074081394</v>
      </c>
      <c r="G45">
        <f t="shared" si="36"/>
        <v>0.59564091247145823</v>
      </c>
      <c r="H45">
        <f t="shared" si="36"/>
        <v>0.59951038571229165</v>
      </c>
      <c r="I45">
        <f t="shared" si="36"/>
        <v>0.60337011714988886</v>
      </c>
      <c r="J45">
        <f t="shared" si="36"/>
        <v>0.60721974633129927</v>
      </c>
      <c r="K45">
        <f t="shared" si="36"/>
        <v>0.61105891576469151</v>
      </c>
      <c r="L45">
        <f t="shared" si="36"/>
        <v>0.61488727101855412</v>
      </c>
    </row>
    <row r="46" spans="2:12">
      <c r="B46" s="3">
        <f t="shared" si="37"/>
        <v>0.30000000000000004</v>
      </c>
      <c r="C46">
        <f t="shared" si="36"/>
        <v>0.61870446081940245</v>
      </c>
      <c r="D46">
        <f t="shared" si="36"/>
        <v>0.62251013714795</v>
      </c>
      <c r="E46">
        <f t="shared" si="36"/>
        <v>0.62630395533370009</v>
      </c>
      <c r="F46">
        <f t="shared" si="36"/>
        <v>0.63008557414791322</v>
      </c>
      <c r="G46">
        <f t="shared" si="36"/>
        <v>0.63385465589491163</v>
      </c>
      <c r="H46">
        <f t="shared" si="36"/>
        <v>0.63761086650167953</v>
      </c>
      <c r="I46">
        <f t="shared" si="36"/>
        <v>0.64135387560571855</v>
      </c>
      <c r="J46">
        <f t="shared" si="36"/>
        <v>0.64508335664112315</v>
      </c>
      <c r="K46">
        <f t="shared" si="36"/>
        <v>0.64879898692283633</v>
      </c>
      <c r="L46">
        <f t="shared" si="36"/>
        <v>0.65250044772905214</v>
      </c>
    </row>
    <row r="47" spans="2:12">
      <c r="B47" s="3">
        <f t="shared" si="37"/>
        <v>0.4</v>
      </c>
      <c r="C47">
        <f t="shared" si="36"/>
        <v>0.65618742438173039</v>
      </c>
      <c r="D47">
        <f t="shared" si="36"/>
        <v>0.65985960632518847</v>
      </c>
      <c r="E47">
        <f t="shared" si="36"/>
        <v>0.66351668720274204</v>
      </c>
      <c r="F47">
        <f t="shared" si="36"/>
        <v>0.66715836493136071</v>
      </c>
      <c r="G47">
        <f t="shared" si="36"/>
        <v>0.67078434177431101</v>
      </c>
      <c r="H47">
        <f t="shared" si="36"/>
        <v>0.67439432441175984</v>
      </c>
      <c r="I47">
        <f t="shared" si="36"/>
        <v>0.67798802400930924</v>
      </c>
      <c r="J47">
        <f t="shared" si="36"/>
        <v>0.68156515628444003</v>
      </c>
      <c r="K47">
        <f t="shared" si="36"/>
        <v>0.6851254415708381</v>
      </c>
      <c r="L47">
        <f t="shared" si="36"/>
        <v>0.68866860488058323</v>
      </c>
    </row>
    <row r="48" spans="2:12">
      <c r="B48" s="3">
        <f t="shared" si="37"/>
        <v>0.5</v>
      </c>
      <c r="C48">
        <f t="shared" si="36"/>
        <v>0.69219437596417754</v>
      </c>
      <c r="D48">
        <f t="shared" si="36"/>
        <v>0.69570248936839485</v>
      </c>
      <c r="E48">
        <f t="shared" si="36"/>
        <v>0.6991926844919325</v>
      </c>
      <c r="F48">
        <f t="shared" si="36"/>
        <v>0.70266470563884809</v>
      </c>
      <c r="G48">
        <f t="shared" si="36"/>
        <v>0.70611830206976756</v>
      </c>
      <c r="H48">
        <f t="shared" si="36"/>
        <v>0.70955322805084831</v>
      </c>
      <c r="I48">
        <f t="shared" si="36"/>
        <v>0.71296924290048613</v>
      </c>
      <c r="J48">
        <f t="shared" si="36"/>
        <v>0.71636611103375414</v>
      </c>
      <c r="K48">
        <f t="shared" si="36"/>
        <v>0.71974360200456466</v>
      </c>
      <c r="L48">
        <f t="shared" si="36"/>
        <v>0.72310149054554496</v>
      </c>
    </row>
    <row r="49" spans="2:12">
      <c r="B49" s="3">
        <f t="shared" si="37"/>
        <v>0.6</v>
      </c>
      <c r="C49">
        <f t="shared" si="36"/>
        <v>0.72643955660561965</v>
      </c>
      <c r="D49">
        <f t="shared" si="36"/>
        <v>0.72975758538529556</v>
      </c>
      <c r="E49">
        <f t="shared" si="36"/>
        <v>0.73305536736964361</v>
      </c>
      <c r="F49">
        <f t="shared" si="36"/>
        <v>0.73633269835897508</v>
      </c>
      <c r="G49">
        <f t="shared" si="36"/>
        <v>0.73958937949721193</v>
      </c>
      <c r="H49">
        <f t="shared" si="36"/>
        <v>0.74282521729795015</v>
      </c>
      <c r="I49">
        <f t="shared" si="36"/>
        <v>0.74604002366821809</v>
      </c>
      <c r="J49">
        <f t="shared" si="36"/>
        <v>0.74923361592993221</v>
      </c>
      <c r="K49">
        <f t="shared" si="36"/>
        <v>0.75240581683905561</v>
      </c>
      <c r="L49">
        <f t="shared" si="36"/>
        <v>0.75555645460246212</v>
      </c>
    </row>
    <row r="50" spans="2:12">
      <c r="B50" s="3">
        <f t="shared" si="37"/>
        <v>0.7</v>
      </c>
      <c r="C50">
        <f t="shared" si="36"/>
        <v>0.75868536289251631</v>
      </c>
      <c r="D50">
        <f t="shared" si="36"/>
        <v>0.76179238085937506</v>
      </c>
      <c r="E50">
        <f t="shared" si="36"/>
        <v>0.76487735314102068</v>
      </c>
      <c r="F50">
        <f t="shared" si="36"/>
        <v>0.76794012987103699</v>
      </c>
      <c r="G50">
        <f t="shared" si="36"/>
        <v>0.77098056668413983</v>
      </c>
      <c r="H50">
        <f t="shared" si="36"/>
        <v>0.77399852471947572</v>
      </c>
      <c r="I50">
        <f t="shared" si="36"/>
        <v>0.776993870621702</v>
      </c>
      <c r="J50">
        <f t="shared" si="36"/>
        <v>0.77996647653986662</v>
      </c>
      <c r="K50">
        <f t="shared" si="36"/>
        <v>0.78291622012410134</v>
      </c>
      <c r="L50">
        <f t="shared" si="36"/>
        <v>0.78584298452014956</v>
      </c>
    </row>
    <row r="51" spans="2:12">
      <c r="B51" s="3">
        <f t="shared" si="37"/>
        <v>0.79999999999999993</v>
      </c>
      <c r="C51">
        <f t="shared" si="36"/>
        <v>0.78874665836174551</v>
      </c>
      <c r="D51">
        <f t="shared" si="36"/>
        <v>0.79162713576086774</v>
      </c>
      <c r="E51">
        <f t="shared" si="36"/>
        <v>0.79448431629588478</v>
      </c>
      <c r="F51">
        <f t="shared" si="36"/>
        <v>0.79731810499762057</v>
      </c>
      <c r="G51">
        <f t="shared" si="36"/>
        <v>0.80012841233335874</v>
      </c>
      <c r="H51">
        <f t="shared" si="36"/>
        <v>0.80291515418881265</v>
      </c>
      <c r="I51">
        <f t="shared" si="36"/>
        <v>0.80567825184808783</v>
      </c>
      <c r="J51">
        <f t="shared" si="36"/>
        <v>0.80841763197166028</v>
      </c>
      <c r="K51">
        <f t="shared" si="36"/>
        <v>0.81113322657240228</v>
      </c>
      <c r="L51">
        <f t="shared" si="36"/>
        <v>0.81382497298968104</v>
      </c>
    </row>
    <row r="52" spans="2:12">
      <c r="B52" s="3">
        <f t="shared" si="37"/>
        <v>0.89999999999999991</v>
      </c>
      <c r="C52">
        <f t="shared" si="36"/>
        <v>0.81649281386156236</v>
      </c>
      <c r="D52">
        <f t="shared" si="36"/>
        <v>0.81913669709514692</v>
      </c>
      <c r="E52">
        <f t="shared" si="36"/>
        <v>0.82175657583507322</v>
      </c>
      <c r="F52">
        <f t="shared" si="36"/>
        <v>0.82435240843021707</v>
      </c>
      <c r="G52">
        <f t="shared" si="36"/>
        <v>0.82692415839862221</v>
      </c>
      <c r="H52">
        <f t="shared" si="36"/>
        <v>0.82947179439069374</v>
      </c>
      <c r="I52">
        <f t="shared" si="36"/>
        <v>0.83199529015069085</v>
      </c>
      <c r="J52">
        <f t="shared" si="36"/>
        <v>0.83449462447655176</v>
      </c>
      <c r="K52">
        <f t="shared" si="36"/>
        <v>0.83696978117808873</v>
      </c>
      <c r="L52">
        <f t="shared" si="36"/>
        <v>0.83942074903358743</v>
      </c>
    </row>
    <row r="53" spans="2:12">
      <c r="B53" s="3">
        <f t="shared" si="37"/>
        <v>0.99999999999999989</v>
      </c>
      <c r="C53">
        <f t="shared" ref="C53:L62" si="38">_xlfn.NORM.DIST($B53+C$6, 0, 1, TRUE)</f>
        <v>0.84184752174484867</v>
      </c>
      <c r="D53">
        <f t="shared" si="38"/>
        <v>0.84425009789071082</v>
      </c>
      <c r="E53">
        <f t="shared" si="38"/>
        <v>0.84662848087908804</v>
      </c>
      <c r="F53">
        <f t="shared" si="38"/>
        <v>0.84898267889756751</v>
      </c>
      <c r="G53">
        <f t="shared" si="38"/>
        <v>0.85131270486259991</v>
      </c>
      <c r="H53">
        <f t="shared" si="38"/>
        <v>0.8536185763673253</v>
      </c>
      <c r="I53">
        <f t="shared" si="38"/>
        <v>0.85590031562807467</v>
      </c>
      <c r="J53">
        <f t="shared" si="38"/>
        <v>0.85815794942958556</v>
      </c>
      <c r="K53">
        <f t="shared" si="38"/>
        <v>0.86039150906897355</v>
      </c>
      <c r="L53">
        <f t="shared" si="38"/>
        <v>0.86260103029850077</v>
      </c>
    </row>
    <row r="54" spans="2:12">
      <c r="B54" s="3">
        <f t="shared" si="37"/>
        <v>1.0999999999999999</v>
      </c>
      <c r="C54">
        <f t="shared" si="38"/>
        <v>0.86478655326718223</v>
      </c>
      <c r="D54">
        <f t="shared" si="38"/>
        <v>0.86694812246127106</v>
      </c>
      <c r="E54">
        <f t="shared" si="38"/>
        <v>0.86908578664366509</v>
      </c>
      <c r="F54">
        <f t="shared" si="38"/>
        <v>0.87119959879227682</v>
      </c>
      <c r="G54">
        <f t="shared" si="38"/>
        <v>0.87328961603740751</v>
      </c>
      <c r="H54">
        <f t="shared" si="38"/>
        <v>0.87535589959816962</v>
      </c>
      <c r="I54">
        <f t="shared" si="38"/>
        <v>0.87739851471799701</v>
      </c>
      <c r="J54">
        <f t="shared" si="38"/>
        <v>0.87941753059928962</v>
      </c>
      <c r="K54">
        <f t="shared" si="38"/>
        <v>0.88141302033722968</v>
      </c>
      <c r="L54">
        <f t="shared" si="38"/>
        <v>0.88338506085281632</v>
      </c>
    </row>
    <row r="55" spans="2:12">
      <c r="B55" s="3">
        <f t="shared" si="37"/>
        <v>1.2</v>
      </c>
      <c r="C55">
        <f t="shared" si="38"/>
        <v>0.88533373282515837</v>
      </c>
      <c r="D55">
        <f t="shared" si="38"/>
        <v>0.88725912062306933</v>
      </c>
      <c r="E55">
        <f t="shared" si="38"/>
        <v>0.88916131223600425</v>
      </c>
      <c r="F55">
        <f t="shared" si="38"/>
        <v>0.8910403992043846</v>
      </c>
      <c r="G55">
        <f t="shared" si="38"/>
        <v>0.89289647654934901</v>
      </c>
      <c r="H55">
        <f t="shared" si="38"/>
        <v>0.8947296427019743</v>
      </c>
      <c r="I55">
        <f t="shared" si="38"/>
        <v>0.89653999943200757</v>
      </c>
      <c r="J55">
        <f t="shared" si="38"/>
        <v>0.89832765177615115</v>
      </c>
      <c r="K55">
        <f t="shared" si="38"/>
        <v>0.90009270796594065</v>
      </c>
      <c r="L55">
        <f t="shared" si="38"/>
        <v>0.90183527935525831</v>
      </c>
    </row>
    <row r="56" spans="2:12">
      <c r="B56" s="3">
        <f>B55+0.1</f>
        <v>1.3</v>
      </c>
      <c r="C56">
        <f t="shared" si="38"/>
        <v>0.90355548034752176</v>
      </c>
      <c r="D56">
        <f t="shared" si="38"/>
        <v>0.90525342832258726</v>
      </c>
      <c r="E56">
        <f t="shared" si="38"/>
        <v>0.90692924356340998</v>
      </c>
      <c r="F56">
        <f t="shared" si="38"/>
        <v>0.90858304918249833</v>
      </c>
      <c r="G56">
        <f t="shared" si="38"/>
        <v>0.91021497104820281</v>
      </c>
      <c r="H56">
        <f t="shared" si="38"/>
        <v>0.91182513771087825</v>
      </c>
      <c r="I56">
        <f t="shared" si="38"/>
        <v>0.91341368032895709</v>
      </c>
      <c r="J56">
        <f t="shared" si="38"/>
        <v>0.91498073259497192</v>
      </c>
      <c r="K56">
        <f t="shared" si="38"/>
        <v>0.91652643066156547</v>
      </c>
      <c r="L56">
        <f t="shared" si="38"/>
        <v>0.9180509130675234</v>
      </c>
    </row>
    <row r="57" spans="2:12">
      <c r="B57" s="3">
        <f t="shared" si="37"/>
        <v>1.4000000000000001</v>
      </c>
      <c r="C57">
        <f t="shared" si="38"/>
        <v>0.91955432066386744</v>
      </c>
      <c r="D57">
        <f t="shared" si="38"/>
        <v>0.92103679654004444</v>
      </c>
      <c r="E57">
        <f t="shared" si="38"/>
        <v>0.92249848595024686</v>
      </c>
      <c r="F57">
        <f t="shared" si="38"/>
        <v>0.923939536239899</v>
      </c>
      <c r="G57">
        <f t="shared" si="38"/>
        <v>0.92536009677234377</v>
      </c>
      <c r="H57">
        <f t="shared" si="38"/>
        <v>0.92676031885576282</v>
      </c>
      <c r="I57">
        <f t="shared" si="38"/>
        <v>0.92814035567036335</v>
      </c>
      <c r="J57">
        <f t="shared" si="38"/>
        <v>0.92950036219586463</v>
      </c>
      <c r="K57">
        <f t="shared" si="38"/>
        <v>0.93084049513931488</v>
      </c>
      <c r="L57">
        <f t="shared" si="38"/>
        <v>0.93216091286326941</v>
      </c>
    </row>
    <row r="58" spans="2:12">
      <c r="B58" s="3">
        <f t="shared" si="37"/>
        <v>1.5000000000000002</v>
      </c>
      <c r="C58">
        <f t="shared" si="38"/>
        <v>0.93346177531436214</v>
      </c>
      <c r="D58">
        <f t="shared" si="38"/>
        <v>0.93474324395229791</v>
      </c>
      <c r="E58">
        <f t="shared" si="38"/>
        <v>0.93600548167929631</v>
      </c>
      <c r="F58">
        <f t="shared" si="38"/>
        <v>0.93724865277001423</v>
      </c>
      <c r="G58">
        <f t="shared" si="38"/>
        <v>0.93847292280197614</v>
      </c>
      <c r="H58">
        <f t="shared" si="38"/>
        <v>0.93967845858653665</v>
      </c>
      <c r="I58">
        <f t="shared" si="38"/>
        <v>0.94086542810040419</v>
      </c>
      <c r="J58">
        <f t="shared" si="38"/>
        <v>0.94203400041774943</v>
      </c>
      <c r="K58">
        <f t="shared" si="38"/>
        <v>0.94318434564292375</v>
      </c>
      <c r="L58">
        <f t="shared" si="38"/>
        <v>0.94431663484381156</v>
      </c>
    </row>
    <row r="59" spans="2:12">
      <c r="B59" s="3">
        <f t="shared" si="37"/>
        <v>1.6000000000000003</v>
      </c>
      <c r="C59">
        <f t="shared" si="38"/>
        <v>0.9454310399858401</v>
      </c>
      <c r="D59">
        <f t="shared" si="38"/>
        <v>0.94652773386666822</v>
      </c>
      <c r="E59">
        <f t="shared" si="38"/>
        <v>0.94760689005157772</v>
      </c>
      <c r="F59">
        <f t="shared" si="38"/>
        <v>0.94866868280958483</v>
      </c>
      <c r="G59">
        <f t="shared" si="38"/>
        <v>0.94971328705029645</v>
      </c>
      <c r="H59">
        <f t="shared" si="38"/>
        <v>0.95074087826152642</v>
      </c>
      <c r="I59">
        <f t="shared" si="38"/>
        <v>0.95175163244769312</v>
      </c>
      <c r="J59">
        <f t="shared" si="38"/>
        <v>0.95274572606901509</v>
      </c>
      <c r="K59">
        <f t="shared" si="38"/>
        <v>0.95372333598152215</v>
      </c>
      <c r="L59">
        <f t="shared" si="38"/>
        <v>0.95468463937789827</v>
      </c>
    </row>
    <row r="60" spans="2:12">
      <c r="B60" s="3">
        <f t="shared" si="37"/>
        <v>1.7000000000000004</v>
      </c>
      <c r="C60">
        <f t="shared" si="38"/>
        <v>0.95562981372917222</v>
      </c>
      <c r="D60">
        <f t="shared" si="38"/>
        <v>0.95655903672726939</v>
      </c>
      <c r="E60">
        <f t="shared" si="38"/>
        <v>0.95747248622844083</v>
      </c>
      <c r="F60">
        <f t="shared" si="38"/>
        <v>0.95837034019758138</v>
      </c>
      <c r="G60">
        <f t="shared" si="38"/>
        <v>0.95925277665345032</v>
      </c>
      <c r="H60">
        <f t="shared" si="38"/>
        <v>0.96011997361480461</v>
      </c>
      <c r="I60">
        <f t="shared" si="38"/>
        <v>0.960972109047459</v>
      </c>
      <c r="J60">
        <f t="shared" si="38"/>
        <v>0.96180936081227986</v>
      </c>
      <c r="K60">
        <f t="shared" si="38"/>
        <v>0.96263190661412434</v>
      </c>
      <c r="L60">
        <f t="shared" si="38"/>
        <v>0.96343992395173317</v>
      </c>
    </row>
    <row r="61" spans="2:12">
      <c r="B61" s="3">
        <f t="shared" si="37"/>
        <v>1.8000000000000005</v>
      </c>
      <c r="C61">
        <f t="shared" si="38"/>
        <v>0.96423359006858544</v>
      </c>
      <c r="D61">
        <f t="shared" si="38"/>
        <v>0.96501308190472235</v>
      </c>
      <c r="E61">
        <f t="shared" si="38"/>
        <v>0.96577857604954687</v>
      </c>
      <c r="F61">
        <f t="shared" si="38"/>
        <v>0.96653024869560555</v>
      </c>
      <c r="G61">
        <f t="shared" si="38"/>
        <v>0.96726827559335715</v>
      </c>
      <c r="H61">
        <f t="shared" si="38"/>
        <v>0.96799283200693376</v>
      </c>
      <c r="I61">
        <f t="shared" si="38"/>
        <v>0.96870409267089708</v>
      </c>
      <c r="J61">
        <f t="shared" si="38"/>
        <v>0.96940223174799423</v>
      </c>
      <c r="K61">
        <f t="shared" si="38"/>
        <v>0.97008742278791527</v>
      </c>
      <c r="L61">
        <f t="shared" si="38"/>
        <v>0.97075983868705462</v>
      </c>
    </row>
    <row r="62" spans="2:12">
      <c r="B62" s="3">
        <f t="shared" si="37"/>
        <v>1.9000000000000006</v>
      </c>
      <c r="C62">
        <f t="shared" si="38"/>
        <v>0.97141965164927702</v>
      </c>
      <c r="D62">
        <f t="shared" si="38"/>
        <v>0.97206703314769016</v>
      </c>
      <c r="E62">
        <f t="shared" si="38"/>
        <v>0.97270215388742287</v>
      </c>
      <c r="F62">
        <f t="shared" si="38"/>
        <v>0.97332518376940846</v>
      </c>
      <c r="G62">
        <f t="shared" si="38"/>
        <v>0.97393629185517383</v>
      </c>
      <c r="H62">
        <f t="shared" si="38"/>
        <v>0.97453564633262979</v>
      </c>
      <c r="I62">
        <f t="shared" si="38"/>
        <v>0.97512341448286288</v>
      </c>
      <c r="J62">
        <f t="shared" si="38"/>
        <v>0.97569976264792568</v>
      </c>
      <c r="K62">
        <f t="shared" si="38"/>
        <v>0.97626485619962</v>
      </c>
      <c r="L62">
        <f t="shared" si="38"/>
        <v>0.97681885950927272</v>
      </c>
    </row>
    <row r="63" spans="2:12">
      <c r="B63" s="3">
        <f t="shared" si="37"/>
        <v>2.0000000000000004</v>
      </c>
      <c r="C63">
        <f t="shared" ref="C63:L77" si="39">_xlfn.NORM.DIST($B63+C$6, 0, 1, TRUE)</f>
        <v>0.97736193591849641</v>
      </c>
      <c r="D63">
        <f t="shared" si="39"/>
        <v>0.97789424771093314</v>
      </c>
      <c r="E63">
        <f t="shared" si="39"/>
        <v>0.97841595608497312</v>
      </c>
      <c r="F63">
        <f t="shared" si="39"/>
        <v>0.97892722112744479</v>
      </c>
      <c r="G63">
        <f t="shared" si="39"/>
        <v>0.97942820178826862</v>
      </c>
      <c r="H63">
        <f t="shared" si="39"/>
        <v>0.97991905585606887</v>
      </c>
      <c r="I63">
        <f t="shared" si="39"/>
        <v>0.98039993993473507</v>
      </c>
      <c r="J63">
        <f t="shared" si="39"/>
        <v>0.98087100942092675</v>
      </c>
      <c r="K63">
        <f t="shared" si="39"/>
        <v>0.98133241848251329</v>
      </c>
      <c r="L63">
        <f t="shared" si="39"/>
        <v>0.98178432003793936</v>
      </c>
    </row>
    <row r="64" spans="2:12">
      <c r="B64" s="3">
        <f>B63+0.1</f>
        <v>2.1000000000000005</v>
      </c>
      <c r="C64">
        <f t="shared" si="39"/>
        <v>0.98222686573650886</v>
      </c>
      <c r="D64">
        <f t="shared" si="39"/>
        <v>0.98266020593957726</v>
      </c>
      <c r="E64">
        <f t="shared" si="39"/>
        <v>0.98308448970264273</v>
      </c>
      <c r="F64">
        <f t="shared" si="39"/>
        <v>0.9834998647583274</v>
      </c>
      <c r="G64">
        <f t="shared" si="39"/>
        <v>0.98390647750023685</v>
      </c>
      <c r="H64">
        <f t="shared" si="39"/>
        <v>0.98430447296768941</v>
      </c>
      <c r="I64">
        <f t="shared" si="39"/>
        <v>0.98469399483130282</v>
      </c>
      <c r="J64">
        <f t="shared" si="39"/>
        <v>0.9850751853794284</v>
      </c>
      <c r="K64">
        <f t="shared" si="39"/>
        <v>0.98544818550542024</v>
      </c>
      <c r="L64">
        <f t="shared" si="39"/>
        <v>0.98581313469572984</v>
      </c>
    </row>
    <row r="65" spans="2:12">
      <c r="B65" s="3">
        <f t="shared" si="37"/>
        <v>2.2000000000000006</v>
      </c>
      <c r="C65">
        <f t="shared" si="39"/>
        <v>0.98617017101881221</v>
      </c>
      <c r="D65">
        <f t="shared" si="39"/>
        <v>0.98651943111483265</v>
      </c>
      <c r="E65">
        <f t="shared" si="39"/>
        <v>0.98686105018616221</v>
      </c>
      <c r="F65">
        <f t="shared" si="39"/>
        <v>0.98719516198864821</v>
      </c>
      <c r="G65">
        <f t="shared" si="39"/>
        <v>0.98752189882364838</v>
      </c>
      <c r="H65">
        <f t="shared" si="39"/>
        <v>0.98784139153081529</v>
      </c>
      <c r="I65">
        <f t="shared" si="39"/>
        <v>0.9881537694816187</v>
      </c>
      <c r="J65">
        <f t="shared" si="39"/>
        <v>0.98845916057359084</v>
      </c>
      <c r="K65">
        <f t="shared" si="39"/>
        <v>0.98875769122528456</v>
      </c>
      <c r="L65">
        <f t="shared" si="39"/>
        <v>0.98904948637192769</v>
      </c>
    </row>
    <row r="66" spans="2:12">
      <c r="B66" s="3">
        <f t="shared" si="37"/>
        <v>2.3000000000000007</v>
      </c>
      <c r="C66">
        <f t="shared" si="39"/>
        <v>0.98933466946176229</v>
      </c>
      <c r="D66">
        <f t="shared" si="39"/>
        <v>0.98961336245305465</v>
      </c>
      <c r="E66">
        <f t="shared" si="39"/>
        <v>0.98988568581176162</v>
      </c>
      <c r="F66">
        <f t="shared" si="39"/>
        <v>0.9901517585098405</v>
      </c>
      <c r="G66">
        <f t="shared" si="39"/>
        <v>0.99041169802418838</v>
      </c>
      <c r="H66">
        <f t="shared" si="39"/>
        <v>0.99066562033619654</v>
      </c>
      <c r="I66">
        <f t="shared" si="39"/>
        <v>0.99091363993190651</v>
      </c>
      <c r="J66">
        <f t="shared" si="39"/>
        <v>0.99115586980275372</v>
      </c>
      <c r="K66">
        <f t="shared" si="39"/>
        <v>0.99139242144688466</v>
      </c>
      <c r="L66">
        <f t="shared" si="39"/>
        <v>0.9916234048710334</v>
      </c>
    </row>
    <row r="67" spans="2:12">
      <c r="B67" s="3">
        <f t="shared" si="37"/>
        <v>2.4000000000000008</v>
      </c>
      <c r="C67">
        <f t="shared" si="39"/>
        <v>0.99184892859294405</v>
      </c>
      <c r="D67">
        <f t="shared" si="39"/>
        <v>0.9920690996443241</v>
      </c>
      <c r="E67">
        <f t="shared" si="39"/>
        <v>0.99228402357431555</v>
      </c>
      <c r="F67">
        <f t="shared" si="39"/>
        <v>0.99249380445347002</v>
      </c>
      <c r="G67">
        <f t="shared" si="39"/>
        <v>0.99269854487821263</v>
      </c>
      <c r="H67">
        <f t="shared" si="39"/>
        <v>0.99289834597578197</v>
      </c>
      <c r="I67">
        <f t="shared" si="39"/>
        <v>0.99309330740963231</v>
      </c>
      <c r="J67">
        <f t="shared" si="39"/>
        <v>0.99328352738528281</v>
      </c>
      <c r="K67">
        <f t="shared" si="39"/>
        <v>0.9934691026566026</v>
      </c>
      <c r="L67">
        <f t="shared" si="39"/>
        <v>0.99365012853251466</v>
      </c>
    </row>
    <row r="68" spans="2:12">
      <c r="B68" s="3">
        <f t="shared" si="37"/>
        <v>2.5000000000000009</v>
      </c>
      <c r="C68">
        <f t="shared" si="39"/>
        <v>0.99382669888410902</v>
      </c>
      <c r="D68">
        <f t="shared" si="39"/>
        <v>0.99399890615214759</v>
      </c>
      <c r="E68">
        <f t="shared" si="39"/>
        <v>0.99416684135495026</v>
      </c>
      <c r="F68">
        <f t="shared" si="39"/>
        <v>0.99433059409664848</v>
      </c>
      <c r="G68">
        <f t="shared" si="39"/>
        <v>0.99449025257579149</v>
      </c>
      <c r="H68">
        <f t="shared" si="39"/>
        <v>0.99464590359429428</v>
      </c>
      <c r="I68">
        <f t="shared" si="39"/>
        <v>0.99479763256671305</v>
      </c>
      <c r="J68">
        <f t="shared" si="39"/>
        <v>0.9949455235298359</v>
      </c>
      <c r="K68">
        <f t="shared" si="39"/>
        <v>0.99508965915257608</v>
      </c>
      <c r="L68">
        <f t="shared" si="39"/>
        <v>0.99523012074615458</v>
      </c>
    </row>
    <row r="69" spans="2:12">
      <c r="B69" s="3">
        <f t="shared" si="37"/>
        <v>2.600000000000001</v>
      </c>
      <c r="C69">
        <f t="shared" si="39"/>
        <v>0.99536698827456094</v>
      </c>
      <c r="D69">
        <f t="shared" si="39"/>
        <v>0.99550034036527923</v>
      </c>
      <c r="E69">
        <f t="shared" si="39"/>
        <v>0.99563025432026686</v>
      </c>
      <c r="F69">
        <f t="shared" si="39"/>
        <v>0.99575680612717521</v>
      </c>
      <c r="G69">
        <f t="shared" si="39"/>
        <v>0.99588007047079963</v>
      </c>
      <c r="H69">
        <f t="shared" si="39"/>
        <v>0.99600012074474753</v>
      </c>
      <c r="I69">
        <f t="shared" si="39"/>
        <v>0.9961170290633129</v>
      </c>
      <c r="J69">
        <f t="shared" si="39"/>
        <v>0.99623086627354662</v>
      </c>
      <c r="K69">
        <f t="shared" si="39"/>
        <v>0.99634170196751048</v>
      </c>
      <c r="L69">
        <f t="shared" si="39"/>
        <v>0.99644960449470499</v>
      </c>
    </row>
    <row r="70" spans="2:12">
      <c r="B70" s="3">
        <f t="shared" si="37"/>
        <v>2.7000000000000011</v>
      </c>
      <c r="C70">
        <f t="shared" si="39"/>
        <v>0.99655464097466018</v>
      </c>
      <c r="D70">
        <f t="shared" si="39"/>
        <v>0.99665687730967778</v>
      </c>
      <c r="E70">
        <f t="shared" si="39"/>
        <v>0.99675637819771634</v>
      </c>
      <c r="F70">
        <f t="shared" si="39"/>
        <v>0.99685320714540737</v>
      </c>
      <c r="G70">
        <f t="shared" si="39"/>
        <v>0.99694742648119361</v>
      </c>
      <c r="H70">
        <f t="shared" si="39"/>
        <v>0.9970390973685791</v>
      </c>
      <c r="I70">
        <f t="shared" si="39"/>
        <v>0.99712827981948271</v>
      </c>
      <c r="J70">
        <f t="shared" si="39"/>
        <v>0.9972150327076833</v>
      </c>
      <c r="K70">
        <f t="shared" si="39"/>
        <v>0.99729941378235021</v>
      </c>
      <c r="L70">
        <f t="shared" si="39"/>
        <v>0.99738147968164848</v>
      </c>
    </row>
    <row r="71" spans="2:12">
      <c r="B71" s="3">
        <f t="shared" si="37"/>
        <v>2.8000000000000012</v>
      </c>
      <c r="C71">
        <f t="shared" si="39"/>
        <v>0.99746128594641015</v>
      </c>
      <c r="D71">
        <f t="shared" si="39"/>
        <v>0.99753888703386329</v>
      </c>
      <c r="E71">
        <f t="shared" si="39"/>
        <v>0.99761433633141083</v>
      </c>
      <c r="F71">
        <f t="shared" si="39"/>
        <v>0.99768768617045023</v>
      </c>
      <c r="G71">
        <f t="shared" si="39"/>
        <v>0.99775898784022665</v>
      </c>
      <c r="H71">
        <f t="shared" si="39"/>
        <v>0.99782829160171171</v>
      </c>
      <c r="I71">
        <f t="shared" si="39"/>
        <v>0.99789564670149988</v>
      </c>
      <c r="J71">
        <f t="shared" si="39"/>
        <v>0.99796110138571603</v>
      </c>
      <c r="K71">
        <f t="shared" si="39"/>
        <v>0.99802470291392598</v>
      </c>
      <c r="L71">
        <f t="shared" si="39"/>
        <v>0.99808649757304357</v>
      </c>
    </row>
    <row r="72" spans="2:12">
      <c r="B72" s="3">
        <f>B71+0.1</f>
        <v>2.9000000000000012</v>
      </c>
      <c r="C72">
        <f t="shared" si="39"/>
        <v>0.99814653069122816</v>
      </c>
      <c r="D72">
        <f t="shared" si="39"/>
        <v>0.99820484665176445</v>
      </c>
      <c r="E72">
        <f t="shared" si="39"/>
        <v>0.99826148890692001</v>
      </c>
      <c r="F72">
        <f t="shared" si="39"/>
        <v>0.99831649999177219</v>
      </c>
      <c r="G72">
        <f t="shared" si="39"/>
        <v>0.99836992153800164</v>
      </c>
      <c r="H72">
        <f t="shared" si="39"/>
        <v>0.99842179428764277</v>
      </c>
      <c r="I72">
        <f t="shared" si="39"/>
        <v>0.99847215810678902</v>
      </c>
      <c r="J72">
        <f t="shared" si="39"/>
        <v>0.99852105199924535</v>
      </c>
      <c r="K72">
        <f t="shared" si="39"/>
        <v>0.99856851412012337</v>
      </c>
      <c r="L72">
        <f t="shared" si="39"/>
        <v>0.99861458178937479</v>
      </c>
    </row>
    <row r="73" spans="2:12">
      <c r="B73" s="3">
        <f t="shared" si="37"/>
        <v>3.0000000000000013</v>
      </c>
      <c r="C73">
        <f t="shared" si="39"/>
        <v>0.9986592915052569</v>
      </c>
      <c r="D73">
        <f t="shared" si="39"/>
        <v>0.99870267895772691</v>
      </c>
      <c r="E73">
        <f t="shared" si="39"/>
        <v>0.99874477904175962</v>
      </c>
      <c r="F73">
        <f t="shared" si="39"/>
        <v>0.99878562587058461</v>
      </c>
      <c r="G73">
        <f t="shared" si="39"/>
        <v>0.99882525278883838</v>
      </c>
      <c r="H73">
        <f t="shared" si="39"/>
        <v>0.99886369238562867</v>
      </c>
      <c r="I73">
        <f t="shared" si="39"/>
        <v>0.99890097650750487</v>
      </c>
      <c r="J73">
        <f t="shared" si="39"/>
        <v>0.99893713627133374</v>
      </c>
      <c r="K73">
        <f t="shared" si="39"/>
        <v>0.99897220207707482</v>
      </c>
      <c r="L73">
        <f t="shared" si="39"/>
        <v>0.999006203620453</v>
      </c>
    </row>
    <row r="74" spans="2:12">
      <c r="B74" s="3">
        <f t="shared" si="37"/>
        <v>3.1000000000000014</v>
      </c>
      <c r="C74">
        <f t="shared" si="39"/>
        <v>0.99903916990552499</v>
      </c>
      <c r="D74">
        <f t="shared" si="39"/>
        <v>0.9990711292571377</v>
      </c>
      <c r="E74">
        <f t="shared" si="39"/>
        <v>0.99910210933327348</v>
      </c>
      <c r="F74">
        <f t="shared" si="39"/>
        <v>0.99913213713728199</v>
      </c>
      <c r="G74">
        <f t="shared" si="39"/>
        <v>0.99916123902999465</v>
      </c>
      <c r="H74">
        <f t="shared" si="39"/>
        <v>0.99918944074171967</v>
      </c>
      <c r="I74">
        <f t="shared" si="39"/>
        <v>0.99921676738411558</v>
      </c>
      <c r="J74">
        <f t="shared" si="39"/>
        <v>0.99924324346194149</v>
      </c>
      <c r="K74">
        <f t="shared" si="39"/>
        <v>0.99926889288468079</v>
      </c>
      <c r="L74">
        <f t="shared" si="39"/>
        <v>0.99929373897803853</v>
      </c>
    </row>
    <row r="75" spans="2:12">
      <c r="B75" s="3">
        <f>B74+0.1</f>
        <v>3.2000000000000015</v>
      </c>
      <c r="C75">
        <f t="shared" si="39"/>
        <v>0.99931780449530894</v>
      </c>
      <c r="D75">
        <f t="shared" si="39"/>
        <v>0.99934111162861228</v>
      </c>
      <c r="E75">
        <f t="shared" si="39"/>
        <v>0.99936368202000014</v>
      </c>
      <c r="F75">
        <f t="shared" si="39"/>
        <v>0.99938553677242659</v>
      </c>
      <c r="G75">
        <f t="shared" si="39"/>
        <v>0.99940669646058533</v>
      </c>
      <c r="H75">
        <f t="shared" si="39"/>
        <v>0.99942718114161078</v>
      </c>
      <c r="I75">
        <f t="shared" si="39"/>
        <v>0.99944701036564265</v>
      </c>
      <c r="J75">
        <f t="shared" si="39"/>
        <v>0.99946620318625345</v>
      </c>
      <c r="K75">
        <f t="shared" si="39"/>
        <v>0.99948477817073678</v>
      </c>
      <c r="L75">
        <f t="shared" si="39"/>
        <v>0.99950275341025785</v>
      </c>
    </row>
    <row r="76" spans="2:12">
      <c r="B76" s="3">
        <f t="shared" si="37"/>
        <v>3.3000000000000016</v>
      </c>
      <c r="C76">
        <f t="shared" si="39"/>
        <v>0.99952014652986398</v>
      </c>
      <c r="D76">
        <f t="shared" si="39"/>
        <v>0.99953697469835567</v>
      </c>
      <c r="E76">
        <f t="shared" si="39"/>
        <v>0.99955325463801681</v>
      </c>
      <c r="F76">
        <f t="shared" si="39"/>
        <v>0.99956900263420589</v>
      </c>
      <c r="G76">
        <f t="shared" si="39"/>
        <v>0.99958423454480516</v>
      </c>
      <c r="H76">
        <f t="shared" si="39"/>
        <v>0.99959896580952978</v>
      </c>
      <c r="I76">
        <f t="shared" si="39"/>
        <v>0.99961321145909721</v>
      </c>
      <c r="J76">
        <f t="shared" si="39"/>
        <v>0.99962698612425471</v>
      </c>
      <c r="K76">
        <f t="shared" si="39"/>
        <v>0.99964030404466753</v>
      </c>
      <c r="L76">
        <f t="shared" si="39"/>
        <v>0.99965317907766671</v>
      </c>
    </row>
    <row r="77" spans="2:12">
      <c r="B77" s="3">
        <f>B76+0.1</f>
        <v>3.4000000000000017</v>
      </c>
      <c r="C77">
        <f t="shared" si="39"/>
        <v>0.99966562470685749</v>
      </c>
      <c r="D77">
        <f t="shared" si="39"/>
        <v>0.99967765405058806</v>
      </c>
      <c r="E77">
        <f t="shared" si="39"/>
        <v>0.99968927987027956</v>
      </c>
      <c r="F77">
        <f t="shared" si="39"/>
        <v>0.99970051457861853</v>
      </c>
      <c r="G77">
        <f t="shared" si="39"/>
        <v>0.99971137024761025</v>
      </c>
      <c r="H77">
        <f t="shared" si="39"/>
        <v>0.99972185861649687</v>
      </c>
      <c r="I77">
        <f t="shared" si="39"/>
        <v>0.99973199109953748</v>
      </c>
      <c r="J77">
        <f t="shared" si="39"/>
        <v>0.99974177879365433</v>
      </c>
      <c r="K77">
        <f t="shared" si="39"/>
        <v>0.99975123248594322</v>
      </c>
      <c r="L77">
        <f t="shared" si="39"/>
        <v>0.99976036266105051</v>
      </c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AD26-C456-8744-A1A1-F10EFFF998CB}">
  <sheetPr>
    <tabColor theme="8" tint="0.39997558519241921"/>
  </sheetPr>
  <dimension ref="B2:L47"/>
  <sheetViews>
    <sheetView workbookViewId="0">
      <selection activeCell="N9" sqref="N9"/>
    </sheetView>
  </sheetViews>
  <sheetFormatPr defaultColWidth="11" defaultRowHeight="15.75"/>
  <cols>
    <col min="3" max="3" width="11.875" bestFit="1" customWidth="1"/>
    <col min="4" max="4" width="11.5" bestFit="1" customWidth="1"/>
  </cols>
  <sheetData>
    <row r="2" spans="2:12">
      <c r="B2" t="s">
        <v>3</v>
      </c>
      <c r="C2">
        <f>1-C4</f>
        <v>2.9200000000000337E-3</v>
      </c>
      <c r="D2">
        <f t="shared" ref="D2:L2" si="0">1-D4</f>
        <v>7.9200000000000381E-3</v>
      </c>
      <c r="E2">
        <f t="shared" si="0"/>
        <v>2.2920000000000051E-2</v>
      </c>
      <c r="F2">
        <f t="shared" si="0"/>
        <v>4.7920000000000074E-2</v>
      </c>
      <c r="G2">
        <f t="shared" si="0"/>
        <v>9.7920000000000007E-2</v>
      </c>
      <c r="H2">
        <f t="shared" si="0"/>
        <v>0.89792000000000005</v>
      </c>
      <c r="I2">
        <f t="shared" si="0"/>
        <v>0.94791999999999998</v>
      </c>
      <c r="J2">
        <f t="shared" si="0"/>
        <v>0.97292000000000001</v>
      </c>
      <c r="K2">
        <f t="shared" si="0"/>
        <v>0.98792000000000002</v>
      </c>
      <c r="L2">
        <f t="shared" si="0"/>
        <v>0.99292000000000002</v>
      </c>
    </row>
    <row r="3" spans="2:12">
      <c r="D3" s="7"/>
    </row>
    <row r="4" spans="2:12">
      <c r="B4" t="s">
        <v>0</v>
      </c>
      <c r="C4" s="3">
        <v>0.99707999999999997</v>
      </c>
      <c r="D4" s="3">
        <v>0.99207999999999996</v>
      </c>
      <c r="E4" s="3">
        <v>0.97707999999999995</v>
      </c>
      <c r="F4" s="3">
        <v>0.95207999999999993</v>
      </c>
      <c r="G4" s="3">
        <v>0.90207999999999999</v>
      </c>
      <c r="H4" s="3">
        <v>0.10208</v>
      </c>
      <c r="I4" s="3">
        <v>5.2080000000000001E-2</v>
      </c>
      <c r="J4" s="3">
        <v>2.708E-2</v>
      </c>
      <c r="K4" s="3">
        <v>1.208E-2</v>
      </c>
      <c r="L4" s="3">
        <v>7.0799999999999995E-3</v>
      </c>
    </row>
    <row r="5" spans="2:12">
      <c r="B5" s="3">
        <v>1</v>
      </c>
      <c r="C5" s="8">
        <f>_xlfn.CHISQ.INV(1-C$4, $B5)</f>
        <v>1.339329759407094E-5</v>
      </c>
      <c r="D5" s="8">
        <f t="shared" ref="D5:L5" si="1">_xlfn.CHISQ.INV(1-D$4, $B5)</f>
        <v>9.8533634931067751E-5</v>
      </c>
      <c r="E5" s="8">
        <f t="shared" si="1"/>
        <v>8.2540783512154148E-4</v>
      </c>
      <c r="F5" s="8">
        <f t="shared" si="1"/>
        <v>3.6114048282176641E-3</v>
      </c>
      <c r="G5" s="8">
        <f t="shared" si="1"/>
        <v>1.5137419344901284E-2</v>
      </c>
      <c r="H5" s="8">
        <f t="shared" si="1"/>
        <v>2.6727422601895112</v>
      </c>
      <c r="I5" s="8">
        <f t="shared" si="1"/>
        <v>3.7731970341544896</v>
      </c>
      <c r="J5" s="8">
        <f t="shared" si="1"/>
        <v>4.885703285831374</v>
      </c>
      <c r="K5" s="8">
        <f t="shared" si="1"/>
        <v>6.2990895459375968</v>
      </c>
      <c r="L5" s="8">
        <f t="shared" si="1"/>
        <v>7.2525601575431882</v>
      </c>
    </row>
    <row r="6" spans="2:12">
      <c r="B6" s="3">
        <v>2</v>
      </c>
      <c r="C6" s="8">
        <f t="shared" ref="C6:L47" si="2">_xlfn.CHISQ.INV(1-C$4, $B6)</f>
        <v>5.8485430344936027E-3</v>
      </c>
      <c r="D6" s="8">
        <f t="shared" si="2"/>
        <v>1.5903059575240349E-2</v>
      </c>
      <c r="E6" s="8">
        <f t="shared" si="2"/>
        <v>4.6373493950671606E-2</v>
      </c>
      <c r="F6" s="8">
        <f t="shared" si="2"/>
        <v>9.8212428215905478E-2</v>
      </c>
      <c r="G6" s="8">
        <f t="shared" si="2"/>
        <v>0.20610414211277867</v>
      </c>
      <c r="H6" s="8">
        <f t="shared" si="2"/>
        <v>4.5639969187713154</v>
      </c>
      <c r="I6" s="8">
        <f t="shared" si="2"/>
        <v>5.9099485621636463</v>
      </c>
      <c r="J6" s="8">
        <f t="shared" si="2"/>
        <v>7.2179196618761265</v>
      </c>
      <c r="K6" s="8">
        <f t="shared" si="2"/>
        <v>8.8324081729509398</v>
      </c>
      <c r="L6" s="8">
        <f t="shared" si="2"/>
        <v>9.9009627425530251</v>
      </c>
    </row>
    <row r="7" spans="2:12">
      <c r="B7" s="3">
        <v>3</v>
      </c>
      <c r="C7" s="8">
        <f t="shared" si="2"/>
        <v>4.9892676666882178E-2</v>
      </c>
      <c r="D7" s="8">
        <f t="shared" si="2"/>
        <v>9.7969276249290763E-2</v>
      </c>
      <c r="E7" s="8">
        <f t="shared" si="2"/>
        <v>0.20314498428753475</v>
      </c>
      <c r="F7" s="8">
        <f t="shared" si="2"/>
        <v>0.34131417145107851</v>
      </c>
      <c r="G7" s="8">
        <f t="shared" si="2"/>
        <v>0.57522443339753249</v>
      </c>
      <c r="H7" s="8">
        <f t="shared" si="2"/>
        <v>6.2043621228719132</v>
      </c>
      <c r="I7" s="8">
        <f t="shared" si="2"/>
        <v>7.7237356782751627</v>
      </c>
      <c r="J7" s="8">
        <f t="shared" si="2"/>
        <v>9.1727585253911421</v>
      </c>
      <c r="K7" s="8">
        <f t="shared" si="2"/>
        <v>10.935466511753905</v>
      </c>
      <c r="L7" s="8">
        <f t="shared" si="2"/>
        <v>12.090344438960448</v>
      </c>
    </row>
    <row r="8" spans="2:12">
      <c r="B8" s="3">
        <v>4</v>
      </c>
      <c r="C8" s="8">
        <f t="shared" si="2"/>
        <v>0.1568751602427039</v>
      </c>
      <c r="D8" s="8">
        <f t="shared" si="2"/>
        <v>0.26292626489025928</v>
      </c>
      <c r="E8" s="8">
        <f t="shared" si="2"/>
        <v>0.46214486841294755</v>
      </c>
      <c r="F8" s="8">
        <f t="shared" si="2"/>
        <v>0.693892168070122</v>
      </c>
      <c r="G8" s="8">
        <f t="shared" si="2"/>
        <v>1.0502700103848523</v>
      </c>
      <c r="H8" s="8">
        <f t="shared" si="2"/>
        <v>7.7276465377257155</v>
      </c>
      <c r="I8" s="8">
        <f t="shared" si="2"/>
        <v>9.3889395379836404</v>
      </c>
      <c r="J8" s="8">
        <f t="shared" si="2"/>
        <v>10.954513879886825</v>
      </c>
      <c r="K8" s="8">
        <f t="shared" si="2"/>
        <v>12.840885642587283</v>
      </c>
      <c r="L8" s="8">
        <f t="shared" si="2"/>
        <v>14.068374418075921</v>
      </c>
    </row>
    <row r="9" spans="2:12">
      <c r="B9" s="3">
        <v>5</v>
      </c>
      <c r="C9" s="8">
        <f t="shared" si="2"/>
        <v>0.32814474662207815</v>
      </c>
      <c r="D9" s="8">
        <f t="shared" si="2"/>
        <v>0.50118061785120227</v>
      </c>
      <c r="E9" s="8">
        <f t="shared" si="2"/>
        <v>0.79926814953566727</v>
      </c>
      <c r="F9" s="8">
        <f t="shared" si="2"/>
        <v>1.1226421531597937</v>
      </c>
      <c r="G9" s="8">
        <f t="shared" si="2"/>
        <v>1.5931207176341602</v>
      </c>
      <c r="H9" s="8">
        <f t="shared" si="2"/>
        <v>9.1804364064991137</v>
      </c>
      <c r="I9" s="8">
        <f t="shared" si="2"/>
        <v>10.964918501473113</v>
      </c>
      <c r="J9" s="8">
        <f t="shared" si="2"/>
        <v>12.632234668250677</v>
      </c>
      <c r="K9" s="8">
        <f t="shared" si="2"/>
        <v>14.627174563028969</v>
      </c>
      <c r="L9" s="8">
        <f t="shared" si="2"/>
        <v>15.9187214317226</v>
      </c>
    </row>
    <row r="10" spans="2:12">
      <c r="B10" s="3">
        <v>6</v>
      </c>
      <c r="C10" s="8">
        <f t="shared" si="2"/>
        <v>0.55660098742208253</v>
      </c>
      <c r="D10" s="8">
        <f t="shared" si="2"/>
        <v>0.79976379330953673</v>
      </c>
      <c r="E10" s="8">
        <f t="shared" si="2"/>
        <v>1.1960370888276306</v>
      </c>
      <c r="F10" s="8">
        <f t="shared" si="2"/>
        <v>1.6069008588261133</v>
      </c>
      <c r="G10" s="8">
        <f t="shared" si="2"/>
        <v>2.1834209901104615</v>
      </c>
      <c r="H10" s="8">
        <f t="shared" si="2"/>
        <v>10.585028659713389</v>
      </c>
      <c r="I10" s="8">
        <f t="shared" si="2"/>
        <v>12.479910499192918</v>
      </c>
      <c r="J10" s="8">
        <f t="shared" si="2"/>
        <v>14.238747462182531</v>
      </c>
      <c r="K10" s="8">
        <f t="shared" si="2"/>
        <v>16.331722470386755</v>
      </c>
      <c r="L10" s="8">
        <f t="shared" si="2"/>
        <v>17.68130313275476</v>
      </c>
    </row>
    <row r="11" spans="2:12">
      <c r="B11" s="3">
        <v>7</v>
      </c>
      <c r="C11" s="8">
        <f t="shared" si="2"/>
        <v>0.83411595745967271</v>
      </c>
      <c r="D11" s="8">
        <f t="shared" si="2"/>
        <v>1.1477788620863341</v>
      </c>
      <c r="E11" s="8">
        <f t="shared" si="2"/>
        <v>1.6395919135766246</v>
      </c>
      <c r="F11" s="8">
        <f t="shared" si="2"/>
        <v>2.1335522023173343</v>
      </c>
      <c r="G11" s="8">
        <f t="shared" si="2"/>
        <v>2.8091301290571593</v>
      </c>
      <c r="H11" s="8">
        <f t="shared" si="2"/>
        <v>11.954053635981452</v>
      </c>
      <c r="I11" s="8">
        <f t="shared" si="2"/>
        <v>13.949880029933619</v>
      </c>
      <c r="J11" s="8">
        <f t="shared" si="2"/>
        <v>15.792623978748919</v>
      </c>
      <c r="K11" s="8">
        <f t="shared" si="2"/>
        <v>17.975726677658503</v>
      </c>
      <c r="L11" s="8">
        <f t="shared" si="2"/>
        <v>19.378787962132787</v>
      </c>
    </row>
    <row r="12" spans="2:12">
      <c r="B12" s="3">
        <v>8</v>
      </c>
      <c r="C12" s="8">
        <f t="shared" si="2"/>
        <v>1.1535273574734954</v>
      </c>
      <c r="D12" s="8">
        <f t="shared" si="2"/>
        <v>1.5367838523272142</v>
      </c>
      <c r="E12" s="8">
        <f t="shared" si="2"/>
        <v>2.1208792361949134</v>
      </c>
      <c r="F12" s="8">
        <f t="shared" si="2"/>
        <v>2.6938175563120899</v>
      </c>
      <c r="G12" s="8">
        <f t="shared" si="2"/>
        <v>3.4625059503354367</v>
      </c>
      <c r="H12" s="8">
        <f t="shared" si="2"/>
        <v>13.295461073534689</v>
      </c>
      <c r="I12" s="8">
        <f t="shared" si="2"/>
        <v>15.384870331794232</v>
      </c>
      <c r="J12" s="8">
        <f t="shared" si="2"/>
        <v>17.30555956574273</v>
      </c>
      <c r="K12" s="8">
        <f t="shared" si="2"/>
        <v>19.572562044323742</v>
      </c>
      <c r="L12" s="8">
        <f t="shared" si="2"/>
        <v>21.025499554221486</v>
      </c>
    </row>
    <row r="13" spans="2:12">
      <c r="B13" s="3">
        <v>9</v>
      </c>
      <c r="C13" s="8">
        <f t="shared" si="2"/>
        <v>1.5089270730703603</v>
      </c>
      <c r="D13" s="8">
        <f t="shared" si="2"/>
        <v>1.9602962832914059</v>
      </c>
      <c r="E13" s="8">
        <f t="shared" si="2"/>
        <v>2.6333348862996253</v>
      </c>
      <c r="F13" s="8">
        <f t="shared" si="2"/>
        <v>3.2815293407739881</v>
      </c>
      <c r="G13" s="8">
        <f t="shared" si="2"/>
        <v>4.1382460379218964</v>
      </c>
      <c r="H13" s="8">
        <f t="shared" si="2"/>
        <v>14.61462999427877</v>
      </c>
      <c r="I13" s="8">
        <f t="shared" si="2"/>
        <v>16.791677487753706</v>
      </c>
      <c r="J13" s="8">
        <f t="shared" si="2"/>
        <v>18.785476553441306</v>
      </c>
      <c r="K13" s="8">
        <f t="shared" si="2"/>
        <v>21.131304240801015</v>
      </c>
      <c r="L13" s="8">
        <f t="shared" si="2"/>
        <v>22.631169286006902</v>
      </c>
    </row>
    <row r="14" spans="2:12">
      <c r="B14" s="3">
        <v>10</v>
      </c>
      <c r="C14" s="8">
        <f t="shared" si="2"/>
        <v>1.895517283929822</v>
      </c>
      <c r="D14" s="8">
        <f t="shared" si="2"/>
        <v>2.4132857401743593</v>
      </c>
      <c r="E14" s="8">
        <f t="shared" si="2"/>
        <v>3.1720545432112672</v>
      </c>
      <c r="F14" s="8">
        <f t="shared" si="2"/>
        <v>3.8921766467693231</v>
      </c>
      <c r="G14" s="8">
        <f t="shared" si="2"/>
        <v>4.8325395319546089</v>
      </c>
      <c r="H14" s="8">
        <f t="shared" si="2"/>
        <v>15.915397197226929</v>
      </c>
      <c r="I14" s="8">
        <f t="shared" si="2"/>
        <v>18.17515065893938</v>
      </c>
      <c r="J14" s="8">
        <f t="shared" si="2"/>
        <v>20.238033284344912</v>
      </c>
      <c r="K14" s="8">
        <f t="shared" si="2"/>
        <v>22.658445141500664</v>
      </c>
      <c r="L14" s="8">
        <f t="shared" si="2"/>
        <v>24.202765360463669</v>
      </c>
    </row>
    <row r="15" spans="2:12">
      <c r="B15" s="3">
        <v>11</v>
      </c>
      <c r="C15" s="8">
        <f t="shared" si="2"/>
        <v>2.3093963147146899</v>
      </c>
      <c r="D15" s="8">
        <f t="shared" si="2"/>
        <v>2.8917871221934663</v>
      </c>
      <c r="E15" s="8">
        <f t="shared" si="2"/>
        <v>3.7332743762115008</v>
      </c>
      <c r="F15" s="8">
        <f t="shared" si="2"/>
        <v>4.522349974440119</v>
      </c>
      <c r="G15" s="8">
        <f t="shared" si="2"/>
        <v>5.542542321050445</v>
      </c>
      <c r="H15" s="8">
        <f t="shared" si="2"/>
        <v>17.200611698609187</v>
      </c>
      <c r="I15" s="8">
        <f t="shared" si="2"/>
        <v>19.538892136937356</v>
      </c>
      <c r="J15" s="8">
        <f t="shared" si="2"/>
        <v>21.667436954615891</v>
      </c>
      <c r="K15" s="8">
        <f t="shared" si="2"/>
        <v>24.158818073079573</v>
      </c>
      <c r="L15" s="8">
        <f t="shared" si="2"/>
        <v>25.745480433203937</v>
      </c>
    </row>
    <row r="16" spans="2:12">
      <c r="B16" s="3">
        <v>12</v>
      </c>
      <c r="C16" s="8">
        <f t="shared" si="2"/>
        <v>2.7473669135701937</v>
      </c>
      <c r="D16" s="8">
        <f t="shared" si="2"/>
        <v>3.3926239606094803</v>
      </c>
      <c r="E16" s="8">
        <f t="shared" si="2"/>
        <v>4.3140380366443587</v>
      </c>
      <c r="F16" s="8">
        <f t="shared" si="2"/>
        <v>5.1694016538602794</v>
      </c>
      <c r="G16" s="8">
        <f t="shared" si="2"/>
        <v>6.2660667926943638</v>
      </c>
      <c r="H16" s="8">
        <f t="shared" si="2"/>
        <v>18.472457072670537</v>
      </c>
      <c r="I16" s="8">
        <f t="shared" si="2"/>
        <v>20.885664107384613</v>
      </c>
      <c r="J16" s="8">
        <f t="shared" si="2"/>
        <v>23.076916209489116</v>
      </c>
      <c r="K16" s="8">
        <f t="shared" si="2"/>
        <v>25.636136474325422</v>
      </c>
      <c r="L16" s="8">
        <f t="shared" si="2"/>
        <v>27.263307156103995</v>
      </c>
    </row>
    <row r="17" spans="2:12">
      <c r="B17" s="3">
        <v>13</v>
      </c>
      <c r="C17" s="8">
        <f t="shared" si="2"/>
        <v>3.2067834186950654</v>
      </c>
      <c r="D17" s="8">
        <f t="shared" si="2"/>
        <v>3.913212365471769</v>
      </c>
      <c r="E17" s="8">
        <f t="shared" si="2"/>
        <v>4.9119767134298309</v>
      </c>
      <c r="F17" s="8">
        <f t="shared" si="2"/>
        <v>5.8312288205997316</v>
      </c>
      <c r="G17" s="8">
        <f t="shared" si="2"/>
        <v>7.0013883454688672</v>
      </c>
      <c r="H17" s="8">
        <f t="shared" si="2"/>
        <v>19.732650223727898</v>
      </c>
      <c r="I17" s="8">
        <f t="shared" si="2"/>
        <v>22.21763943317379</v>
      </c>
      <c r="J17" s="8">
        <f t="shared" si="2"/>
        <v>24.469012714377911</v>
      </c>
      <c r="K17" s="8">
        <f t="shared" si="2"/>
        <v>27.093326640126744</v>
      </c>
      <c r="L17" s="8">
        <f t="shared" si="2"/>
        <v>28.759394026348446</v>
      </c>
    </row>
    <row r="18" spans="2:12">
      <c r="B18" s="3">
        <v>14</v>
      </c>
      <c r="C18" s="8">
        <f t="shared" si="2"/>
        <v>3.6854342719122997</v>
      </c>
      <c r="D18" s="8">
        <f t="shared" si="2"/>
        <v>4.4514210045695828</v>
      </c>
      <c r="E18" s="8">
        <f t="shared" si="2"/>
        <v>5.5251595612594819</v>
      </c>
      <c r="F18" s="8">
        <f t="shared" si="2"/>
        <v>6.5061293511852512</v>
      </c>
      <c r="G18" s="8">
        <f t="shared" si="2"/>
        <v>7.7471192933713615</v>
      </c>
      <c r="H18" s="8">
        <f t="shared" si="2"/>
        <v>20.982569891158828</v>
      </c>
      <c r="I18" s="8">
        <f t="shared" si="2"/>
        <v>23.536563788936849</v>
      </c>
      <c r="J18" s="8">
        <f t="shared" si="2"/>
        <v>25.845769790605058</v>
      </c>
      <c r="K18" s="8">
        <f t="shared" si="2"/>
        <v>28.532743243896032</v>
      </c>
      <c r="L18" s="8">
        <f t="shared" si="2"/>
        <v>30.236276063824889</v>
      </c>
    </row>
    <row r="19" spans="2:12">
      <c r="B19" s="3">
        <v>15</v>
      </c>
      <c r="C19" s="8">
        <f t="shared" si="2"/>
        <v>4.1814525203040391</v>
      </c>
      <c r="D19" s="8">
        <f t="shared" si="2"/>
        <v>5.0054696953797881</v>
      </c>
      <c r="E19" s="8">
        <f t="shared" si="2"/>
        <v>6.1519892137635974</v>
      </c>
      <c r="F19" s="8">
        <f t="shared" si="2"/>
        <v>7.1927030614940435</v>
      </c>
      <c r="G19" s="8">
        <f t="shared" si="2"/>
        <v>8.5021236186387892</v>
      </c>
      <c r="H19" s="8">
        <f t="shared" si="2"/>
        <v>22.223343012607465</v>
      </c>
      <c r="I19" s="8">
        <f t="shared" si="2"/>
        <v>24.843864642608697</v>
      </c>
      <c r="J19" s="8">
        <f t="shared" si="2"/>
        <v>27.208859296512493</v>
      </c>
      <c r="K19" s="8">
        <f t="shared" si="2"/>
        <v>29.956314458538955</v>
      </c>
      <c r="L19" s="8">
        <f t="shared" si="2"/>
        <v>31.696030252950898</v>
      </c>
    </row>
    <row r="20" spans="2:12">
      <c r="B20" s="3">
        <v>16</v>
      </c>
      <c r="C20" s="8">
        <f t="shared" si="2"/>
        <v>4.6932474956710308</v>
      </c>
      <c r="D20" s="8">
        <f t="shared" si="2"/>
        <v>5.5738547973549899</v>
      </c>
      <c r="E20" s="8">
        <f t="shared" si="2"/>
        <v>6.7911270051323944</v>
      </c>
      <c r="F20" s="8">
        <f t="shared" si="2"/>
        <v>7.8897820148492936</v>
      </c>
      <c r="G20" s="8">
        <f t="shared" si="2"/>
        <v>9.2654575253970179</v>
      </c>
      <c r="H20" s="8">
        <f t="shared" si="2"/>
        <v>23.455904677602323</v>
      </c>
      <c r="I20" s="8">
        <f t="shared" si="2"/>
        <v>26.14072692858073</v>
      </c>
      <c r="J20" s="8">
        <f t="shared" si="2"/>
        <v>28.559669786874867</v>
      </c>
      <c r="K20" s="8">
        <f t="shared" si="2"/>
        <v>31.365642888818485</v>
      </c>
      <c r="L20" s="8">
        <f t="shared" si="2"/>
        <v>33.14038372713371</v>
      </c>
    </row>
    <row r="21" spans="2:12">
      <c r="B21" s="3">
        <v>17</v>
      </c>
      <c r="C21" s="8">
        <f t="shared" si="2"/>
        <v>5.2194522954254587</v>
      </c>
      <c r="D21" s="8">
        <f t="shared" si="2"/>
        <v>6.1552934498634801</v>
      </c>
      <c r="E21" s="8">
        <f t="shared" si="2"/>
        <v>7.4414382854225849</v>
      </c>
      <c r="F21" s="8">
        <f t="shared" si="2"/>
        <v>8.5963801487482083</v>
      </c>
      <c r="G21" s="8">
        <f t="shared" si="2"/>
        <v>10.036326871269042</v>
      </c>
      <c r="H21" s="8">
        <f t="shared" si="2"/>
        <v>24.68104090813414</v>
      </c>
      <c r="I21" s="8">
        <f t="shared" si="2"/>
        <v>27.428147060203688</v>
      </c>
      <c r="J21" s="8">
        <f t="shared" si="2"/>
        <v>29.899369476476412</v>
      </c>
      <c r="K21" s="8">
        <f t="shared" si="2"/>
        <v>32.762077723018123</v>
      </c>
      <c r="L21" s="8">
        <f t="shared" si="2"/>
        <v>34.570791152964119</v>
      </c>
    </row>
    <row r="22" spans="2:12">
      <c r="B22" s="3">
        <v>18</v>
      </c>
      <c r="C22" s="8">
        <f t="shared" si="2"/>
        <v>5.7588830427809476</v>
      </c>
      <c r="D22" s="8">
        <f t="shared" si="2"/>
        <v>6.7486812629934452</v>
      </c>
      <c r="E22" s="8">
        <f t="shared" si="2"/>
        <v>8.1019516529628142</v>
      </c>
      <c r="F22" s="8">
        <f t="shared" si="2"/>
        <v>9.3116560799647861</v>
      </c>
      <c r="G22" s="8">
        <f t="shared" si="2"/>
        <v>10.814055978126776</v>
      </c>
      <c r="H22" s="8">
        <f t="shared" si="2"/>
        <v>25.899419915269423</v>
      </c>
      <c r="I22" s="8">
        <f t="shared" si="2"/>
        <v>28.70697240468283</v>
      </c>
      <c r="J22" s="8">
        <f t="shared" si="2"/>
        <v>31.228952283677806</v>
      </c>
      <c r="K22" s="8">
        <f t="shared" si="2"/>
        <v>34.146767539852995</v>
      </c>
      <c r="L22" s="8">
        <f t="shared" si="2"/>
        <v>35.988491399250641</v>
      </c>
    </row>
    <row r="23" spans="2:12">
      <c r="B23" s="3">
        <v>19</v>
      </c>
      <c r="C23" s="8">
        <f t="shared" si="2"/>
        <v>6.3105069729155323</v>
      </c>
      <c r="D23" s="8">
        <f t="shared" si="2"/>
        <v>7.3530597602012895</v>
      </c>
      <c r="E23" s="8">
        <f t="shared" si="2"/>
        <v>8.7718280348674096</v>
      </c>
      <c r="F23" s="8">
        <f t="shared" si="2"/>
        <v>10.034885119729463</v>
      </c>
      <c r="G23" s="8">
        <f t="shared" si="2"/>
        <v>11.598064318444493</v>
      </c>
      <c r="H23" s="8">
        <f t="shared" si="2"/>
        <v>27.111615409738288</v>
      </c>
      <c r="I23" s="8">
        <f t="shared" si="2"/>
        <v>29.977930731922037</v>
      </c>
      <c r="J23" s="8">
        <f t="shared" si="2"/>
        <v>32.549272198393233</v>
      </c>
      <c r="K23" s="8">
        <f t="shared" si="2"/>
        <v>35.520699755398184</v>
      </c>
      <c r="L23" s="8">
        <f t="shared" si="2"/>
        <v>37.394549891322555</v>
      </c>
    </row>
    <row r="24" spans="2:12">
      <c r="B24" s="3">
        <v>20</v>
      </c>
      <c r="C24" s="8">
        <f t="shared" si="2"/>
        <v>6.8734171848255254</v>
      </c>
      <c r="D24" s="8">
        <f t="shared" si="2"/>
        <v>7.967590996172655</v>
      </c>
      <c r="E24" s="8">
        <f t="shared" si="2"/>
        <v>9.4503368724874388</v>
      </c>
      <c r="F24" s="8">
        <f t="shared" si="2"/>
        <v>10.765437865097525</v>
      </c>
      <c r="G24" s="8">
        <f t="shared" si="2"/>
        <v>12.387848779103781</v>
      </c>
      <c r="H24" s="8">
        <f t="shared" si="2"/>
        <v>28.318124302311553</v>
      </c>
      <c r="I24" s="8">
        <f t="shared" si="2"/>
        <v>31.241652582901803</v>
      </c>
      <c r="J24" s="8">
        <f t="shared" si="2"/>
        <v>33.861069400301496</v>
      </c>
      <c r="K24" s="8">
        <f t="shared" si="2"/>
        <v>36.884730622680003</v>
      </c>
      <c r="L24" s="8">
        <f t="shared" si="2"/>
        <v>38.789890837400939</v>
      </c>
    </row>
    <row r="25" spans="2:12">
      <c r="B25" s="3">
        <v>21</v>
      </c>
      <c r="C25" s="8">
        <f t="shared" si="2"/>
        <v>7.4468124736082313</v>
      </c>
      <c r="D25" s="8">
        <f t="shared" si="2"/>
        <v>8.5915375292555893</v>
      </c>
      <c r="E25" s="8">
        <f t="shared" si="2"/>
        <v>10.136837523089742</v>
      </c>
      <c r="F25" s="8">
        <f t="shared" si="2"/>
        <v>11.502763576335498</v>
      </c>
      <c r="G25" s="8">
        <f t="shared" si="2"/>
        <v>13.182969956093912</v>
      </c>
      <c r="H25" s="8">
        <f t="shared" si="2"/>
        <v>29.519380359796347</v>
      </c>
      <c r="I25" s="8">
        <f t="shared" si="2"/>
        <v>32.498688532468719</v>
      </c>
      <c r="J25" s="8">
        <f t="shared" si="2"/>
        <v>35.164990425296494</v>
      </c>
      <c r="K25" s="8">
        <f t="shared" si="2"/>
        <v>38.239608410520312</v>
      </c>
      <c r="L25" s="8">
        <f t="shared" si="2"/>
        <v>40.175322139179563</v>
      </c>
    </row>
    <row r="26" spans="2:12">
      <c r="B26" s="3">
        <v>22</v>
      </c>
      <c r="C26" s="8">
        <f t="shared" si="2"/>
        <v>8.0299810721094538</v>
      </c>
      <c r="D26" s="8">
        <f t="shared" si="2"/>
        <v>9.2242464431057272</v>
      </c>
      <c r="E26" s="8">
        <f t="shared" si="2"/>
        <v>10.830764552186498</v>
      </c>
      <c r="F26" s="8">
        <f t="shared" si="2"/>
        <v>12.246377097505521</v>
      </c>
      <c r="G26" s="8">
        <f t="shared" si="2"/>
        <v>13.983041415459828</v>
      </c>
      <c r="H26" s="8">
        <f t="shared" si="2"/>
        <v>30.715764891122792</v>
      </c>
      <c r="I26" s="8">
        <f t="shared" si="2"/>
        <v>33.749522701943349</v>
      </c>
      <c r="J26" s="8">
        <f t="shared" si="2"/>
        <v>36.461603958116811</v>
      </c>
      <c r="K26" s="8">
        <f t="shared" si="2"/>
        <v>39.585991566515219</v>
      </c>
      <c r="L26" s="8">
        <f t="shared" si="2"/>
        <v>41.551554919978138</v>
      </c>
    </row>
    <row r="27" spans="2:12">
      <c r="B27" s="3">
        <v>23</v>
      </c>
      <c r="C27" s="8">
        <f t="shared" si="2"/>
        <v>8.6222874296204619</v>
      </c>
      <c r="D27" s="8">
        <f t="shared" si="2"/>
        <v>9.8651364684454297</v>
      </c>
      <c r="E27" s="8">
        <f t="shared" si="2"/>
        <v>11.531615969772952</v>
      </c>
      <c r="F27" s="8">
        <f t="shared" si="2"/>
        <v>12.995848440808745</v>
      </c>
      <c r="G27" s="8">
        <f t="shared" si="2"/>
        <v>14.787721172607259</v>
      </c>
      <c r="H27" s="8">
        <f t="shared" si="2"/>
        <v>31.907615216294612</v>
      </c>
      <c r="I27" s="8">
        <f t="shared" si="2"/>
        <v>34.994583471336114</v>
      </c>
      <c r="J27" s="8">
        <f t="shared" si="2"/>
        <v>37.751413357398214</v>
      </c>
      <c r="K27" s="8">
        <f t="shared" si="2"/>
        <v>40.924463130365872</v>
      </c>
      <c r="L27" s="8">
        <f t="shared" si="2"/>
        <v>42.919219027461743</v>
      </c>
    </row>
    <row r="28" spans="2:12">
      <c r="B28" s="3">
        <v>24</v>
      </c>
      <c r="C28" s="8">
        <f t="shared" si="2"/>
        <v>9.2231613719427177</v>
      </c>
      <c r="D28" s="8">
        <f t="shared" si="2"/>
        <v>10.513687505672419</v>
      </c>
      <c r="E28" s="8">
        <f t="shared" si="2"/>
        <v>12.238943723432515</v>
      </c>
      <c r="F28" s="8">
        <f t="shared" si="2"/>
        <v>13.750794401572364</v>
      </c>
      <c r="G28" s="8">
        <f t="shared" si="2"/>
        <v>15.596704854955602</v>
      </c>
      <c r="H28" s="8">
        <f t="shared" si="2"/>
        <v>33.095231455485091</v>
      </c>
      <c r="I28" s="8">
        <f t="shared" si="2"/>
        <v>36.234252069220332</v>
      </c>
      <c r="J28" s="8">
        <f t="shared" si="2"/>
        <v>39.0348667032425</v>
      </c>
      <c r="K28" s="8">
        <f t="shared" si="2"/>
        <v>42.255542302498199</v>
      </c>
      <c r="L28" s="8">
        <f t="shared" si="2"/>
        <v>44.278875481172541</v>
      </c>
    </row>
    <row r="29" spans="2:12">
      <c r="B29" s="3">
        <v>25</v>
      </c>
      <c r="C29" s="8">
        <f t="shared" si="2"/>
        <v>9.8320891453956847</v>
      </c>
      <c r="D29" s="8">
        <f t="shared" si="2"/>
        <v>11.169432026673253</v>
      </c>
      <c r="E29" s="8">
        <f t="shared" si="2"/>
        <v>12.95234594240755</v>
      </c>
      <c r="F29" s="8">
        <f t="shared" si="2"/>
        <v>14.510871740919445</v>
      </c>
      <c r="G29" s="8">
        <f t="shared" si="2"/>
        <v>16.40972015888757</v>
      </c>
      <c r="H29" s="8">
        <f t="shared" si="2"/>
        <v>34.278882028223769</v>
      </c>
      <c r="I29" s="8">
        <f t="shared" si="2"/>
        <v>37.468869532486451</v>
      </c>
      <c r="J29" s="8">
        <f t="shared" ref="D29:L44" si="3">_xlfn.CHISQ.INV(1-J$4, $B29)</f>
        <v>40.312364941110744</v>
      </c>
      <c r="K29" s="8">
        <f t="shared" si="3"/>
        <v>43.579693825588947</v>
      </c>
      <c r="L29" s="8">
        <f t="shared" si="3"/>
        <v>45.631026570244636</v>
      </c>
    </row>
    <row r="30" spans="2:12">
      <c r="B30" s="3">
        <v>26</v>
      </c>
      <c r="C30" s="8">
        <f t="shared" si="2"/>
        <v>10.448605963931636</v>
      </c>
      <c r="D30" s="8">
        <f t="shared" si="3"/>
        <v>11.831947962139445</v>
      </c>
      <c r="E30" s="8">
        <f t="shared" si="3"/>
        <v>13.671460555099586</v>
      </c>
      <c r="F30" s="8">
        <f t="shared" si="3"/>
        <v>15.275771592734731</v>
      </c>
      <c r="G30" s="8">
        <f t="shared" si="3"/>
        <v>17.226522313844416</v>
      </c>
      <c r="H30" s="8">
        <f t="shared" si="3"/>
        <v>35.458808150003186</v>
      </c>
      <c r="I30" s="8">
        <f t="shared" si="3"/>
        <v>38.698742398755748</v>
      </c>
      <c r="J30" s="8">
        <f t="shared" si="3"/>
        <v>41.58426854512107</v>
      </c>
      <c r="K30" s="8">
        <f t="shared" si="3"/>
        <v>44.897335664154859</v>
      </c>
      <c r="L30" s="8">
        <f t="shared" si="3"/>
        <v>46.976124121897058</v>
      </c>
    </row>
    <row r="31" spans="2:12">
      <c r="B31" s="3">
        <v>27</v>
      </c>
      <c r="C31" s="8">
        <f t="shared" si="2"/>
        <v>11.072289765174839</v>
      </c>
      <c r="D31" s="8">
        <f t="shared" si="3"/>
        <v>12.500852773993305</v>
      </c>
      <c r="E31" s="8">
        <f t="shared" si="3"/>
        <v>14.395959994771331</v>
      </c>
      <c r="F31" s="8">
        <f t="shared" si="3"/>
        <v>16.045214836895365</v>
      </c>
      <c r="G31" s="8">
        <f t="shared" si="3"/>
        <v>18.046890338734684</v>
      </c>
      <c r="H31" s="8">
        <f t="shared" si="3"/>
        <v>36.635227540957004</v>
      </c>
      <c r="I31" s="8">
        <f t="shared" si="3"/>
        <v>39.924147402533976</v>
      </c>
      <c r="J31" s="8">
        <f t="shared" si="3"/>
        <v>42.850903017015057</v>
      </c>
      <c r="K31" s="8">
        <f t="shared" si="3"/>
        <v>46.208845345071715</v>
      </c>
      <c r="L31" s="8">
        <f t="shared" si="3"/>
        <v>48.314576330219126</v>
      </c>
    </row>
    <row r="32" spans="2:12">
      <c r="B32" s="3">
        <v>28</v>
      </c>
      <c r="C32" s="8">
        <f t="shared" si="2"/>
        <v>11.702755946182638</v>
      </c>
      <c r="D32" s="8">
        <f t="shared" si="3"/>
        <v>13.175798481380916</v>
      </c>
      <c r="E32" s="8">
        <f t="shared" si="3"/>
        <v>15.125546775503866</v>
      </c>
      <c r="F32" s="8">
        <f t="shared" si="3"/>
        <v>16.818948242546739</v>
      </c>
      <c r="G32" s="8">
        <f t="shared" si="3"/>
        <v>18.870623927925756</v>
      </c>
      <c r="H32" s="8">
        <f t="shared" si="3"/>
        <v>37.808337508996139</v>
      </c>
      <c r="I32" s="8">
        <f t="shared" si="3"/>
        <v>41.145335380228438</v>
      </c>
      <c r="J32" s="8">
        <f t="shared" si="3"/>
        <v>44.112563460195894</v>
      </c>
      <c r="K32" s="8">
        <f t="shared" si="3"/>
        <v>47.514565233847968</v>
      </c>
      <c r="L32" s="8">
        <f t="shared" si="3"/>
        <v>49.646753440362012</v>
      </c>
    </row>
    <row r="33" spans="2:12">
      <c r="B33" s="3">
        <v>29</v>
      </c>
      <c r="C33" s="8">
        <f t="shared" si="2"/>
        <v>12.339652898883674</v>
      </c>
      <c r="D33" s="8">
        <f t="shared" si="3"/>
        <v>13.856467460054407</v>
      </c>
      <c r="E33" s="8">
        <f t="shared" si="3"/>
        <v>15.859949770117737</v>
      </c>
      <c r="F33" s="8">
        <f t="shared" si="3"/>
        <v>17.59674123055931</v>
      </c>
      <c r="G33" s="8">
        <f t="shared" si="3"/>
        <v>19.697540842142381</v>
      </c>
      <c r="H33" s="8">
        <f t="shared" si="3"/>
        <v>38.978317531673916</v>
      </c>
      <c r="I33" s="8">
        <f t="shared" si="3"/>
        <v>42.36253454104336</v>
      </c>
      <c r="J33" s="8">
        <f t="shared" si="3"/>
        <v>45.369518412158456</v>
      </c>
      <c r="K33" s="8">
        <f t="shared" si="3"/>
        <v>48.814806957199217</v>
      </c>
      <c r="L33" s="8">
        <f t="shared" si="3"/>
        <v>50.972992514299719</v>
      </c>
    </row>
    <row r="34" spans="2:12">
      <c r="B34" s="3">
        <v>30</v>
      </c>
      <c r="C34" s="8">
        <f t="shared" si="2"/>
        <v>12.982658202654884</v>
      </c>
      <c r="D34" s="8">
        <f t="shared" si="3"/>
        <v>14.542568873682976</v>
      </c>
      <c r="E34" s="8">
        <f t="shared" si="3"/>
        <v>16.59892105884013</v>
      </c>
      <c r="F34" s="8">
        <f t="shared" si="3"/>
        <v>18.378383137991175</v>
      </c>
      <c r="G34" s="8">
        <f t="shared" si="3"/>
        <v>20.527474707745039</v>
      </c>
      <c r="H34" s="8">
        <f t="shared" si="3"/>
        <v>40.145331432898168</v>
      </c>
      <c r="I34" s="8">
        <f t="shared" si="3"/>
        <v>43.575953225223593</v>
      </c>
      <c r="J34" s="8">
        <f t="shared" si="3"/>
        <v>46.622013077180135</v>
      </c>
      <c r="K34" s="8">
        <f t="shared" si="3"/>
        <v>50.109855134940382</v>
      </c>
      <c r="L34" s="8">
        <f t="shared" si="3"/>
        <v>52.293601453324293</v>
      </c>
    </row>
    <row r="35" spans="2:12">
      <c r="B35" s="3">
        <v>31</v>
      </c>
      <c r="C35" s="8">
        <f t="shared" si="2"/>
        <v>13.631475360352438</v>
      </c>
      <c r="D35" s="8">
        <f t="shared" si="3"/>
        <v>15.23383562510103</v>
      </c>
      <c r="E35" s="8">
        <f t="shared" si="3"/>
        <v>17.342233245478408</v>
      </c>
      <c r="F35" s="8">
        <f t="shared" si="3"/>
        <v>19.16368089268753</v>
      </c>
      <c r="G35" s="8">
        <f t="shared" si="3"/>
        <v>21.360273148926879</v>
      </c>
      <c r="H35" s="8">
        <f t="shared" si="3"/>
        <v>41.309529229563644</v>
      </c>
      <c r="I35" s="8">
        <f t="shared" si="3"/>
        <v>44.785782244544599</v>
      </c>
      <c r="J35" s="8">
        <f t="shared" si="3"/>
        <v>47.87027207014345</v>
      </c>
      <c r="K35" s="8">
        <f t="shared" si="3"/>
        <v>51.399970548649861</v>
      </c>
      <c r="L35" s="8">
        <f t="shared" si="3"/>
        <v>53.608862414268174</v>
      </c>
    </row>
    <row r="36" spans="2:12">
      <c r="B36" s="3">
        <v>32</v>
      </c>
      <c r="C36" s="8">
        <f t="shared" si="2"/>
        <v>14.285830986484786</v>
      </c>
      <c r="D36" s="8">
        <f t="shared" si="3"/>
        <v>15.930021738136711</v>
      </c>
      <c r="E36" s="8">
        <f t="shared" si="3"/>
        <v>18.089677159187353</v>
      </c>
      <c r="F36" s="8">
        <f t="shared" si="3"/>
        <v>19.952457025357766</v>
      </c>
      <c r="G36" s="8">
        <f t="shared" si="3"/>
        <v>22.195796193303828</v>
      </c>
      <c r="H36" s="8">
        <f t="shared" si="3"/>
        <v>42.471048707277632</v>
      </c>
      <c r="I36" s="8">
        <f t="shared" si="3"/>
        <v>45.992196879862291</v>
      </c>
      <c r="J36" s="8">
        <f t="shared" si="3"/>
        <v>49.114501758923268</v>
      </c>
      <c r="K36" s="8">
        <f t="shared" si="3"/>
        <v>52.685392847658839</v>
      </c>
      <c r="L36" s="8">
        <f t="shared" si="3"/>
        <v>54.919034727563371</v>
      </c>
    </row>
    <row r="37" spans="2:12">
      <c r="B37" s="3">
        <v>33</v>
      </c>
      <c r="C37" s="8">
        <f t="shared" si="2"/>
        <v>14.945472373694905</v>
      </c>
      <c r="D37" s="8">
        <f t="shared" si="3"/>
        <v>16.630900098199934</v>
      </c>
      <c r="E37" s="8">
        <f t="shared" si="3"/>
        <v>18.841059876326369</v>
      </c>
      <c r="F37" s="8">
        <f t="shared" si="3"/>
        <v>20.744547961194503</v>
      </c>
      <c r="G37" s="8">
        <f t="shared" si="3"/>
        <v>23.033914903549309</v>
      </c>
      <c r="H37" s="8">
        <f t="shared" si="3"/>
        <v>43.630016772211718</v>
      </c>
      <c r="I37" s="8">
        <f t="shared" si="3"/>
        <v>47.195358595201732</v>
      </c>
      <c r="J37" s="8">
        <f t="shared" si="3"/>
        <v>50.354892274871787</v>
      </c>
      <c r="K37" s="8">
        <f t="shared" si="3"/>
        <v>53.966342872366461</v>
      </c>
      <c r="L37" s="8">
        <f t="shared" si="3"/>
        <v>56.224357403173748</v>
      </c>
    </row>
    <row r="38" spans="2:12">
      <c r="B38" s="3">
        <v>34</v>
      </c>
      <c r="C38" s="8">
        <f t="shared" si="2"/>
        <v>15.610165377474063</v>
      </c>
      <c r="D38" s="8">
        <f t="shared" si="3"/>
        <v>17.336260493504188</v>
      </c>
      <c r="E38" s="8">
        <f t="shared" si="3"/>
        <v>19.596203009638845</v>
      </c>
      <c r="F38" s="8">
        <f t="shared" si="3"/>
        <v>21.539802544487291</v>
      </c>
      <c r="G38" s="8">
        <f t="shared" si="3"/>
        <v>23.874510197116322</v>
      </c>
      <c r="H38" s="8">
        <f t="shared" si="3"/>
        <v>44.786550616760188</v>
      </c>
      <c r="I38" s="8">
        <f t="shared" si="3"/>
        <v>48.395416516045373</v>
      </c>
      <c r="J38" s="8">
        <f t="shared" si="3"/>
        <v>51.591619247133842</v>
      </c>
      <c r="K38" s="8">
        <f t="shared" si="3"/>
        <v>55.24302465902705</v>
      </c>
      <c r="L38" s="8">
        <f t="shared" si="3"/>
        <v>57.525051293402136</v>
      </c>
    </row>
    <row r="39" spans="2:12">
      <c r="B39" s="3">
        <v>35</v>
      </c>
      <c r="C39" s="8">
        <f t="shared" si="2"/>
        <v>16.279692569927505</v>
      </c>
      <c r="D39" s="8">
        <f t="shared" si="3"/>
        <v>18.045907909574225</v>
      </c>
      <c r="E39" s="8">
        <f t="shared" si="3"/>
        <v>20.354941221951925</v>
      </c>
      <c r="F39" s="8">
        <f t="shared" si="3"/>
        <v>22.338080758566775</v>
      </c>
      <c r="G39" s="8">
        <f t="shared" si="3"/>
        <v>24.717471823396458</v>
      </c>
      <c r="H39" s="8">
        <f t="shared" si="3"/>
        <v>45.940758729413353</v>
      </c>
      <c r="I39" s="8">
        <f t="shared" si="3"/>
        <v>49.592508710291504</v>
      </c>
      <c r="J39" s="8">
        <f t="shared" si="3"/>
        <v>52.824845305791499</v>
      </c>
      <c r="K39" s="8">
        <f t="shared" si="3"/>
        <v>56.515627177821507</v>
      </c>
      <c r="L39" s="8">
        <f t="shared" si="3"/>
        <v>58.821320968324009</v>
      </c>
    </row>
    <row r="40" spans="2:12">
      <c r="B40" s="3">
        <v>36</v>
      </c>
      <c r="C40" s="8">
        <f t="shared" si="2"/>
        <v>16.953851622104601</v>
      </c>
      <c r="D40" s="8">
        <f t="shared" si="3"/>
        <v>18.759661038234299</v>
      </c>
      <c r="E40" s="8">
        <f t="shared" si="3"/>
        <v>21.117120929453762</v>
      </c>
      <c r="F40" s="8">
        <f t="shared" si="3"/>
        <v>23.139252610399918</v>
      </c>
      <c r="G40" s="8">
        <f t="shared" si="3"/>
        <v>25.562697473396295</v>
      </c>
      <c r="H40" s="8">
        <f t="shared" si="3"/>
        <v>47.092741773555247</v>
      </c>
      <c r="I40" s="8">
        <f t="shared" si="3"/>
        <v>50.78676330315016</v>
      </c>
      <c r="J40" s="8">
        <f t="shared" si="3"/>
        <v>54.054721390420077</v>
      </c>
      <c r="K40" s="8">
        <f t="shared" si="3"/>
        <v>57.784325846348629</v>
      </c>
      <c r="L40" s="8">
        <f t="shared" si="3"/>
        <v>60.113356349193346</v>
      </c>
    </row>
    <row r="41" spans="2:12">
      <c r="B41" s="3">
        <v>37</v>
      </c>
      <c r="C41" s="8">
        <f t="shared" si="2"/>
        <v>17.63245388138154</v>
      </c>
      <c r="D41" s="8">
        <f t="shared" si="3"/>
        <v>19.477350969089233</v>
      </c>
      <c r="E41" s="8">
        <f t="shared" si="3"/>
        <v>21.882599165846848</v>
      </c>
      <c r="F41" s="8">
        <f t="shared" si="3"/>
        <v>23.943197154688999</v>
      </c>
      <c r="G41" s="8">
        <f t="shared" si="3"/>
        <v>26.410092001541134</v>
      </c>
      <c r="H41" s="8">
        <f t="shared" si="3"/>
        <v>48.24259335539378</v>
      </c>
      <c r="I41" s="8">
        <f t="shared" si="3"/>
        <v>51.97829945155209</v>
      </c>
      <c r="J41" s="8">
        <f t="shared" si="3"/>
        <v>55.281387893987059</v>
      </c>
      <c r="K41" s="8">
        <f t="shared" si="3"/>
        <v>59.049283853022956</v>
      </c>
      <c r="L41" s="8">
        <f t="shared" si="3"/>
        <v>61.401334136946012</v>
      </c>
    </row>
    <row r="42" spans="2:12">
      <c r="B42" s="3">
        <v>38</v>
      </c>
      <c r="C42" s="8">
        <f t="shared" si="2"/>
        <v>18.315323116015442</v>
      </c>
      <c r="D42" s="8">
        <f t="shared" si="3"/>
        <v>20.198820036985556</v>
      </c>
      <c r="E42" s="8">
        <f t="shared" si="3"/>
        <v>22.651242583667706</v>
      </c>
      <c r="F42" s="8">
        <f t="shared" si="3"/>
        <v>24.749801636740816</v>
      </c>
      <c r="G42" s="8">
        <f t="shared" si="3"/>
        <v>27.259566742821789</v>
      </c>
      <c r="H42" s="8">
        <f t="shared" si="3"/>
        <v>49.390400697650186</v>
      </c>
      <c r="I42" s="8">
        <f t="shared" si="3"/>
        <v>53.167228199118561</v>
      </c>
      <c r="J42" s="8">
        <f t="shared" si="3"/>
        <v>56.504975666731589</v>
      </c>
      <c r="K42" s="8">
        <f t="shared" si="3"/>
        <v>60.310653318776083</v>
      </c>
      <c r="L42" s="8">
        <f t="shared" si="3"/>
        <v>62.685419066376028</v>
      </c>
    </row>
    <row r="43" spans="2:12">
      <c r="B43" s="3">
        <v>39</v>
      </c>
      <c r="C43" s="8">
        <f t="shared" si="2"/>
        <v>19.002294403560917</v>
      </c>
      <c r="D43" s="8">
        <f t="shared" si="3"/>
        <v>20.923920803364695</v>
      </c>
      <c r="E43" s="8">
        <f t="shared" si="3"/>
        <v>23.422926573080062</v>
      </c>
      <c r="F43" s="8">
        <f t="shared" si="3"/>
        <v>25.558960736915807</v>
      </c>
      <c r="G43" s="8">
        <f t="shared" si="3"/>
        <v>28.111038911389961</v>
      </c>
      <c r="H43" s="8">
        <f t="shared" si="3"/>
        <v>50.536245232766383</v>
      </c>
      <c r="I43" s="8">
        <f t="shared" si="3"/>
        <v>54.35365322911143</v>
      </c>
      <c r="J43" s="8">
        <f t="shared" si="3"/>
        <v>57.725606900420111</v>
      </c>
      <c r="K43" s="8">
        <f t="shared" si="3"/>
        <v>61.568576320576184</v>
      </c>
      <c r="L43" s="8">
        <f t="shared" si="3"/>
        <v>63.965765011308768</v>
      </c>
    </row>
    <row r="44" spans="2:12">
      <c r="B44" s="3">
        <v>40</v>
      </c>
      <c r="C44" s="8">
        <f t="shared" si="2"/>
        <v>19.693213143571395</v>
      </c>
      <c r="D44" s="8">
        <f t="shared" si="3"/>
        <v>21.652515153015681</v>
      </c>
      <c r="E44" s="8">
        <f t="shared" si="3"/>
        <v>24.197534481701293</v>
      </c>
      <c r="F44" s="8">
        <f t="shared" si="3"/>
        <v>26.370575902330096</v>
      </c>
      <c r="G44" s="8">
        <f t="shared" si="3"/>
        <v>28.964431069038074</v>
      </c>
      <c r="H44" s="8">
        <f t="shared" si="3"/>
        <v>51.680203127076382</v>
      </c>
      <c r="I44" s="8">
        <f t="shared" si="3"/>
        <v>55.537671529858386</v>
      </c>
      <c r="J44" s="8">
        <f t="shared" si="3"/>
        <v>58.943395909953587</v>
      </c>
      <c r="K44" s="8">
        <f t="shared" si="3"/>
        <v>62.823185796342628</v>
      </c>
      <c r="L44" s="8">
        <f t="shared" si="3"/>
        <v>65.24251596185772</v>
      </c>
    </row>
    <row r="45" spans="2:12">
      <c r="B45" s="3">
        <v>50</v>
      </c>
      <c r="C45" s="8">
        <f t="shared" si="2"/>
        <v>26.791363206111246</v>
      </c>
      <c r="D45" s="8">
        <f t="shared" ref="D45:L47" si="4">_xlfn.CHISQ.INV(1-D$4, $B45)</f>
        <v>29.105504736716419</v>
      </c>
      <c r="E45" s="8">
        <f t="shared" si="4"/>
        <v>32.083265228593483</v>
      </c>
      <c r="F45" s="8">
        <f t="shared" si="4"/>
        <v>34.603950302511372</v>
      </c>
      <c r="G45" s="8">
        <f t="shared" si="4"/>
        <v>37.589931294804181</v>
      </c>
      <c r="H45" s="8">
        <f t="shared" si="4"/>
        <v>63.029804584713915</v>
      </c>
      <c r="I45" s="8">
        <f t="shared" si="4"/>
        <v>67.263046356914629</v>
      </c>
      <c r="J45" s="8">
        <f t="shared" si="4"/>
        <v>70.985669389293932</v>
      </c>
      <c r="K45" s="8">
        <f t="shared" si="4"/>
        <v>75.211125074897069</v>
      </c>
      <c r="L45" s="8">
        <f t="shared" si="4"/>
        <v>77.838398792944616</v>
      </c>
    </row>
    <row r="46" spans="2:12">
      <c r="B46" s="3">
        <v>75</v>
      </c>
      <c r="C46" s="8">
        <f t="shared" si="2"/>
        <v>45.60744414980995</v>
      </c>
      <c r="D46" s="8">
        <f t="shared" si="4"/>
        <v>48.682418232515062</v>
      </c>
      <c r="E46" s="8">
        <f t="shared" si="4"/>
        <v>52.58544023702575</v>
      </c>
      <c r="F46" s="8">
        <f t="shared" si="4"/>
        <v>55.847785476179986</v>
      </c>
      <c r="G46" s="8">
        <f t="shared" si="4"/>
        <v>59.668968716650127</v>
      </c>
      <c r="H46" s="8">
        <f t="shared" si="4"/>
        <v>90.897641253838557</v>
      </c>
      <c r="I46" s="8">
        <f t="shared" si="4"/>
        <v>95.930315777797958</v>
      </c>
      <c r="J46" s="8">
        <f t="shared" si="4"/>
        <v>100.32766992794154</v>
      </c>
      <c r="K46" s="8">
        <f t="shared" si="4"/>
        <v>105.28977217200197</v>
      </c>
      <c r="L46" s="8">
        <f t="shared" si="4"/>
        <v>108.36056285594515</v>
      </c>
    </row>
    <row r="47" spans="2:12">
      <c r="B47" s="3">
        <v>100</v>
      </c>
      <c r="C47" s="8">
        <f t="shared" si="2"/>
        <v>65.390443964361125</v>
      </c>
      <c r="D47" s="8">
        <f t="shared" si="4"/>
        <v>69.110243270596314</v>
      </c>
      <c r="E47" s="8">
        <f t="shared" si="4"/>
        <v>73.795811169927063</v>
      </c>
      <c r="F47" s="8">
        <f t="shared" si="4"/>
        <v>77.68437636507916</v>
      </c>
      <c r="G47" s="8">
        <f t="shared" si="4"/>
        <v>82.209899122867427</v>
      </c>
      <c r="H47" s="8">
        <f t="shared" si="4"/>
        <v>118.31185941614744</v>
      </c>
      <c r="I47" s="8">
        <f t="shared" si="4"/>
        <v>124.01816741327718</v>
      </c>
      <c r="J47" s="8">
        <f t="shared" si="4"/>
        <v>128.98445697887021</v>
      </c>
      <c r="K47" s="8">
        <f t="shared" si="4"/>
        <v>134.56816480282768</v>
      </c>
      <c r="L47" s="8">
        <f t="shared" si="4"/>
        <v>138.01346763864771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CA9F-88F4-409D-8D90-75893AF0530D}">
  <sheetPr>
    <tabColor theme="9" tint="0.39997558519241921"/>
  </sheetPr>
  <dimension ref="B2:M49"/>
  <sheetViews>
    <sheetView workbookViewId="0">
      <selection activeCell="N6" sqref="N6"/>
    </sheetView>
  </sheetViews>
  <sheetFormatPr defaultColWidth="11" defaultRowHeight="15.75"/>
  <cols>
    <col min="3" max="3" width="11.875" bestFit="1" customWidth="1"/>
    <col min="4" max="4" width="11.5" bestFit="1" customWidth="1"/>
  </cols>
  <sheetData>
    <row r="2" spans="2:13">
      <c r="B2" t="s">
        <v>3</v>
      </c>
      <c r="C2">
        <f>1-C4</f>
        <v>0.74791999999999992</v>
      </c>
      <c r="D2">
        <f t="shared" ref="D2:M2" si="0">1-D4</f>
        <v>0.79791999999999996</v>
      </c>
      <c r="E2">
        <f t="shared" si="0"/>
        <v>0.89792000000000005</v>
      </c>
      <c r="F2">
        <f t="shared" si="0"/>
        <v>0.94791999999999998</v>
      </c>
      <c r="G2">
        <f t="shared" si="0"/>
        <v>0.97292000000000001</v>
      </c>
      <c r="H2">
        <f t="shared" si="0"/>
        <v>0.98792000000000002</v>
      </c>
      <c r="I2">
        <f t="shared" si="0"/>
        <v>0.99292000000000002</v>
      </c>
      <c r="J2">
        <f t="shared" si="0"/>
        <v>0.99692000000000003</v>
      </c>
      <c r="K2">
        <f t="shared" si="0"/>
        <v>0.99741999999999997</v>
      </c>
      <c r="L2">
        <f t="shared" si="0"/>
        <v>0.99782000000000004</v>
      </c>
      <c r="M2">
        <f t="shared" si="0"/>
        <v>0.99990000000000001</v>
      </c>
    </row>
    <row r="3" spans="2:13">
      <c r="D3" s="7"/>
    </row>
    <row r="4" spans="2:13">
      <c r="B4" t="s">
        <v>0</v>
      </c>
      <c r="C4" s="3">
        <f>0.25 + 0.00208</f>
        <v>0.25208000000000003</v>
      </c>
      <c r="D4" s="3">
        <f>0.2+ 0.00208</f>
        <v>0.20208000000000001</v>
      </c>
      <c r="E4" s="3">
        <f>0.1+0.00208</f>
        <v>0.10208</v>
      </c>
      <c r="F4" s="3">
        <f>0.05+ 0.00208</f>
        <v>5.2080000000000001E-2</v>
      </c>
      <c r="G4" s="3">
        <f>0.025 + 0.00208</f>
        <v>2.708E-2</v>
      </c>
      <c r="H4" s="3">
        <f>0.01+ 0.00208</f>
        <v>1.208E-2</v>
      </c>
      <c r="I4" s="3">
        <f>0.005+ 0.00208</f>
        <v>7.0799999999999995E-3</v>
      </c>
      <c r="J4" s="3">
        <f>0.001 + 0.00208</f>
        <v>3.0799999999999998E-3</v>
      </c>
      <c r="K4" s="3">
        <f>0.0005+ 0.00208</f>
        <v>2.5799999999999998E-3</v>
      </c>
      <c r="L4" s="3">
        <f>0.0001 + 0.00208</f>
        <v>2.1799999999999996E-3</v>
      </c>
      <c r="M4" s="3">
        <f>0.0001</f>
        <v>1E-4</v>
      </c>
    </row>
    <row r="5" spans="2:13">
      <c r="B5" s="3">
        <v>1</v>
      </c>
      <c r="C5" s="8">
        <f>-_xlfn.T.INV(C$4, $B5)</f>
        <v>0.98701563624052446</v>
      </c>
      <c r="D5" s="8">
        <f t="shared" ref="D5:M20" si="1">-_xlfn.T.INV(D$4, $B5)</f>
        <v>1.3576365777022377</v>
      </c>
      <c r="E5" s="8">
        <f t="shared" si="1"/>
        <v>3.0106013769808171</v>
      </c>
      <c r="F5" s="8">
        <f t="shared" si="1"/>
        <v>6.0573053509345423</v>
      </c>
      <c r="G5" s="8">
        <f t="shared" si="1"/>
        <v>11.726055309481076</v>
      </c>
      <c r="H5" s="8">
        <f t="shared" si="1"/>
        <v>26.337504779844242</v>
      </c>
      <c r="I5" s="8">
        <f t="shared" si="1"/>
        <v>44.951609069080163</v>
      </c>
      <c r="J5" s="8">
        <f t="shared" si="1"/>
        <v>103.34414025549793</v>
      </c>
      <c r="K5" s="8">
        <f t="shared" si="1"/>
        <v>123.37322309592305</v>
      </c>
      <c r="L5" s="8">
        <f t="shared" si="1"/>
        <v>146.01142636081946</v>
      </c>
      <c r="M5" s="8">
        <f t="shared" si="1"/>
        <v>3183.0987571181508</v>
      </c>
    </row>
    <row r="6" spans="2:13">
      <c r="B6" s="3">
        <v>2</v>
      </c>
      <c r="C6" s="8">
        <f t="shared" ref="C6:M49" si="2">-_xlfn.T.INV(C$4, $B6)</f>
        <v>0.80747631534581865</v>
      </c>
      <c r="D6" s="8">
        <f t="shared" si="1"/>
        <v>1.0492363188524627</v>
      </c>
      <c r="E6" s="8">
        <f t="shared" si="1"/>
        <v>1.8587527007797993</v>
      </c>
      <c r="F6" s="8">
        <f t="shared" si="1"/>
        <v>2.8509796758228072</v>
      </c>
      <c r="G6" s="8">
        <f t="shared" si="1"/>
        <v>4.1204038393564515</v>
      </c>
      <c r="H6" s="8">
        <f t="shared" si="1"/>
        <v>6.3163947258063358</v>
      </c>
      <c r="I6" s="8">
        <f t="shared" si="1"/>
        <v>8.3141466289972552</v>
      </c>
      <c r="J6" s="8">
        <f t="shared" si="1"/>
        <v>12.682239829600942</v>
      </c>
      <c r="K6" s="8">
        <f t="shared" si="1"/>
        <v>13.867218284472631</v>
      </c>
      <c r="L6" s="8">
        <f t="shared" si="1"/>
        <v>15.094995546422963</v>
      </c>
      <c r="M6" s="8">
        <f t="shared" si="1"/>
        <v>70.700071074964271</v>
      </c>
    </row>
    <row r="7" spans="2:13">
      <c r="B7" s="3">
        <v>3</v>
      </c>
      <c r="C7" s="8">
        <f t="shared" si="2"/>
        <v>0.75683846210973738</v>
      </c>
      <c r="D7" s="8">
        <f t="shared" si="1"/>
        <v>0.96867244182369927</v>
      </c>
      <c r="E7" s="8">
        <f t="shared" si="1"/>
        <v>1.6176764070127341</v>
      </c>
      <c r="F7" s="8">
        <f t="shared" si="1"/>
        <v>2.3086460488992668</v>
      </c>
      <c r="G7" s="8">
        <f t="shared" si="1"/>
        <v>3.0794327375961861</v>
      </c>
      <c r="H7" s="8">
        <f t="shared" si="1"/>
        <v>4.2307794460878627</v>
      </c>
      <c r="I7" s="8">
        <f t="shared" si="1"/>
        <v>5.1541686699392173</v>
      </c>
      <c r="J7" s="8">
        <f t="shared" si="1"/>
        <v>6.9303168447009007</v>
      </c>
      <c r="K7" s="8">
        <f t="shared" si="1"/>
        <v>7.372115544780959</v>
      </c>
      <c r="L7" s="8">
        <f t="shared" si="1"/>
        <v>7.816075510056022</v>
      </c>
      <c r="M7" s="8">
        <f t="shared" si="1"/>
        <v>22.203742273204185</v>
      </c>
    </row>
    <row r="8" spans="2:13">
      <c r="B8" s="3">
        <v>4</v>
      </c>
      <c r="C8" s="8">
        <f t="shared" si="2"/>
        <v>0.73307210149585111</v>
      </c>
      <c r="D8" s="8">
        <f t="shared" si="1"/>
        <v>0.93186053425936965</v>
      </c>
      <c r="E8" s="8">
        <f t="shared" si="1"/>
        <v>1.5157734872345878</v>
      </c>
      <c r="F8" s="8">
        <f t="shared" si="1"/>
        <v>2.0956811321027495</v>
      </c>
      <c r="G8" s="8">
        <f t="shared" si="1"/>
        <v>2.6988287855935633</v>
      </c>
      <c r="H8" s="8">
        <f t="shared" si="1"/>
        <v>3.5332379000449001</v>
      </c>
      <c r="I8" s="8">
        <f t="shared" si="1"/>
        <v>4.1587067909563853</v>
      </c>
      <c r="J8" s="8">
        <f t="shared" si="1"/>
        <v>5.2824270676146154</v>
      </c>
      <c r="K8" s="8">
        <f t="shared" si="1"/>
        <v>5.5490438930922501</v>
      </c>
      <c r="L8" s="8">
        <f t="shared" si="1"/>
        <v>5.8126139400935264</v>
      </c>
      <c r="M8" s="8">
        <f t="shared" si="1"/>
        <v>13.033671720896457</v>
      </c>
    </row>
    <row r="9" spans="2:13">
      <c r="B9" s="3">
        <v>5</v>
      </c>
      <c r="C9" s="8">
        <f t="shared" si="2"/>
        <v>0.71930305610696232</v>
      </c>
      <c r="D9" s="8">
        <f t="shared" si="1"/>
        <v>0.91082383734267458</v>
      </c>
      <c r="E9" s="8">
        <f t="shared" si="1"/>
        <v>1.4598305043458004</v>
      </c>
      <c r="F9" s="8">
        <f t="shared" si="1"/>
        <v>1.9831337814290499</v>
      </c>
      <c r="G9" s="8">
        <f t="shared" si="1"/>
        <v>2.5049689671233324</v>
      </c>
      <c r="H9" s="8">
        <f t="shared" si="1"/>
        <v>3.1938761771284794</v>
      </c>
      <c r="I9" s="8">
        <f t="shared" si="1"/>
        <v>3.689023969348439</v>
      </c>
      <c r="J9" s="8">
        <f t="shared" si="1"/>
        <v>4.5415407108450916</v>
      </c>
      <c r="K9" s="8">
        <f t="shared" si="1"/>
        <v>4.7378361350056855</v>
      </c>
      <c r="L9" s="8">
        <f t="shared" si="1"/>
        <v>4.9298943628426173</v>
      </c>
      <c r="M9" s="8">
        <f t="shared" si="1"/>
        <v>9.6775663008825923</v>
      </c>
    </row>
    <row r="10" spans="2:13">
      <c r="B10" s="3">
        <v>6</v>
      </c>
      <c r="C10" s="8">
        <f t="shared" si="2"/>
        <v>0.71032874104303168</v>
      </c>
      <c r="D10" s="8">
        <f t="shared" si="1"/>
        <v>0.89722628927174342</v>
      </c>
      <c r="E10" s="8">
        <f t="shared" si="1"/>
        <v>1.4245461181586498</v>
      </c>
      <c r="F10" s="8">
        <f t="shared" si="1"/>
        <v>1.9137839521894529</v>
      </c>
      <c r="G10" s="8">
        <f t="shared" si="1"/>
        <v>2.3881864995692164</v>
      </c>
      <c r="H10" s="8">
        <f t="shared" si="1"/>
        <v>2.9951172998004547</v>
      </c>
      <c r="I10" s="8">
        <f t="shared" si="1"/>
        <v>3.4190643608225737</v>
      </c>
      <c r="J10" s="8">
        <f t="shared" si="1"/>
        <v>4.1281130221983258</v>
      </c>
      <c r="K10" s="8">
        <f t="shared" si="1"/>
        <v>4.2880268610130221</v>
      </c>
      <c r="L10" s="8">
        <f t="shared" si="1"/>
        <v>4.4433789279944307</v>
      </c>
      <c r="M10" s="8">
        <f t="shared" si="1"/>
        <v>8.024792773116376</v>
      </c>
    </row>
    <row r="11" spans="2:13">
      <c r="B11" s="3">
        <v>7</v>
      </c>
      <c r="C11" s="8">
        <f t="shared" si="2"/>
        <v>0.7040194704506777</v>
      </c>
      <c r="D11" s="8">
        <f t="shared" si="1"/>
        <v>0.88771999395781709</v>
      </c>
      <c r="E11" s="8">
        <f t="shared" si="1"/>
        <v>1.4002825546920856</v>
      </c>
      <c r="F11" s="8">
        <f t="shared" si="1"/>
        <v>1.8668406509881528</v>
      </c>
      <c r="G11" s="8">
        <f t="shared" si="1"/>
        <v>2.310335740565074</v>
      </c>
      <c r="H11" s="8">
        <f t="shared" si="1"/>
        <v>2.8651201690374619</v>
      </c>
      <c r="I11" s="8">
        <f t="shared" si="1"/>
        <v>3.2447348191108811</v>
      </c>
      <c r="J11" s="8">
        <f t="shared" si="1"/>
        <v>3.8664360757870182</v>
      </c>
      <c r="K11" s="8">
        <f t="shared" si="1"/>
        <v>4.0045422865200635</v>
      </c>
      <c r="L11" s="8">
        <f t="shared" si="1"/>
        <v>4.1380130753597397</v>
      </c>
      <c r="M11" s="8">
        <f t="shared" si="1"/>
        <v>7.0634328281575147</v>
      </c>
    </row>
    <row r="12" spans="2:13">
      <c r="B12" s="3">
        <v>8</v>
      </c>
      <c r="C12" s="8">
        <f t="shared" si="2"/>
        <v>0.69934300467521759</v>
      </c>
      <c r="D12" s="8">
        <f t="shared" si="1"/>
        <v>0.88070208082559698</v>
      </c>
      <c r="E12" s="8">
        <f t="shared" si="1"/>
        <v>1.3825821402465184</v>
      </c>
      <c r="F12" s="8">
        <f t="shared" si="1"/>
        <v>1.8329821628895098</v>
      </c>
      <c r="G12" s="8">
        <f t="shared" si="1"/>
        <v>2.2548011626774236</v>
      </c>
      <c r="H12" s="8">
        <f t="shared" si="1"/>
        <v>2.7736546327691776</v>
      </c>
      <c r="I12" s="8">
        <f t="shared" si="1"/>
        <v>3.1232013512401315</v>
      </c>
      <c r="J12" s="8">
        <f t="shared" si="1"/>
        <v>3.6866329682703554</v>
      </c>
      <c r="K12" s="8">
        <f t="shared" si="1"/>
        <v>3.8103585836603586</v>
      </c>
      <c r="L12" s="8">
        <f t="shared" si="1"/>
        <v>3.9294589660896588</v>
      </c>
      <c r="M12" s="8">
        <f t="shared" si="1"/>
        <v>6.441999821020393</v>
      </c>
    </row>
    <row r="13" spans="2:13">
      <c r="B13" s="3">
        <v>9</v>
      </c>
      <c r="C13" s="8">
        <f t="shared" si="2"/>
        <v>0.69573877740993906</v>
      </c>
      <c r="D13" s="8">
        <f t="shared" si="1"/>
        <v>0.87530956257726644</v>
      </c>
      <c r="E13" s="8">
        <f t="shared" si="1"/>
        <v>1.3691027817796191</v>
      </c>
      <c r="F13" s="8">
        <f t="shared" si="1"/>
        <v>1.8074182968502441</v>
      </c>
      <c r="G13" s="8">
        <f t="shared" si="1"/>
        <v>2.2132195811360895</v>
      </c>
      <c r="H13" s="8">
        <f t="shared" si="1"/>
        <v>2.7058783967212272</v>
      </c>
      <c r="I13" s="8">
        <f t="shared" si="1"/>
        <v>3.0337695214448765</v>
      </c>
      <c r="J13" s="8">
        <f t="shared" si="1"/>
        <v>3.5557651997049042</v>
      </c>
      <c r="K13" s="8">
        <f t="shared" si="1"/>
        <v>3.6693557193393636</v>
      </c>
      <c r="L13" s="8">
        <f t="shared" si="1"/>
        <v>3.7783600375968742</v>
      </c>
      <c r="M13" s="8">
        <f t="shared" si="1"/>
        <v>6.0101321290814411</v>
      </c>
    </row>
    <row r="14" spans="2:13">
      <c r="B14" s="3">
        <v>10</v>
      </c>
      <c r="C14" s="8">
        <f t="shared" si="2"/>
        <v>0.69287627622704984</v>
      </c>
      <c r="D14" s="8">
        <f t="shared" si="1"/>
        <v>0.87103685504020956</v>
      </c>
      <c r="E14" s="8">
        <f t="shared" si="1"/>
        <v>1.3584971595582258</v>
      </c>
      <c r="F14" s="8">
        <f t="shared" si="1"/>
        <v>1.7874390254939279</v>
      </c>
      <c r="G14" s="8">
        <f t="shared" si="1"/>
        <v>2.1809330130747817</v>
      </c>
      <c r="H14" s="8">
        <f t="shared" si="1"/>
        <v>2.6536791345130673</v>
      </c>
      <c r="I14" s="8">
        <f t="shared" si="1"/>
        <v>2.9652659841159652</v>
      </c>
      <c r="J14" s="8">
        <f t="shared" si="1"/>
        <v>3.4563787513835083</v>
      </c>
      <c r="K14" s="8">
        <f t="shared" si="1"/>
        <v>3.562469049093107</v>
      </c>
      <c r="L14" s="8">
        <f t="shared" si="1"/>
        <v>3.6640207405828011</v>
      </c>
      <c r="M14" s="8">
        <f t="shared" si="1"/>
        <v>5.6938201014575123</v>
      </c>
    </row>
    <row r="15" spans="2:13">
      <c r="B15" s="3">
        <v>11</v>
      </c>
      <c r="C15" s="8">
        <f t="shared" si="2"/>
        <v>0.6905480770119603</v>
      </c>
      <c r="D15" s="8">
        <f t="shared" si="1"/>
        <v>0.86756822044795778</v>
      </c>
      <c r="E15" s="8">
        <f t="shared" si="1"/>
        <v>1.349935701355812</v>
      </c>
      <c r="F15" s="8">
        <f t="shared" si="1"/>
        <v>1.7713973157979821</v>
      </c>
      <c r="G15" s="8">
        <f t="shared" si="1"/>
        <v>2.1551450269148016</v>
      </c>
      <c r="H15" s="8">
        <f t="shared" si="1"/>
        <v>2.6122581649689778</v>
      </c>
      <c r="I15" s="8">
        <f t="shared" si="1"/>
        <v>2.9111447881344326</v>
      </c>
      <c r="J15" s="8">
        <f t="shared" si="1"/>
        <v>3.3783982353627557</v>
      </c>
      <c r="K15" s="8">
        <f t="shared" si="1"/>
        <v>3.478727650936646</v>
      </c>
      <c r="L15" s="8">
        <f t="shared" si="1"/>
        <v>3.5745667090991238</v>
      </c>
      <c r="M15" s="8">
        <f t="shared" si="1"/>
        <v>5.4527620888221806</v>
      </c>
    </row>
    <row r="16" spans="2:13">
      <c r="B16" s="3">
        <v>12</v>
      </c>
      <c r="C16" s="8">
        <f t="shared" si="2"/>
        <v>0.68861745513061445</v>
      </c>
      <c r="D16" s="8">
        <f t="shared" si="1"/>
        <v>0.86469635220196017</v>
      </c>
      <c r="E16" s="8">
        <f t="shared" si="1"/>
        <v>1.3428798583250185</v>
      </c>
      <c r="F16" s="8">
        <f t="shared" si="1"/>
        <v>1.7582350534896498</v>
      </c>
      <c r="G16" s="8">
        <f t="shared" si="1"/>
        <v>2.1340767378070047</v>
      </c>
      <c r="H16" s="8">
        <f t="shared" si="1"/>
        <v>2.5785992029224998</v>
      </c>
      <c r="I16" s="8">
        <f t="shared" si="1"/>
        <v>2.8673233589997236</v>
      </c>
      <c r="J16" s="8">
        <f t="shared" si="1"/>
        <v>3.3156147569446794</v>
      </c>
      <c r="K16" s="8">
        <f t="shared" si="1"/>
        <v>3.4113878277027401</v>
      </c>
      <c r="L16" s="8">
        <f t="shared" si="1"/>
        <v>3.5027163726128561</v>
      </c>
      <c r="M16" s="8">
        <f t="shared" si="1"/>
        <v>5.2632730078259655</v>
      </c>
    </row>
    <row r="17" spans="2:13">
      <c r="B17" s="3">
        <v>13</v>
      </c>
      <c r="C17" s="8">
        <f t="shared" si="2"/>
        <v>0.68699064343548144</v>
      </c>
      <c r="D17" s="8">
        <f t="shared" si="1"/>
        <v>0.86227953027014215</v>
      </c>
      <c r="E17" s="8">
        <f t="shared" si="1"/>
        <v>1.3369648581609659</v>
      </c>
      <c r="F17" s="8">
        <f t="shared" si="1"/>
        <v>1.7472416783293687</v>
      </c>
      <c r="G17" s="8">
        <f t="shared" si="1"/>
        <v>2.1165432304797571</v>
      </c>
      <c r="H17" s="8">
        <f t="shared" si="1"/>
        <v>2.5507128282448597</v>
      </c>
      <c r="I17" s="8">
        <f t="shared" si="1"/>
        <v>2.8311263129575961</v>
      </c>
      <c r="J17" s="8">
        <f t="shared" si="1"/>
        <v>3.2639997335299142</v>
      </c>
      <c r="K17" s="8">
        <f t="shared" si="1"/>
        <v>3.3560831543344825</v>
      </c>
      <c r="L17" s="8">
        <f t="shared" si="1"/>
        <v>3.4437644000136474</v>
      </c>
      <c r="M17" s="8">
        <f t="shared" si="1"/>
        <v>5.1105788976262572</v>
      </c>
    </row>
    <row r="18" spans="2:13">
      <c r="B18" s="3">
        <v>14</v>
      </c>
      <c r="C18" s="8">
        <f t="shared" si="2"/>
        <v>0.6856011974443168</v>
      </c>
      <c r="D18" s="8">
        <f t="shared" si="1"/>
        <v>0.86021759604161629</v>
      </c>
      <c r="E18" s="8">
        <f t="shared" si="1"/>
        <v>1.3319348852499473</v>
      </c>
      <c r="F18" s="8">
        <f t="shared" si="1"/>
        <v>1.7379224371287629</v>
      </c>
      <c r="G18" s="8">
        <f t="shared" si="1"/>
        <v>2.1017250633973741</v>
      </c>
      <c r="H18" s="8">
        <f t="shared" si="1"/>
        <v>2.5272345868500423</v>
      </c>
      <c r="I18" s="8">
        <f t="shared" si="1"/>
        <v>2.800728655105396</v>
      </c>
      <c r="J18" s="8">
        <f t="shared" si="1"/>
        <v>3.2208279935017754</v>
      </c>
      <c r="K18" s="8">
        <f t="shared" si="1"/>
        <v>3.3098651369579448</v>
      </c>
      <c r="L18" s="8">
        <f t="shared" si="1"/>
        <v>3.3945387661905113</v>
      </c>
      <c r="M18" s="8">
        <f t="shared" si="1"/>
        <v>4.9850131577194707</v>
      </c>
    </row>
    <row r="19" spans="2:13">
      <c r="B19" s="3">
        <v>15</v>
      </c>
      <c r="C19" s="8">
        <f t="shared" si="2"/>
        <v>0.6844007232212217</v>
      </c>
      <c r="D19" s="8">
        <f t="shared" si="1"/>
        <v>0.85843776337999522</v>
      </c>
      <c r="E19" s="8">
        <f t="shared" si="1"/>
        <v>1.3276052467522532</v>
      </c>
      <c r="F19" s="8">
        <f t="shared" si="1"/>
        <v>1.7299222994778618</v>
      </c>
      <c r="G19" s="8">
        <f t="shared" si="1"/>
        <v>2.089037607460317</v>
      </c>
      <c r="H19" s="8">
        <f t="shared" si="1"/>
        <v>2.507197857727534</v>
      </c>
      <c r="I19" s="8">
        <f t="shared" si="1"/>
        <v>2.7748434749823896</v>
      </c>
      <c r="J19" s="8">
        <f t="shared" si="1"/>
        <v>3.1841915465733655</v>
      </c>
      <c r="K19" s="8">
        <f t="shared" si="1"/>
        <v>3.2706725458627384</v>
      </c>
      <c r="L19" s="8">
        <f t="shared" si="1"/>
        <v>3.3528251515895402</v>
      </c>
      <c r="M19" s="8">
        <f t="shared" si="1"/>
        <v>4.8799982884244457</v>
      </c>
    </row>
    <row r="20" spans="2:13">
      <c r="B20" s="3">
        <v>16</v>
      </c>
      <c r="C20" s="8">
        <f t="shared" si="2"/>
        <v>0.68335313985847812</v>
      </c>
      <c r="D20" s="8">
        <f t="shared" si="1"/>
        <v>0.85688586912788045</v>
      </c>
      <c r="E20" s="8">
        <f t="shared" si="1"/>
        <v>1.3238392730192701</v>
      </c>
      <c r="F20" s="8">
        <f t="shared" si="1"/>
        <v>1.7229799210375354</v>
      </c>
      <c r="G20" s="8">
        <f t="shared" si="1"/>
        <v>2.0780526464254869</v>
      </c>
      <c r="H20" s="8">
        <f t="shared" si="1"/>
        <v>2.4898989271754441</v>
      </c>
      <c r="I20" s="8">
        <f t="shared" si="1"/>
        <v>2.7525376210002106</v>
      </c>
      <c r="J20" s="8">
        <f t="shared" si="1"/>
        <v>3.1527154121079755</v>
      </c>
      <c r="K20" s="8">
        <f t="shared" si="1"/>
        <v>3.2370219096731137</v>
      </c>
      <c r="L20" s="8">
        <f t="shared" si="1"/>
        <v>3.3170318812079214</v>
      </c>
      <c r="M20" s="8">
        <f t="shared" si="1"/>
        <v>4.79091010310378</v>
      </c>
    </row>
    <row r="21" spans="2:13">
      <c r="B21" s="3">
        <v>17</v>
      </c>
      <c r="C21" s="8">
        <f t="shared" si="2"/>
        <v>0.6824309989305879</v>
      </c>
      <c r="D21" s="8">
        <f t="shared" si="2"/>
        <v>0.85552077703288387</v>
      </c>
      <c r="E21" s="8">
        <f t="shared" si="2"/>
        <v>1.3205336682232904</v>
      </c>
      <c r="F21" s="8">
        <f t="shared" si="2"/>
        <v>1.7168986728398592</v>
      </c>
      <c r="G21" s="8">
        <f t="shared" si="2"/>
        <v>2.0684493954055272</v>
      </c>
      <c r="H21" s="8">
        <f t="shared" si="2"/>
        <v>2.4748134176549175</v>
      </c>
      <c r="I21" s="8">
        <f t="shared" si="2"/>
        <v>2.733118168326349</v>
      </c>
      <c r="J21" s="8">
        <f t="shared" si="2"/>
        <v>3.1253840727359332</v>
      </c>
      <c r="K21" s="8">
        <f t="shared" si="2"/>
        <v>3.2078188338646778</v>
      </c>
      <c r="L21" s="8">
        <f t="shared" si="2"/>
        <v>3.2859860082788019</v>
      </c>
      <c r="M21" s="8">
        <f t="shared" si="2"/>
        <v>4.7144065165161626</v>
      </c>
    </row>
    <row r="22" spans="2:13">
      <c r="B22" s="3">
        <v>18</v>
      </c>
      <c r="C22" s="8">
        <f t="shared" si="2"/>
        <v>0.68161304929968536</v>
      </c>
      <c r="D22" s="8">
        <f t="shared" si="2"/>
        <v>0.85431068461657889</v>
      </c>
      <c r="E22" s="8">
        <f t="shared" si="2"/>
        <v>1.317608913229569</v>
      </c>
      <c r="F22" s="8">
        <f t="shared" si="2"/>
        <v>1.7115277890150729</v>
      </c>
      <c r="G22" s="8">
        <f t="shared" si="2"/>
        <v>2.0599828265939273</v>
      </c>
      <c r="H22" s="8">
        <f t="shared" si="2"/>
        <v>2.4615426521926977</v>
      </c>
      <c r="I22" s="8">
        <f t="shared" si="2"/>
        <v>2.7160599097181026</v>
      </c>
      <c r="J22" s="8">
        <f t="shared" si="2"/>
        <v>3.1014314593882322</v>
      </c>
      <c r="K22" s="8">
        <f t="shared" si="2"/>
        <v>3.1822385780772189</v>
      </c>
      <c r="L22" s="8">
        <f t="shared" si="2"/>
        <v>3.2588044396344706</v>
      </c>
      <c r="M22" s="8">
        <f t="shared" si="2"/>
        <v>4.6480141551023744</v>
      </c>
    </row>
    <row r="23" spans="2:13">
      <c r="B23" s="3">
        <v>19</v>
      </c>
      <c r="C23" s="8">
        <f t="shared" si="2"/>
        <v>0.68088258202989793</v>
      </c>
      <c r="D23" s="8">
        <f t="shared" si="2"/>
        <v>0.8532306187129679</v>
      </c>
      <c r="E23" s="8">
        <f t="shared" si="2"/>
        <v>1.315002799028214</v>
      </c>
      <c r="F23" s="8">
        <f t="shared" si="2"/>
        <v>1.7067497386814776</v>
      </c>
      <c r="G23" s="8">
        <f t="shared" si="2"/>
        <v>2.0524625692664102</v>
      </c>
      <c r="H23" s="8">
        <f t="shared" si="2"/>
        <v>2.4497781613737337</v>
      </c>
      <c r="I23" s="8">
        <f t="shared" si="2"/>
        <v>2.7009575794394083</v>
      </c>
      <c r="J23" s="8">
        <f t="shared" si="2"/>
        <v>3.080268938549763</v>
      </c>
      <c r="K23" s="8">
        <f t="shared" si="2"/>
        <v>3.1596479932619861</v>
      </c>
      <c r="L23" s="8">
        <f t="shared" si="2"/>
        <v>3.2348098044910976</v>
      </c>
      <c r="M23" s="8">
        <f t="shared" si="2"/>
        <v>4.5898645967550324</v>
      </c>
    </row>
    <row r="24" spans="2:13">
      <c r="B24" s="3">
        <v>20</v>
      </c>
      <c r="C24" s="8">
        <f t="shared" si="2"/>
        <v>0.68022627869800989</v>
      </c>
      <c r="D24" s="8">
        <f t="shared" si="2"/>
        <v>0.8522606961507041</v>
      </c>
      <c r="E24" s="8">
        <f t="shared" si="2"/>
        <v>1.3126659611200229</v>
      </c>
      <c r="F24" s="8">
        <f t="shared" si="2"/>
        <v>1.702471550650652</v>
      </c>
      <c r="G24" s="8">
        <f t="shared" si="2"/>
        <v>2.0457384851981515</v>
      </c>
      <c r="H24" s="8">
        <f t="shared" si="2"/>
        <v>2.4392775619539604</v>
      </c>
      <c r="I24" s="8">
        <f t="shared" si="2"/>
        <v>2.6874935083417117</v>
      </c>
      <c r="J24" s="8">
        <f t="shared" si="2"/>
        <v>3.061436843790267</v>
      </c>
      <c r="K24" s="8">
        <f t="shared" si="2"/>
        <v>3.1395530457947869</v>
      </c>
      <c r="L24" s="8">
        <f t="shared" si="2"/>
        <v>3.2134739651120898</v>
      </c>
      <c r="M24" s="8">
        <f t="shared" si="2"/>
        <v>4.5385208537936617</v>
      </c>
    </row>
    <row r="25" spans="2:13">
      <c r="B25" s="3">
        <v>21</v>
      </c>
      <c r="C25" s="8">
        <f t="shared" si="2"/>
        <v>0.67963339313005267</v>
      </c>
      <c r="D25" s="8">
        <f t="shared" si="2"/>
        <v>0.85138489012787821</v>
      </c>
      <c r="E25" s="8">
        <f t="shared" si="2"/>
        <v>1.3105587281239846</v>
      </c>
      <c r="F25" s="8">
        <f t="shared" si="2"/>
        <v>1.6986187195817735</v>
      </c>
      <c r="G25" s="8">
        <f t="shared" si="2"/>
        <v>2.0396905804444421</v>
      </c>
      <c r="H25" s="8">
        <f t="shared" si="2"/>
        <v>2.4298477756030801</v>
      </c>
      <c r="I25" s="8">
        <f t="shared" si="2"/>
        <v>2.6754151985170913</v>
      </c>
      <c r="J25" s="8">
        <f t="shared" si="2"/>
        <v>3.0445710476867038</v>
      </c>
      <c r="K25" s="8">
        <f t="shared" si="2"/>
        <v>3.1215626654631503</v>
      </c>
      <c r="L25" s="8">
        <f t="shared" si="2"/>
        <v>3.1943791404834316</v>
      </c>
      <c r="M25" s="8">
        <f t="shared" si="2"/>
        <v>4.4928601313479763</v>
      </c>
    </row>
    <row r="26" spans="2:13">
      <c r="B26" s="3">
        <v>22</v>
      </c>
      <c r="C26" s="8">
        <f t="shared" si="2"/>
        <v>0.67909515915147645</v>
      </c>
      <c r="D26" s="8">
        <f t="shared" si="2"/>
        <v>0.85059013870945055</v>
      </c>
      <c r="E26" s="8">
        <f t="shared" si="2"/>
        <v>1.3086488545799584</v>
      </c>
      <c r="F26" s="8">
        <f t="shared" si="2"/>
        <v>1.6951308400914196</v>
      </c>
      <c r="G26" s="8">
        <f t="shared" si="2"/>
        <v>2.0342218059856316</v>
      </c>
      <c r="H26" s="8">
        <f t="shared" si="2"/>
        <v>2.4213331097558553</v>
      </c>
      <c r="I26" s="8">
        <f t="shared" si="2"/>
        <v>2.6645194444428344</v>
      </c>
      <c r="J26" s="8">
        <f t="shared" si="2"/>
        <v>3.0293794039898603</v>
      </c>
      <c r="K26" s="8">
        <f t="shared" si="2"/>
        <v>3.1053632933470974</v>
      </c>
      <c r="L26" s="8">
        <f t="shared" si="2"/>
        <v>3.1771905619998981</v>
      </c>
      <c r="M26" s="8">
        <f t="shared" si="2"/>
        <v>4.4519927219546327</v>
      </c>
    </row>
    <row r="27" spans="2:13">
      <c r="B27" s="3">
        <v>23</v>
      </c>
      <c r="C27" s="8">
        <f t="shared" si="2"/>
        <v>0.67860435473764158</v>
      </c>
      <c r="D27" s="8">
        <f t="shared" si="2"/>
        <v>0.84986568966275045</v>
      </c>
      <c r="E27" s="8">
        <f t="shared" si="2"/>
        <v>1.3069098615139159</v>
      </c>
      <c r="F27" s="8">
        <f t="shared" si="2"/>
        <v>1.6919584231731712</v>
      </c>
      <c r="G27" s="8">
        <f t="shared" si="2"/>
        <v>2.0292528265483387</v>
      </c>
      <c r="H27" s="8">
        <f t="shared" si="2"/>
        <v>2.4136066339819053</v>
      </c>
      <c r="I27" s="8">
        <f t="shared" si="2"/>
        <v>2.6546408765215554</v>
      </c>
      <c r="J27" s="8">
        <f t="shared" si="2"/>
        <v>3.0156248236095209</v>
      </c>
      <c r="K27" s="8">
        <f t="shared" si="2"/>
        <v>3.0907006134489525</v>
      </c>
      <c r="L27" s="8">
        <f t="shared" si="2"/>
        <v>3.1616368637487398</v>
      </c>
      <c r="M27" s="8">
        <f t="shared" si="2"/>
        <v>4.4152047129703877</v>
      </c>
    </row>
    <row r="28" spans="2:13">
      <c r="B28" s="3">
        <v>24</v>
      </c>
      <c r="C28" s="8">
        <f t="shared" si="2"/>
        <v>0.67815497641881695</v>
      </c>
      <c r="D28" s="8">
        <f t="shared" si="2"/>
        <v>0.84920261164047539</v>
      </c>
      <c r="E28" s="8">
        <f t="shared" si="2"/>
        <v>1.3053198028597368</v>
      </c>
      <c r="F28" s="8">
        <f t="shared" si="2"/>
        <v>1.6890605376374044</v>
      </c>
      <c r="G28" s="8">
        <f t="shared" si="2"/>
        <v>2.0247181575065611</v>
      </c>
      <c r="H28" s="8">
        <f t="shared" si="2"/>
        <v>2.406563836392793</v>
      </c>
      <c r="I28" s="8">
        <f t="shared" si="2"/>
        <v>2.645643555036977</v>
      </c>
      <c r="J28" s="8">
        <f t="shared" si="2"/>
        <v>3.0031129052279333</v>
      </c>
      <c r="K28" s="8">
        <f t="shared" si="2"/>
        <v>3.0773662117290859</v>
      </c>
      <c r="L28" s="8">
        <f t="shared" si="2"/>
        <v>3.1474957731533899</v>
      </c>
      <c r="M28" s="8">
        <f t="shared" si="2"/>
        <v>4.381916751929734</v>
      </c>
    </row>
    <row r="29" spans="2:13">
      <c r="B29" s="3">
        <v>25</v>
      </c>
      <c r="C29" s="8">
        <f t="shared" si="2"/>
        <v>0.67774199272239621</v>
      </c>
      <c r="D29" s="8">
        <f t="shared" si="2"/>
        <v>0.84859342444417918</v>
      </c>
      <c r="E29" s="8">
        <f t="shared" si="2"/>
        <v>1.3038603354914708</v>
      </c>
      <c r="F29" s="8">
        <f t="shared" si="2"/>
        <v>1.6864030375358232</v>
      </c>
      <c r="G29" s="8">
        <f t="shared" si="2"/>
        <v>2.0205632700593696</v>
      </c>
      <c r="H29" s="8">
        <f t="shared" si="2"/>
        <v>2.4001178869200221</v>
      </c>
      <c r="I29" s="8">
        <f t="shared" si="2"/>
        <v>2.6374147079720296</v>
      </c>
      <c r="J29" s="8">
        <f t="shared" si="2"/>
        <v>2.9916827534362369</v>
      </c>
      <c r="K29" s="8">
        <f t="shared" si="2"/>
        <v>3.0651876804881648</v>
      </c>
      <c r="L29" s="8">
        <f t="shared" si="2"/>
        <v>3.134583504625692</v>
      </c>
      <c r="M29" s="8">
        <f t="shared" si="2"/>
        <v>4.3516538664052762</v>
      </c>
    </row>
    <row r="30" spans="2:13">
      <c r="B30" s="3">
        <v>26</v>
      </c>
      <c r="C30" s="8">
        <f t="shared" si="2"/>
        <v>0.67736115514243045</v>
      </c>
      <c r="D30" s="8">
        <f t="shared" si="2"/>
        <v>0.84803181584959242</v>
      </c>
      <c r="E30" s="8">
        <f t="shared" si="2"/>
        <v>1.3025160091379515</v>
      </c>
      <c r="F30" s="8">
        <f t="shared" si="2"/>
        <v>1.6839572125184936</v>
      </c>
      <c r="G30" s="8">
        <f t="shared" si="2"/>
        <v>2.0167423930072483</v>
      </c>
      <c r="H30" s="8">
        <f t="shared" si="2"/>
        <v>2.3941960521153827</v>
      </c>
      <c r="I30" s="8">
        <f t="shared" si="2"/>
        <v>2.6298600012827409</v>
      </c>
      <c r="J30" s="8">
        <f t="shared" si="2"/>
        <v>2.9812000665238823</v>
      </c>
      <c r="K30" s="8">
        <f t="shared" si="2"/>
        <v>3.0540211739847889</v>
      </c>
      <c r="L30" s="8">
        <f t="shared" si="2"/>
        <v>3.1227467857376383</v>
      </c>
      <c r="M30" s="8">
        <f t="shared" si="2"/>
        <v>4.3240230369006722</v>
      </c>
    </row>
    <row r="31" spans="2:13">
      <c r="B31" s="3">
        <v>27</v>
      </c>
      <c r="C31" s="8">
        <f t="shared" si="2"/>
        <v>0.67700885156536206</v>
      </c>
      <c r="D31" s="8">
        <f t="shared" si="2"/>
        <v>0.84751242224177636</v>
      </c>
      <c r="E31" s="8">
        <f t="shared" si="2"/>
        <v>1.3012737178357343</v>
      </c>
      <c r="F31" s="8">
        <f t="shared" si="2"/>
        <v>1.6816987479271117</v>
      </c>
      <c r="G31" s="8">
        <f t="shared" si="2"/>
        <v>2.0132168231768492</v>
      </c>
      <c r="H31" s="8">
        <f t="shared" si="2"/>
        <v>2.3887369477764366</v>
      </c>
      <c r="I31" s="8">
        <f t="shared" si="2"/>
        <v>2.6228999215624853</v>
      </c>
      <c r="J31" s="8">
        <f t="shared" si="2"/>
        <v>2.9715518659080193</v>
      </c>
      <c r="K31" s="8">
        <f t="shared" si="2"/>
        <v>3.0437457357009805</v>
      </c>
      <c r="L31" s="8">
        <f t="shared" si="2"/>
        <v>3.1118567847129865</v>
      </c>
      <c r="M31" s="8">
        <f t="shared" si="2"/>
        <v>4.2986962997453624</v>
      </c>
    </row>
    <row r="32" spans="2:13">
      <c r="B32" s="3">
        <v>28</v>
      </c>
      <c r="C32" s="8">
        <f t="shared" si="2"/>
        <v>0.67668199143002283</v>
      </c>
      <c r="D32" s="8">
        <f t="shared" si="2"/>
        <v>0.84703065689413848</v>
      </c>
      <c r="E32" s="8">
        <f t="shared" si="2"/>
        <v>1.3001222716201224</v>
      </c>
      <c r="F32" s="8">
        <f t="shared" si="2"/>
        <v>1.6796069147695998</v>
      </c>
      <c r="G32" s="8">
        <f t="shared" si="2"/>
        <v>2.009953612328748</v>
      </c>
      <c r="H32" s="8">
        <f t="shared" si="2"/>
        <v>2.3836884096574029</v>
      </c>
      <c r="I32" s="8">
        <f t="shared" si="2"/>
        <v>2.616466977583348</v>
      </c>
      <c r="J32" s="8">
        <f t="shared" si="2"/>
        <v>2.9626424300640091</v>
      </c>
      <c r="K32" s="8">
        <f t="shared" si="2"/>
        <v>3.0342589245963802</v>
      </c>
      <c r="L32" s="8">
        <f t="shared" si="2"/>
        <v>3.1018044310683841</v>
      </c>
      <c r="M32" s="8">
        <f t="shared" si="2"/>
        <v>4.2753978553433463</v>
      </c>
    </row>
    <row r="33" spans="2:13">
      <c r="B33" s="3">
        <v>29</v>
      </c>
      <c r="C33" s="8">
        <f t="shared" si="2"/>
        <v>0.6763779148862118</v>
      </c>
      <c r="D33" s="8">
        <f t="shared" si="2"/>
        <v>0.84658257424224581</v>
      </c>
      <c r="E33" s="8">
        <f t="shared" si="2"/>
        <v>1.2990520587946175</v>
      </c>
      <c r="F33" s="8">
        <f t="shared" si="2"/>
        <v>1.6776639324091231</v>
      </c>
      <c r="G33" s="8">
        <f t="shared" si="2"/>
        <v>2.0069245362128276</v>
      </c>
      <c r="H33" s="8">
        <f t="shared" si="2"/>
        <v>2.379005825980737</v>
      </c>
      <c r="I33" s="8">
        <f t="shared" si="2"/>
        <v>2.6105035124429095</v>
      </c>
      <c r="J33" s="8">
        <f t="shared" si="2"/>
        <v>2.9543901238666184</v>
      </c>
      <c r="K33" s="8">
        <f t="shared" si="2"/>
        <v>3.0254734063930933</v>
      </c>
      <c r="L33" s="8">
        <f t="shared" si="2"/>
        <v>3.0924967706076325</v>
      </c>
      <c r="M33" s="8">
        <f t="shared" si="2"/>
        <v>4.2538941184322798</v>
      </c>
    </row>
    <row r="34" spans="2:13">
      <c r="B34" s="3">
        <v>30</v>
      </c>
      <c r="C34" s="8">
        <f t="shared" si="2"/>
        <v>0.67609432029860839</v>
      </c>
      <c r="D34" s="8">
        <f t="shared" si="2"/>
        <v>0.84616476164802579</v>
      </c>
      <c r="E34" s="8">
        <f t="shared" si="2"/>
        <v>1.2980547771948279</v>
      </c>
      <c r="F34" s="8">
        <f t="shared" si="2"/>
        <v>1.6758544624870297</v>
      </c>
      <c r="G34" s="8">
        <f t="shared" si="2"/>
        <v>2.0041052775085726</v>
      </c>
      <c r="H34" s="8">
        <f t="shared" si="2"/>
        <v>2.3746508190322118</v>
      </c>
      <c r="I34" s="8">
        <f t="shared" si="2"/>
        <v>2.604959976426851</v>
      </c>
      <c r="J34" s="8">
        <f t="shared" si="2"/>
        <v>2.9467249016240147</v>
      </c>
      <c r="K34" s="8">
        <f t="shared" si="2"/>
        <v>3.0173142705003508</v>
      </c>
      <c r="L34" s="8">
        <f t="shared" si="2"/>
        <v>3.083854097741193</v>
      </c>
      <c r="M34" s="8">
        <f t="shared" si="2"/>
        <v>4.2339859572720222</v>
      </c>
    </row>
    <row r="35" spans="2:13">
      <c r="B35" s="3">
        <v>31</v>
      </c>
      <c r="C35" s="8">
        <f t="shared" si="2"/>
        <v>0.67582920591493567</v>
      </c>
      <c r="D35" s="8">
        <f t="shared" si="2"/>
        <v>0.84577425237125259</v>
      </c>
      <c r="E35" s="8">
        <f t="shared" si="2"/>
        <v>1.2971232185466084</v>
      </c>
      <c r="F35" s="8">
        <f t="shared" si="2"/>
        <v>1.674165203604753</v>
      </c>
      <c r="G35" s="8">
        <f t="shared" si="2"/>
        <v>2.0014747726264233</v>
      </c>
      <c r="H35" s="8">
        <f t="shared" si="2"/>
        <v>2.3705901934920695</v>
      </c>
      <c r="I35" s="8">
        <f t="shared" si="2"/>
        <v>2.5997935513014117</v>
      </c>
      <c r="J35" s="8">
        <f t="shared" si="2"/>
        <v>2.9395863226414205</v>
      </c>
      <c r="K35" s="8">
        <f t="shared" si="2"/>
        <v>3.0097168986813077</v>
      </c>
      <c r="L35" s="8">
        <f t="shared" si="2"/>
        <v>3.0758076785348827</v>
      </c>
      <c r="M35" s="8">
        <f t="shared" si="2"/>
        <v>4.2155025808437188</v>
      </c>
    </row>
    <row r="36" spans="2:13">
      <c r="B36" s="3">
        <v>32</v>
      </c>
      <c r="C36" s="8">
        <f t="shared" si="2"/>
        <v>0.6755808225718708</v>
      </c>
      <c r="D36" s="8">
        <f t="shared" si="2"/>
        <v>0.84540845505431161</v>
      </c>
      <c r="E36" s="8">
        <f t="shared" si="2"/>
        <v>1.2962510940719585</v>
      </c>
      <c r="F36" s="8">
        <f t="shared" si="2"/>
        <v>1.6725845641164105</v>
      </c>
      <c r="G36" s="8">
        <f t="shared" si="2"/>
        <v>1.9990146852815085</v>
      </c>
      <c r="H36" s="8">
        <f t="shared" si="2"/>
        <v>2.3667950906225887</v>
      </c>
      <c r="I36" s="8">
        <f t="shared" si="2"/>
        <v>2.594967045390697</v>
      </c>
      <c r="J36" s="8">
        <f t="shared" si="2"/>
        <v>2.9329219607265786</v>
      </c>
      <c r="K36" s="8">
        <f t="shared" si="2"/>
        <v>3.0026252575804953</v>
      </c>
      <c r="L36" s="8">
        <f t="shared" si="2"/>
        <v>3.0682979273460571</v>
      </c>
      <c r="M36" s="8">
        <f t="shared" si="2"/>
        <v>4.1982966804485402</v>
      </c>
    </row>
    <row r="37" spans="2:13">
      <c r="B37" s="3">
        <v>33</v>
      </c>
      <c r="C37" s="8">
        <f t="shared" si="2"/>
        <v>0.67534763507679552</v>
      </c>
      <c r="D37" s="8">
        <f t="shared" si="2"/>
        <v>0.8450650961770686</v>
      </c>
      <c r="E37" s="8">
        <f t="shared" si="2"/>
        <v>1.2954328924233753</v>
      </c>
      <c r="F37" s="8">
        <f t="shared" si="2"/>
        <v>1.6711023960198461</v>
      </c>
      <c r="G37" s="8">
        <f t="shared" si="2"/>
        <v>1.9967089790421031</v>
      </c>
      <c r="H37" s="8">
        <f t="shared" si="2"/>
        <v>2.363240302805091</v>
      </c>
      <c r="I37" s="8">
        <f t="shared" si="2"/>
        <v>2.5904479992621887</v>
      </c>
      <c r="J37" s="8">
        <f t="shared" si="2"/>
        <v>2.926686119383723</v>
      </c>
      <c r="K37" s="8">
        <f t="shared" si="2"/>
        <v>2.995990519995674</v>
      </c>
      <c r="L37" s="8">
        <f t="shared" si="2"/>
        <v>3.0612729350975565</v>
      </c>
      <c r="M37" s="8">
        <f t="shared" si="2"/>
        <v>4.1822405358232793</v>
      </c>
    </row>
    <row r="38" spans="2:13">
      <c r="B38" s="3">
        <v>34</v>
      </c>
      <c r="C38" s="8">
        <f t="shared" si="2"/>
        <v>0.67512829046382616</v>
      </c>
      <c r="D38" s="8">
        <f t="shared" si="2"/>
        <v>0.84474217278164931</v>
      </c>
      <c r="E38" s="8">
        <f t="shared" si="2"/>
        <v>1.294663763165254</v>
      </c>
      <c r="F38" s="8">
        <f t="shared" si="2"/>
        <v>1.6697097770398779</v>
      </c>
      <c r="G38" s="8">
        <f t="shared" si="2"/>
        <v>1.9945435678078864</v>
      </c>
      <c r="H38" s="8">
        <f t="shared" si="2"/>
        <v>2.3599037140602577</v>
      </c>
      <c r="I38" s="8">
        <f t="shared" si="2"/>
        <v>2.5862079566501723</v>
      </c>
      <c r="J38" s="8">
        <f t="shared" si="2"/>
        <v>2.9208387863234613</v>
      </c>
      <c r="K38" s="8">
        <f t="shared" si="2"/>
        <v>2.9897699433977292</v>
      </c>
      <c r="L38" s="8">
        <f t="shared" si="2"/>
        <v>3.0546872725947853</v>
      </c>
      <c r="M38" s="8">
        <f t="shared" si="2"/>
        <v>4.1672228698892351</v>
      </c>
    </row>
    <row r="39" spans="2:13">
      <c r="B39" s="3">
        <v>35</v>
      </c>
      <c r="C39" s="8">
        <f t="shared" si="2"/>
        <v>0.67492159173776278</v>
      </c>
      <c r="D39" s="8">
        <f t="shared" si="2"/>
        <v>0.84443791339083463</v>
      </c>
      <c r="E39" s="8">
        <f t="shared" si="2"/>
        <v>1.2939394205991981</v>
      </c>
      <c r="F39" s="8">
        <f t="shared" si="2"/>
        <v>1.6683988310215676</v>
      </c>
      <c r="G39" s="8">
        <f t="shared" si="2"/>
        <v>1.9925060281351845</v>
      </c>
      <c r="H39" s="8">
        <f t="shared" si="2"/>
        <v>2.3567658403502261</v>
      </c>
      <c r="I39" s="8">
        <f t="shared" si="2"/>
        <v>2.5822218660785241</v>
      </c>
      <c r="J39" s="8">
        <f t="shared" si="2"/>
        <v>2.9153447768806147</v>
      </c>
      <c r="K39" s="8">
        <f t="shared" si="2"/>
        <v>2.9839259514261713</v>
      </c>
      <c r="L39" s="8">
        <f t="shared" si="2"/>
        <v>3.0485010107706385</v>
      </c>
      <c r="M39" s="8">
        <f t="shared" si="2"/>
        <v>4.1531462896841846</v>
      </c>
    </row>
    <row r="40" spans="2:13">
      <c r="B40" s="3">
        <v>36</v>
      </c>
      <c r="C40" s="8">
        <f t="shared" si="2"/>
        <v>0.67472647603023972</v>
      </c>
      <c r="D40" s="8">
        <f t="shared" si="2"/>
        <v>0.84415074550982894</v>
      </c>
      <c r="E40" s="8">
        <f t="shared" si="2"/>
        <v>1.2932560639068256</v>
      </c>
      <c r="F40" s="8">
        <f t="shared" si="2"/>
        <v>1.6671625790009164</v>
      </c>
      <c r="G40" s="8">
        <f t="shared" si="2"/>
        <v>1.9905853610101747</v>
      </c>
      <c r="H40" s="8">
        <f t="shared" si="2"/>
        <v>2.3538094495069353</v>
      </c>
      <c r="I40" s="8">
        <f t="shared" si="2"/>
        <v>2.5784675866524664</v>
      </c>
      <c r="J40" s="8">
        <f t="shared" si="2"/>
        <v>2.9101730277051301</v>
      </c>
      <c r="K40" s="8">
        <f t="shared" si="2"/>
        <v>2.9784253767828726</v>
      </c>
      <c r="L40" s="8">
        <f t="shared" si="2"/>
        <v>3.0426789133566543</v>
      </c>
      <c r="M40" s="8">
        <f t="shared" si="2"/>
        <v>4.1399251900477285</v>
      </c>
    </row>
    <row r="41" spans="2:13">
      <c r="B41" s="3">
        <v>37</v>
      </c>
      <c r="C41" s="8">
        <f t="shared" si="2"/>
        <v>0.67454199632659184</v>
      </c>
      <c r="D41" s="8">
        <f t="shared" si="2"/>
        <v>0.84387926845312022</v>
      </c>
      <c r="E41" s="8">
        <f t="shared" si="2"/>
        <v>1.2926103104692868</v>
      </c>
      <c r="F41" s="8">
        <f t="shared" si="2"/>
        <v>1.6659948150099522</v>
      </c>
      <c r="G41" s="8">
        <f t="shared" si="2"/>
        <v>1.988771793432178</v>
      </c>
      <c r="H41" s="8">
        <f t="shared" si="2"/>
        <v>2.3510192451522647</v>
      </c>
      <c r="I41" s="8">
        <f t="shared" si="2"/>
        <v>2.5749254774676258</v>
      </c>
      <c r="J41" s="8">
        <f t="shared" si="2"/>
        <v>2.9052960108603028</v>
      </c>
      <c r="K41" s="8">
        <f t="shared" si="2"/>
        <v>2.9732388333977005</v>
      </c>
      <c r="L41" s="8">
        <f t="shared" si="2"/>
        <v>3.0371897676087922</v>
      </c>
      <c r="M41" s="8">
        <f t="shared" si="2"/>
        <v>4.1274840254267993</v>
      </c>
    </row>
    <row r="42" spans="2:13">
      <c r="B42" s="3">
        <v>38</v>
      </c>
      <c r="C42" s="8">
        <f t="shared" si="2"/>
        <v>0.67436730610067808</v>
      </c>
      <c r="D42" s="8">
        <f t="shared" si="2"/>
        <v>0.84362223050554741</v>
      </c>
      <c r="E42" s="8">
        <f t="shared" si="2"/>
        <v>1.2919991398950526</v>
      </c>
      <c r="F42" s="8">
        <f t="shared" si="2"/>
        <v>1.6648900019534305</v>
      </c>
      <c r="G42" s="8">
        <f t="shared" si="2"/>
        <v>1.9870566122574864</v>
      </c>
      <c r="H42" s="8">
        <f t="shared" si="2"/>
        <v>2.3483816023870054</v>
      </c>
      <c r="I42" s="8">
        <f t="shared" si="2"/>
        <v>2.5715780545899749</v>
      </c>
      <c r="J42" s="8">
        <f t="shared" si="2"/>
        <v>2.9006892450552835</v>
      </c>
      <c r="K42" s="8">
        <f t="shared" si="2"/>
        <v>2.9683401928419539</v>
      </c>
      <c r="L42" s="8">
        <f t="shared" ref="D42:M49" si="3">-_xlfn.T.INV(L$4, $B42)</f>
        <v>3.0320058263254248</v>
      </c>
      <c r="M42" s="8">
        <f t="shared" si="3"/>
        <v>4.1157558766296924</v>
      </c>
    </row>
    <row r="43" spans="2:13">
      <c r="B43" s="3">
        <v>39</v>
      </c>
      <c r="C43" s="8">
        <f t="shared" ref="C43:C49" si="4">-_xlfn.T.INV(C$4, $B43)</f>
        <v>0.67420164633168067</v>
      </c>
      <c r="D43" s="8">
        <f t="shared" si="3"/>
        <v>0.84337850963195149</v>
      </c>
      <c r="E43" s="8">
        <f t="shared" si="3"/>
        <v>1.2914198468021647</v>
      </c>
      <c r="F43" s="8">
        <f t="shared" si="3"/>
        <v>1.6638431838723435</v>
      </c>
      <c r="G43" s="8">
        <f t="shared" si="3"/>
        <v>1.9854320243469104</v>
      </c>
      <c r="H43" s="8">
        <f t="shared" si="3"/>
        <v>2.3458843456223586</v>
      </c>
      <c r="I43" s="8">
        <f t="shared" si="3"/>
        <v>2.5684097029842468</v>
      </c>
      <c r="J43" s="8">
        <f t="shared" si="3"/>
        <v>2.8963308857391685</v>
      </c>
      <c r="K43" s="8">
        <f t="shared" si="3"/>
        <v>2.9637061453497275</v>
      </c>
      <c r="L43" s="8">
        <f t="shared" si="3"/>
        <v>3.0271023401611825</v>
      </c>
      <c r="M43" s="8">
        <f t="shared" si="3"/>
        <v>4.1046812555000534</v>
      </c>
    </row>
    <row r="44" spans="2:13">
      <c r="B44" s="3">
        <v>40</v>
      </c>
      <c r="C44" s="8">
        <f t="shared" si="4"/>
        <v>0.6740443344829965</v>
      </c>
      <c r="D44" s="8">
        <f t="shared" si="3"/>
        <v>0.843147097108502</v>
      </c>
      <c r="E44" s="8">
        <f t="shared" si="3"/>
        <v>1.2908700007982374</v>
      </c>
      <c r="F44" s="8">
        <f t="shared" si="3"/>
        <v>1.6628499116628213</v>
      </c>
      <c r="G44" s="8">
        <f t="shared" si="3"/>
        <v>1.9838910382847039</v>
      </c>
      <c r="H44" s="8">
        <f t="shared" si="3"/>
        <v>2.3435165609198085</v>
      </c>
      <c r="I44" s="8">
        <f t="shared" si="3"/>
        <v>2.5654064333922704</v>
      </c>
      <c r="J44" s="8">
        <f t="shared" si="3"/>
        <v>2.8922013796078105</v>
      </c>
      <c r="K44" s="8">
        <f t="shared" si="3"/>
        <v>2.9593158299230744</v>
      </c>
      <c r="L44" s="8">
        <f t="shared" si="3"/>
        <v>3.0224571636461746</v>
      </c>
      <c r="M44" s="8">
        <f t="shared" si="3"/>
        <v>4.0942071027306826</v>
      </c>
    </row>
    <row r="45" spans="2:13">
      <c r="B45" s="3">
        <v>50</v>
      </c>
      <c r="C45" s="8">
        <f t="shared" si="4"/>
        <v>0.67281947457400137</v>
      </c>
      <c r="D45" s="8">
        <f t="shared" si="3"/>
        <v>0.84134616678707952</v>
      </c>
      <c r="E45" s="8">
        <f t="shared" si="3"/>
        <v>1.2865972898290201</v>
      </c>
      <c r="F45" s="8">
        <f t="shared" si="3"/>
        <v>1.6551425114535314</v>
      </c>
      <c r="G45" s="8">
        <f t="shared" si="3"/>
        <v>1.9719502442030004</v>
      </c>
      <c r="H45" s="8">
        <f t="shared" si="3"/>
        <v>2.3252008927301637</v>
      </c>
      <c r="I45" s="8">
        <f t="shared" si="3"/>
        <v>2.5422020124482736</v>
      </c>
      <c r="J45" s="8">
        <f t="shared" si="3"/>
        <v>2.8603534452570512</v>
      </c>
      <c r="K45" s="8">
        <f t="shared" si="3"/>
        <v>2.9254697088913502</v>
      </c>
      <c r="L45" s="8">
        <f t="shared" si="3"/>
        <v>2.9866596057888111</v>
      </c>
      <c r="M45" s="8">
        <f t="shared" si="3"/>
        <v>4.0140473201558002</v>
      </c>
    </row>
    <row r="46" spans="2:13">
      <c r="B46" s="3">
        <v>75</v>
      </c>
      <c r="C46" s="8">
        <f t="shared" si="4"/>
        <v>0.67119232519583694</v>
      </c>
      <c r="D46" s="8">
        <f t="shared" si="3"/>
        <v>0.83895618368539016</v>
      </c>
      <c r="E46" s="8">
        <f t="shared" si="3"/>
        <v>1.2809444656471025</v>
      </c>
      <c r="F46" s="8">
        <f t="shared" si="3"/>
        <v>1.6449757059227752</v>
      </c>
      <c r="G46" s="8">
        <f t="shared" si="3"/>
        <v>1.9562444170519317</v>
      </c>
      <c r="H46" s="8">
        <f t="shared" si="3"/>
        <v>2.3011963112434874</v>
      </c>
      <c r="I46" s="8">
        <f t="shared" si="3"/>
        <v>2.5118629981736285</v>
      </c>
      <c r="J46" s="8">
        <f t="shared" si="3"/>
        <v>2.8188700297737417</v>
      </c>
      <c r="K46" s="8">
        <f t="shared" si="3"/>
        <v>2.881419166579414</v>
      </c>
      <c r="L46" s="8">
        <f t="shared" si="3"/>
        <v>2.9401051417876736</v>
      </c>
      <c r="M46" s="8">
        <f t="shared" si="3"/>
        <v>3.9112829640666735</v>
      </c>
    </row>
    <row r="47" spans="2:13">
      <c r="B47" s="3">
        <v>100</v>
      </c>
      <c r="C47" s="8">
        <f t="shared" si="4"/>
        <v>0.67038132395656524</v>
      </c>
      <c r="D47" s="8">
        <f t="shared" si="3"/>
        <v>0.83776600939077583</v>
      </c>
      <c r="E47" s="8">
        <f t="shared" si="3"/>
        <v>1.2781368389743051</v>
      </c>
      <c r="F47" s="8">
        <f t="shared" si="3"/>
        <v>1.639938855209067</v>
      </c>
      <c r="G47" s="8">
        <f t="shared" si="3"/>
        <v>1.9484825382235071</v>
      </c>
      <c r="H47" s="8">
        <f t="shared" si="3"/>
        <v>2.2893694751812701</v>
      </c>
      <c r="I47" s="8">
        <f t="shared" si="3"/>
        <v>2.4969458661182999</v>
      </c>
      <c r="J47" s="8">
        <f t="shared" si="3"/>
        <v>2.7985391204595649</v>
      </c>
      <c r="K47" s="8">
        <f t="shared" si="3"/>
        <v>2.8598450414608094</v>
      </c>
      <c r="L47" s="8">
        <f t="shared" si="3"/>
        <v>2.9173197250952128</v>
      </c>
      <c r="M47" s="8">
        <f t="shared" si="3"/>
        <v>3.8615997909500597</v>
      </c>
    </row>
    <row r="48" spans="2:13">
      <c r="B48" s="3">
        <v>125</v>
      </c>
      <c r="C48" s="8">
        <f t="shared" si="4"/>
        <v>0.66989554752790148</v>
      </c>
      <c r="D48" s="8">
        <f t="shared" si="3"/>
        <v>0.83705344444532259</v>
      </c>
      <c r="E48" s="8">
        <f t="shared" si="3"/>
        <v>1.2764582424820579</v>
      </c>
      <c r="F48" s="8">
        <f t="shared" si="3"/>
        <v>1.6369315209173927</v>
      </c>
      <c r="G48" s="8">
        <f t="shared" si="3"/>
        <v>1.9438542361030313</v>
      </c>
      <c r="H48" s="8">
        <f t="shared" si="3"/>
        <v>2.2823287704784141</v>
      </c>
      <c r="I48" s="8">
        <f t="shared" si="3"/>
        <v>2.4880751220291222</v>
      </c>
      <c r="J48" s="8">
        <f t="shared" si="3"/>
        <v>2.7864696646162521</v>
      </c>
      <c r="K48" s="8">
        <f t="shared" si="3"/>
        <v>2.847042248449053</v>
      </c>
      <c r="L48" s="8">
        <f t="shared" si="3"/>
        <v>2.9038028396378746</v>
      </c>
      <c r="M48" s="8">
        <f t="shared" si="3"/>
        <v>3.8323175075193623</v>
      </c>
    </row>
    <row r="49" spans="2:13">
      <c r="B49" s="3" t="s">
        <v>4</v>
      </c>
      <c r="C49" s="8">
        <f>-1*_xlfn.T.INV(C$4,1000000)</f>
        <v>0.667958872263127</v>
      </c>
      <c r="D49" s="8">
        <f t="shared" ref="C49:L49" si="5">-1*_xlfn.T.INV(D$4,1000000)</f>
        <v>0.83421506967148451</v>
      </c>
      <c r="E49" s="8">
        <f t="shared" si="5"/>
        <v>1.2697892681322291</v>
      </c>
      <c r="F49" s="8">
        <f t="shared" si="5"/>
        <v>1.6250134881613874</v>
      </c>
      <c r="G49" s="8">
        <f t="shared" si="5"/>
        <v>1.9255569636970991</v>
      </c>
      <c r="H49" s="8">
        <f t="shared" si="5"/>
        <v>2.2545787172591236</v>
      </c>
      <c r="I49" s="8">
        <f t="shared" si="5"/>
        <v>2.4531829403624483</v>
      </c>
      <c r="J49" s="8">
        <f t="shared" si="5"/>
        <v>2.7391465490010622</v>
      </c>
      <c r="K49" s="8">
        <f t="shared" si="5"/>
        <v>2.7968779893362101</v>
      </c>
      <c r="L49" s="8">
        <f t="shared" si="5"/>
        <v>2.850874981831935</v>
      </c>
      <c r="M49" s="8">
        <f>-1*_xlfn.T.INV(M$4,1000000)</f>
        <v>3.7190302747608079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A1E8-0C72-4681-874D-FD253704B07C}">
  <sheetPr>
    <tabColor rgb="FFFF0000"/>
  </sheetPr>
  <dimension ref="B2:AN126"/>
  <sheetViews>
    <sheetView topLeftCell="A43" zoomScale="70" zoomScaleNormal="70" workbookViewId="0">
      <selection activeCell="H88" sqref="H88"/>
    </sheetView>
  </sheetViews>
  <sheetFormatPr defaultColWidth="14.5" defaultRowHeight="15.75"/>
  <sheetData>
    <row r="2" spans="2:40">
      <c r="B2" s="3" t="s">
        <v>3</v>
      </c>
      <c r="C2" s="3">
        <v>0.90207999999999999</v>
      </c>
      <c r="V2" s="3" t="s">
        <v>3</v>
      </c>
      <c r="W2" s="3">
        <f>0.975 + 0.00208</f>
        <v>0.97707999999999995</v>
      </c>
    </row>
    <row r="3" spans="2:40">
      <c r="B3" s="3"/>
      <c r="C3" s="3"/>
      <c r="D3" s="7"/>
      <c r="V3" s="3"/>
      <c r="W3" s="3"/>
      <c r="X3" s="7"/>
    </row>
    <row r="4" spans="2:40">
      <c r="B4" s="3" t="s">
        <v>5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12</v>
      </c>
      <c r="N4" s="3">
        <v>15</v>
      </c>
      <c r="O4" s="3">
        <v>20</v>
      </c>
      <c r="P4" s="3">
        <v>25</v>
      </c>
      <c r="Q4" s="3">
        <v>50</v>
      </c>
      <c r="R4" s="3">
        <v>75</v>
      </c>
      <c r="S4" s="3">
        <v>100</v>
      </c>
      <c r="T4" s="9" t="s">
        <v>4</v>
      </c>
      <c r="V4" s="3" t="s">
        <v>5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3">
        <v>8</v>
      </c>
      <c r="AE4" s="3">
        <v>9</v>
      </c>
      <c r="AF4" s="3">
        <v>10</v>
      </c>
      <c r="AG4" s="3">
        <v>12</v>
      </c>
      <c r="AH4" s="3">
        <v>15</v>
      </c>
      <c r="AI4" s="3">
        <v>20</v>
      </c>
      <c r="AJ4" s="3">
        <v>25</v>
      </c>
      <c r="AK4" s="3">
        <v>50</v>
      </c>
      <c r="AL4" s="3">
        <v>75</v>
      </c>
      <c r="AM4" s="3">
        <v>100</v>
      </c>
      <c r="AN4" s="9" t="s">
        <v>4</v>
      </c>
    </row>
    <row r="5" spans="2:40">
      <c r="B5" s="3">
        <v>1</v>
      </c>
      <c r="C5" s="8">
        <f>_xlfn.F.INV($C$2,C$4,$B5)</f>
        <v>41.603474910380839</v>
      </c>
      <c r="D5" s="8">
        <f>_xlfn.F.INV($C$2,D$4,$B5)</f>
        <v>51.646743773762211</v>
      </c>
      <c r="E5" s="8">
        <f>_xlfn.F.INV($C$2,E$4,$B5)</f>
        <v>55.913369335586665</v>
      </c>
      <c r="F5" s="8">
        <f>_xlfn.F.INV($C$2,F$4,$B5)</f>
        <v>58.248063264016402</v>
      </c>
      <c r="G5" s="8">
        <f>_xlfn.F.INV($C$2,G$4,$B5)</f>
        <v>59.714881941540831</v>
      </c>
      <c r="H5" s="8">
        <f>_xlfn.F.INV($C$2,H$4,$B5)</f>
        <v>60.720150184578159</v>
      </c>
      <c r="I5" s="8">
        <f>_xlfn.F.INV($C$2,I$4,$B5)</f>
        <v>61.451468036787084</v>
      </c>
      <c r="J5" s="8">
        <f>_xlfn.F.INV($C$2,J$4,$B5)</f>
        <v>62.007126210507373</v>
      </c>
      <c r="K5" s="8">
        <f>_xlfn.F.INV($C$2,K$4,$B5)</f>
        <v>62.443505438041143</v>
      </c>
      <c r="L5" s="8">
        <f>_xlfn.F.INV($C$2,L$4,$B5)</f>
        <v>62.795228152569948</v>
      </c>
      <c r="M5" s="8">
        <f>_xlfn.F.INV($C$2,M$4,$B5)</f>
        <v>63.327128597181655</v>
      </c>
      <c r="N5" s="8">
        <f>_xlfn.F.INV($C$2,N$4,$B5)</f>
        <v>63.864139204701019</v>
      </c>
      <c r="O5" s="8">
        <f>_xlfn.F.INV($C$2,O$4,$B5)</f>
        <v>64.406174356226174</v>
      </c>
      <c r="P5" s="8">
        <f>_xlfn.F.INV($C$2,P$4,$B5)</f>
        <v>64.733768702956652</v>
      </c>
      <c r="Q5" s="8">
        <f>_xlfn.F.INV($C$2,Q$4,$B5)</f>
        <v>65.394196937608228</v>
      </c>
      <c r="R5" s="8">
        <f>_xlfn.F.INV($C$2,R$4,$B5)</f>
        <v>65.615867537202334</v>
      </c>
      <c r="S5" s="8">
        <f>_xlfn.F.INV($C$2,S$4,$B5)</f>
        <v>65.726985402161404</v>
      </c>
      <c r="T5" s="8">
        <f t="shared" ref="T5:T39" si="0">_xlfn.F.INV($C$2,1000000,$B5)</f>
        <v>66.061424979168834</v>
      </c>
      <c r="V5" s="3">
        <v>1</v>
      </c>
      <c r="W5" s="8">
        <f>_xlfn.F.INV($W$2,W$4,$V5)</f>
        <v>770.82469560558661</v>
      </c>
      <c r="X5" s="8">
        <f t="shared" ref="X5:AM20" si="1">_xlfn.F.INV($W$2,X$4,$V5)</f>
        <v>951.28921143121295</v>
      </c>
      <c r="Y5" s="8">
        <f t="shared" si="1"/>
        <v>1028.2105756053843</v>
      </c>
      <c r="Z5" s="8">
        <f t="shared" si="1"/>
        <v>1070.3461767318656</v>
      </c>
      <c r="AA5" s="8">
        <f t="shared" si="1"/>
        <v>1096.8320148737798</v>
      </c>
      <c r="AB5" s="8">
        <f t="shared" si="1"/>
        <v>1114.9890700069238</v>
      </c>
      <c r="AC5" s="8">
        <f t="shared" si="1"/>
        <v>1128.2005470191168</v>
      </c>
      <c r="AD5" s="8">
        <f t="shared" si="1"/>
        <v>1138.239998733141</v>
      </c>
      <c r="AE5" s="8">
        <f t="shared" si="1"/>
        <v>1146.125120451127</v>
      </c>
      <c r="AF5" s="8">
        <f t="shared" si="1"/>
        <v>1152.4810191161018</v>
      </c>
      <c r="AG5" s="8">
        <f t="shared" si="1"/>
        <v>1162.0936384889501</v>
      </c>
      <c r="AH5" s="8">
        <f t="shared" si="1"/>
        <v>1171.7995155554927</v>
      </c>
      <c r="AI5" s="8">
        <f t="shared" si="1"/>
        <v>1181.5970879047145</v>
      </c>
      <c r="AJ5" s="8">
        <f t="shared" si="1"/>
        <v>1187.5189420117049</v>
      </c>
      <c r="AK5" s="8">
        <f t="shared" si="1"/>
        <v>1199.4582692052443</v>
      </c>
      <c r="AL5" s="8">
        <f t="shared" si="1"/>
        <v>1203.4659275206902</v>
      </c>
      <c r="AM5" s="8">
        <f t="shared" si="1"/>
        <v>1205.4749133520716</v>
      </c>
      <c r="AN5" s="8">
        <f>_xlfn.F.INV($W$2,1000000,$V5)</f>
        <v>1211.5216951389518</v>
      </c>
    </row>
    <row r="6" spans="2:40">
      <c r="B6" s="3">
        <v>2</v>
      </c>
      <c r="C6" s="8">
        <f>_xlfn.F.INV($C$2,C$4,$B6)</f>
        <v>8.7381585429146948</v>
      </c>
      <c r="D6" s="8">
        <f>_xlfn.F.INV($C$2,D$4,$B6)</f>
        <v>9.212418300653594</v>
      </c>
      <c r="E6" s="8">
        <f>_xlfn.F.INV($C$2,E$4,$B6)</f>
        <v>9.3743152574906805</v>
      </c>
      <c r="F6" s="8">
        <f>_xlfn.F.INV($C$2,F$4,$B6)</f>
        <v>9.4559789708149502</v>
      </c>
      <c r="G6" s="8">
        <f>_xlfn.F.INV($C$2,G$4,$B6)</f>
        <v>9.5052061363648352</v>
      </c>
      <c r="H6" s="8">
        <f>_xlfn.F.INV($C$2,H$4,$B6)</f>
        <v>9.5381196480724419</v>
      </c>
      <c r="I6" s="8">
        <f>_xlfn.F.INV($C$2,I$4,$B6)</f>
        <v>9.5616760291717195</v>
      </c>
      <c r="J6" s="8">
        <f>_xlfn.F.INV($C$2,J$4,$B6)</f>
        <v>9.5793688712600726</v>
      </c>
      <c r="K6" s="8">
        <f>_xlfn.F.INV($C$2,K$4,$B6)</f>
        <v>9.5931451154398175</v>
      </c>
      <c r="L6" s="8">
        <f>_xlfn.F.INV($C$2,L$4,$B6)</f>
        <v>9.6041756521322217</v>
      </c>
      <c r="M6" s="8">
        <f>_xlfn.F.INV($C$2,M$4,$B6)</f>
        <v>9.6207373596152728</v>
      </c>
      <c r="N6" s="8">
        <f>_xlfn.F.INV($C$2,N$4,$B6)</f>
        <v>9.6373181502484933</v>
      </c>
      <c r="O6" s="8">
        <f>_xlfn.F.INV($C$2,O$4,$B6)</f>
        <v>9.6539180242345299</v>
      </c>
      <c r="P6" s="8">
        <f>_xlfn.F.INV($C$2,P$4,$B6)</f>
        <v>9.6638871087029479</v>
      </c>
      <c r="Q6" s="8">
        <f>_xlfn.F.INV($C$2,Q$4,$B6)</f>
        <v>9.6838458879328986</v>
      </c>
      <c r="R6" s="8">
        <f>_xlfn.F.INV($C$2,R$4,$B6)</f>
        <v>9.6905049211159415</v>
      </c>
      <c r="S6" s="8">
        <f>_xlfn.F.INV($C$2,S$4,$B6)</f>
        <v>9.6938355827294345</v>
      </c>
      <c r="T6" s="8">
        <f t="shared" si="0"/>
        <v>9.7038311476606829</v>
      </c>
      <c r="V6" s="3">
        <v>2</v>
      </c>
      <c r="W6" s="8">
        <f t="shared" ref="W6:W39" si="2">_xlfn.F.INV($W$2,W$4,$V6)</f>
        <v>42.135813879060919</v>
      </c>
      <c r="X6" s="8">
        <f t="shared" si="1"/>
        <v>42.630017452006882</v>
      </c>
      <c r="Y6" s="8">
        <f t="shared" si="1"/>
        <v>42.795610672058821</v>
      </c>
      <c r="Z6" s="8">
        <f t="shared" si="1"/>
        <v>42.878568296552203</v>
      </c>
      <c r="AA6" s="8">
        <f t="shared" si="1"/>
        <v>42.928394396588743</v>
      </c>
      <c r="AB6" s="8">
        <f t="shared" si="1"/>
        <v>42.961633265626823</v>
      </c>
      <c r="AC6" s="8">
        <f t="shared" si="1"/>
        <v>42.985385830405718</v>
      </c>
      <c r="AD6" s="8">
        <f t="shared" si="1"/>
        <v>43.003206004645165</v>
      </c>
      <c r="AE6" s="8">
        <f t="shared" si="1"/>
        <v>43.017069547964127</v>
      </c>
      <c r="AF6" s="8">
        <f t="shared" si="1"/>
        <v>43.028162529534484</v>
      </c>
      <c r="AG6" s="8">
        <f t="shared" si="1"/>
        <v>43.044805580084329</v>
      </c>
      <c r="AH6" s="8">
        <f t="shared" si="1"/>
        <v>43.061452924469762</v>
      </c>
      <c r="AI6" s="8">
        <f t="shared" si="1"/>
        <v>43.078104562693049</v>
      </c>
      <c r="AJ6" s="8">
        <f t="shared" si="1"/>
        <v>43.088097606669997</v>
      </c>
      <c r="AK6" s="8">
        <f t="shared" si="1"/>
        <v>43.108088331971842</v>
      </c>
      <c r="AL6" s="8">
        <f t="shared" si="1"/>
        <v>43.11475328110177</v>
      </c>
      <c r="AM6" s="8">
        <f t="shared" si="1"/>
        <v>43.118086013297173</v>
      </c>
      <c r="AN6" s="8">
        <f t="shared" ref="AN6:AN39" si="3">_xlfn.F.INV($W$2,1000000,$V6)</f>
        <v>43.128084240406864</v>
      </c>
    </row>
    <row r="7" spans="2:40">
      <c r="B7" s="3">
        <v>3</v>
      </c>
      <c r="C7" s="8">
        <f>_xlfn.F.INV($C$2,C$4,$B7)</f>
        <v>5.6481219500079911</v>
      </c>
      <c r="D7" s="8">
        <f>_xlfn.F.INV($C$2,D$4,$B7)</f>
        <v>5.5606332874453877</v>
      </c>
      <c r="E7" s="8">
        <f>_xlfn.F.INV($C$2,E$4,$B7)</f>
        <v>5.4842155830239934</v>
      </c>
      <c r="F7" s="8">
        <f>_xlfn.F.INV($C$2,F$4,$B7)</f>
        <v>5.4334439400015722</v>
      </c>
      <c r="G7" s="8">
        <f>_xlfn.F.INV($C$2,G$4,$B7)</f>
        <v>5.3982832975766799</v>
      </c>
      <c r="H7" s="8">
        <f>_xlfn.F.INV($C$2,H$4,$B7)</f>
        <v>5.3727029350135505</v>
      </c>
      <c r="I7" s="8">
        <f>_xlfn.F.INV($C$2,I$4,$B7)</f>
        <v>5.3533207284829052</v>
      </c>
      <c r="J7" s="8">
        <f>_xlfn.F.INV($C$2,J$4,$B7)</f>
        <v>5.3381516542289447</v>
      </c>
      <c r="K7" s="8">
        <f>_xlfn.F.INV($C$2,K$4,$B7)</f>
        <v>5.3259673289807781</v>
      </c>
      <c r="L7" s="8">
        <f>_xlfn.F.INV($C$2,L$4,$B7)</f>
        <v>5.3159709254329162</v>
      </c>
      <c r="M7" s="8">
        <f>_xlfn.F.INV($C$2,M$4,$B7)</f>
        <v>5.3005520562344222</v>
      </c>
      <c r="N7" s="8">
        <f>_xlfn.F.INV($C$2,N$4,$B7)</f>
        <v>5.2846118786787928</v>
      </c>
      <c r="O7" s="8">
        <f>_xlfn.F.INV($C$2,O$4,$B7)</f>
        <v>5.2681364416862593</v>
      </c>
      <c r="P7" s="8">
        <f>_xlfn.F.INV($C$2,P$4,$B7)</f>
        <v>5.2579883619531378</v>
      </c>
      <c r="Q7" s="8">
        <f>_xlfn.F.INV($C$2,Q$4,$B7)</f>
        <v>5.2370863765789863</v>
      </c>
      <c r="R7" s="8">
        <f>_xlfn.F.INV($C$2,R$4,$B7)</f>
        <v>5.2299361348777742</v>
      </c>
      <c r="S7" s="8">
        <f>_xlfn.F.INV($C$2,S$4,$B7)</f>
        <v>5.2263261909199485</v>
      </c>
      <c r="T7" s="8">
        <f t="shared" si="0"/>
        <v>5.2153567598709119</v>
      </c>
      <c r="V7" s="3">
        <v>3</v>
      </c>
      <c r="W7" s="8">
        <f t="shared" si="2"/>
        <v>18.623286989714472</v>
      </c>
      <c r="X7" s="8">
        <f t="shared" si="1"/>
        <v>17.090091050297882</v>
      </c>
      <c r="Y7" s="8">
        <f t="shared" si="1"/>
        <v>16.431852730410828</v>
      </c>
      <c r="Z7" s="8">
        <f t="shared" si="1"/>
        <v>16.064766536722086</v>
      </c>
      <c r="AA7" s="8">
        <f t="shared" si="1"/>
        <v>15.830459132245352</v>
      </c>
      <c r="AB7" s="8">
        <f t="shared" si="1"/>
        <v>15.667881606336989</v>
      </c>
      <c r="AC7" s="8">
        <f t="shared" si="1"/>
        <v>15.548456467710825</v>
      </c>
      <c r="AD7" s="8">
        <f t="shared" si="1"/>
        <v>15.457012336014936</v>
      </c>
      <c r="AE7" s="8">
        <f t="shared" si="1"/>
        <v>15.384745310478674</v>
      </c>
      <c r="AF7" s="8">
        <f t="shared" si="1"/>
        <v>15.326194863970482</v>
      </c>
      <c r="AG7" s="8">
        <f t="shared" si="1"/>
        <v>15.237114278894589</v>
      </c>
      <c r="AH7" s="8">
        <f t="shared" si="1"/>
        <v>15.146492689802972</v>
      </c>
      <c r="AI7" s="8">
        <f t="shared" si="1"/>
        <v>15.054289795013979</v>
      </c>
      <c r="AJ7" s="8">
        <f t="shared" si="1"/>
        <v>14.998191948474389</v>
      </c>
      <c r="AK7" s="8">
        <f t="shared" si="1"/>
        <v>14.884207842883288</v>
      </c>
      <c r="AL7" s="8">
        <f t="shared" si="1"/>
        <v>14.845673280276323</v>
      </c>
      <c r="AM7" s="8">
        <f t="shared" si="1"/>
        <v>14.826303231067959</v>
      </c>
      <c r="AN7" s="8">
        <f t="shared" si="3"/>
        <v>14.767783737165519</v>
      </c>
    </row>
    <row r="8" spans="2:40">
      <c r="B8" s="3">
        <v>4</v>
      </c>
      <c r="C8" s="8">
        <f>_xlfn.F.INV($C$2,C$4,$B8)</f>
        <v>4.6249107494581576</v>
      </c>
      <c r="D8" s="8">
        <f>_xlfn.F.INV($C$2,D$4,$B8)</f>
        <v>4.3913749070614196</v>
      </c>
      <c r="E8" s="8">
        <f>_xlfn.F.INV($C$2,E$4,$B8)</f>
        <v>4.2522017543163848</v>
      </c>
      <c r="F8" s="8">
        <f>_xlfn.F.INV($C$2,F$4,$B8)</f>
        <v>4.1655812925081648</v>
      </c>
      <c r="G8" s="8">
        <f>_xlfn.F.INV($C$2,G$4,$B8)</f>
        <v>4.1070025174289082</v>
      </c>
      <c r="H8" s="8">
        <f>_xlfn.F.INV($C$2,H$4,$B8)</f>
        <v>4.0648529989902267</v>
      </c>
      <c r="I8" s="8">
        <f>_xlfn.F.INV($C$2,I$4,$B8)</f>
        <v>4.0331021500898787</v>
      </c>
      <c r="J8" s="8">
        <f>_xlfn.F.INV($C$2,J$4,$B8)</f>
        <v>4.0083355188682859</v>
      </c>
      <c r="K8" s="8">
        <f>_xlfn.F.INV($C$2,K$4,$B8)</f>
        <v>3.9884816136846148</v>
      </c>
      <c r="L8" s="8">
        <f>_xlfn.F.INV($C$2,L$4,$B8)</f>
        <v>3.9722127427124514</v>
      </c>
      <c r="M8" s="8">
        <f>_xlfn.F.INV($C$2,M$4,$B8)</f>
        <v>3.9471434388460782</v>
      </c>
      <c r="N8" s="8">
        <f>_xlfn.F.INV($C$2,N$4,$B8)</f>
        <v>3.9212435932472927</v>
      </c>
      <c r="O8" s="8">
        <f>_xlfn.F.INV($C$2,O$4,$B8)</f>
        <v>3.8944756394989812</v>
      </c>
      <c r="P8" s="8">
        <f>_xlfn.F.INV($C$2,P$4,$B8)</f>
        <v>3.8779815260045201</v>
      </c>
      <c r="Q8" s="8">
        <f>_xlfn.F.INV($C$2,Q$4,$B8)</f>
        <v>3.843975064476274</v>
      </c>
      <c r="R8" s="8">
        <f>_xlfn.F.INV($C$2,R$4,$B8)</f>
        <v>3.8323272036924885</v>
      </c>
      <c r="S8" s="8">
        <f>_xlfn.F.INV($C$2,S$4,$B8)</f>
        <v>3.8264429899845807</v>
      </c>
      <c r="T8" s="8">
        <f t="shared" si="0"/>
        <v>3.8085462404018036</v>
      </c>
      <c r="V8" s="3">
        <v>4</v>
      </c>
      <c r="W8" s="8">
        <f t="shared" si="2"/>
        <v>12.902784802475917</v>
      </c>
      <c r="X8" s="8">
        <f t="shared" si="1"/>
        <v>11.210604445218529</v>
      </c>
      <c r="Y8" s="8">
        <f t="shared" si="1"/>
        <v>10.492336846071264</v>
      </c>
      <c r="Z8" s="8">
        <f t="shared" si="1"/>
        <v>10.091564786030721</v>
      </c>
      <c r="AA8" s="8">
        <f t="shared" si="1"/>
        <v>9.8351068744469217</v>
      </c>
      <c r="AB8" s="8">
        <f t="shared" si="1"/>
        <v>9.6566714285208288</v>
      </c>
      <c r="AC8" s="8">
        <f t="shared" si="1"/>
        <v>9.5252658339669285</v>
      </c>
      <c r="AD8" s="8">
        <f t="shared" si="1"/>
        <v>9.4244235079691876</v>
      </c>
      <c r="AE8" s="8">
        <f t="shared" si="1"/>
        <v>9.3445739624514115</v>
      </c>
      <c r="AF8" s="8">
        <f t="shared" si="1"/>
        <v>9.2797703523377795</v>
      </c>
      <c r="AG8" s="8">
        <f t="shared" si="1"/>
        <v>9.1809707622216674</v>
      </c>
      <c r="AH8" s="8">
        <f t="shared" si="1"/>
        <v>9.0801844111660941</v>
      </c>
      <c r="AI8" s="8">
        <f t="shared" si="1"/>
        <v>8.9773227256751529</v>
      </c>
      <c r="AJ8" s="8">
        <f t="shared" si="1"/>
        <v>8.9145702131831861</v>
      </c>
      <c r="AK8" s="8">
        <f t="shared" si="1"/>
        <v>8.7866329396737033</v>
      </c>
      <c r="AL8" s="8">
        <f t="shared" si="1"/>
        <v>8.7432411736706221</v>
      </c>
      <c r="AM8" s="8">
        <f t="shared" si="1"/>
        <v>8.7214013395527363</v>
      </c>
      <c r="AN8" s="8">
        <f t="shared" si="3"/>
        <v>8.6553012898956467</v>
      </c>
    </row>
    <row r="9" spans="2:40">
      <c r="B9" s="3">
        <v>5</v>
      </c>
      <c r="C9" s="8">
        <f>_xlfn.F.INV($C$2,C$4,$B9)</f>
        <v>4.1271145624146062</v>
      </c>
      <c r="D9" s="8">
        <f>_xlfn.F.INV($C$2,D$4,$B9)</f>
        <v>3.8327369226832486</v>
      </c>
      <c r="E9" s="8">
        <f>_xlfn.F.INV($C$2,E$4,$B9)</f>
        <v>3.6669062445716398</v>
      </c>
      <c r="F9" s="8">
        <f>_xlfn.F.INV($C$2,F$4,$B9)</f>
        <v>3.5645514378147087</v>
      </c>
      <c r="G9" s="8">
        <f>_xlfn.F.INV($C$2,G$4,$B9)</f>
        <v>3.4953850922883367</v>
      </c>
      <c r="H9" s="8">
        <f>_xlfn.F.INV($C$2,H$4,$B9)</f>
        <v>3.4455565898537097</v>
      </c>
      <c r="I9" s="8">
        <f>_xlfn.F.INV($C$2,I$4,$B9)</f>
        <v>3.4079548981865422</v>
      </c>
      <c r="J9" s="8">
        <f>_xlfn.F.INV($C$2,J$4,$B9)</f>
        <v>3.3785703210510727</v>
      </c>
      <c r="K9" s="8">
        <f>_xlfn.F.INV($C$2,K$4,$B9)</f>
        <v>3.3549730132659206</v>
      </c>
      <c r="L9" s="8">
        <f>_xlfn.F.INV($C$2,L$4,$B9)</f>
        <v>3.3356052759696904</v>
      </c>
      <c r="M9" s="8">
        <f>_xlfn.F.INV($C$2,M$4,$B9)</f>
        <v>3.3056983454945978</v>
      </c>
      <c r="N9" s="8">
        <f>_xlfn.F.INV($C$2,N$4,$B9)</f>
        <v>3.2747108332986383</v>
      </c>
      <c r="O9" s="8">
        <f>_xlfn.F.INV($C$2,O$4,$B9)</f>
        <v>3.24257575923354</v>
      </c>
      <c r="P9" s="8">
        <f>_xlfn.F.INV($C$2,P$4,$B9)</f>
        <v>3.2227132303187194</v>
      </c>
      <c r="Q9" s="8">
        <f>_xlfn.F.INV($C$2,Q$4,$B9)</f>
        <v>3.1815972632662941</v>
      </c>
      <c r="R9" s="8">
        <f>_xlfn.F.INV($C$2,R$4,$B9)</f>
        <v>3.1674587369118519</v>
      </c>
      <c r="S9" s="8">
        <f>_xlfn.F.INV($C$2,S$4,$B9)</f>
        <v>3.1603047742101573</v>
      </c>
      <c r="T9" s="8">
        <f t="shared" si="0"/>
        <v>3.1384963247600441</v>
      </c>
      <c r="V9" s="3">
        <v>5</v>
      </c>
      <c r="W9" s="8">
        <f t="shared" si="2"/>
        <v>10.505042901636488</v>
      </c>
      <c r="X9" s="8">
        <f t="shared" si="1"/>
        <v>8.820201655748134</v>
      </c>
      <c r="Y9" s="8">
        <f t="shared" si="1"/>
        <v>8.1069777982975246</v>
      </c>
      <c r="Z9" s="8">
        <f t="shared" si="1"/>
        <v>7.7080157516729679</v>
      </c>
      <c r="AA9" s="8">
        <f t="shared" si="1"/>
        <v>7.4519031701646359</v>
      </c>
      <c r="AB9" s="8">
        <f t="shared" si="1"/>
        <v>7.2731727700149591</v>
      </c>
      <c r="AC9" s="8">
        <f t="shared" si="1"/>
        <v>7.1411999827199866</v>
      </c>
      <c r="AD9" s="8">
        <f t="shared" si="1"/>
        <v>7.0396879584010392</v>
      </c>
      <c r="AE9" s="8">
        <f t="shared" si="1"/>
        <v>6.9591464957272597</v>
      </c>
      <c r="AF9" s="8">
        <f t="shared" si="1"/>
        <v>6.8936667767746442</v>
      </c>
      <c r="AG9" s="8">
        <f t="shared" si="1"/>
        <v>6.7936211840622551</v>
      </c>
      <c r="AH9" s="8">
        <f t="shared" si="1"/>
        <v>6.6912701355595114</v>
      </c>
      <c r="AI9" s="8">
        <f t="shared" si="1"/>
        <v>6.5864722285997717</v>
      </c>
      <c r="AJ9" s="8">
        <f t="shared" si="1"/>
        <v>6.5223541793307538</v>
      </c>
      <c r="AK9" s="8">
        <f t="shared" si="1"/>
        <v>6.3911547697317994</v>
      </c>
      <c r="AL9" s="8">
        <f t="shared" si="1"/>
        <v>6.3464988951593755</v>
      </c>
      <c r="AM9" s="8">
        <f t="shared" si="1"/>
        <v>6.3239905671173409</v>
      </c>
      <c r="AN9" s="8">
        <f t="shared" si="3"/>
        <v>6.2557297006348831</v>
      </c>
    </row>
    <row r="10" spans="2:40">
      <c r="B10" s="3">
        <v>6</v>
      </c>
      <c r="C10" s="8">
        <f>_xlfn.F.INV($C$2,C$4,$B10)</f>
        <v>3.8351022495003231</v>
      </c>
      <c r="D10" s="8">
        <f>_xlfn.F.INV($C$2,D$4,$B10)</f>
        <v>3.5087479383267191</v>
      </c>
      <c r="E10" s="8">
        <f>_xlfn.F.INV($C$2,E$4,$B10)</f>
        <v>3.3286183145450448</v>
      </c>
      <c r="F10" s="8">
        <f>_xlfn.F.INV($C$2,F$4,$B10)</f>
        <v>3.2175465134694248</v>
      </c>
      <c r="G10" s="8">
        <f>_xlfn.F.INV($C$2,G$4,$B10)</f>
        <v>3.1423402093703943</v>
      </c>
      <c r="H10" s="8">
        <f>_xlfn.F.INV($C$2,H$4,$B10)</f>
        <v>3.0880221397501106</v>
      </c>
      <c r="I10" s="8">
        <f>_xlfn.F.INV($C$2,I$4,$B10)</f>
        <v>3.0469293501859878</v>
      </c>
      <c r="J10" s="8">
        <f>_xlfn.F.INV($C$2,J$4,$B10)</f>
        <v>3.0147421272762793</v>
      </c>
      <c r="K10" s="8">
        <f>_xlfn.F.INV($C$2,K$4,$B10)</f>
        <v>2.9888401921047776</v>
      </c>
      <c r="L10" s="8">
        <f>_xlfn.F.INV($C$2,L$4,$B10)</f>
        <v>2.9675412390973657</v>
      </c>
      <c r="M10" s="8">
        <f>_xlfn.F.INV($C$2,M$4,$B10)</f>
        <v>2.9345748501737563</v>
      </c>
      <c r="N10" s="8">
        <f>_xlfn.F.INV($C$2,N$4,$B10)</f>
        <v>2.9003076251523554</v>
      </c>
      <c r="O10" s="8">
        <f>_xlfn.F.INV($C$2,O$4,$B10)</f>
        <v>2.8646391301014629</v>
      </c>
      <c r="P10" s="8">
        <f>_xlfn.F.INV($C$2,P$4,$B10)</f>
        <v>2.8425182467608741</v>
      </c>
      <c r="Q10" s="8">
        <f>_xlfn.F.INV($C$2,Q$4,$B10)</f>
        <v>2.796525931038027</v>
      </c>
      <c r="R10" s="8">
        <f>_xlfn.F.INV($C$2,R$4,$B10)</f>
        <v>2.7806420703038897</v>
      </c>
      <c r="S10" s="8">
        <f>_xlfn.F.INV($C$2,S$4,$B10)</f>
        <v>2.7725906372687081</v>
      </c>
      <c r="T10" s="8">
        <f t="shared" si="0"/>
        <v>2.7479837726693672</v>
      </c>
      <c r="V10" s="3">
        <v>6</v>
      </c>
      <c r="W10" s="8">
        <f t="shared" si="2"/>
        <v>9.217378003900679</v>
      </c>
      <c r="X10" s="8">
        <f t="shared" si="1"/>
        <v>7.5612757894956646</v>
      </c>
      <c r="Y10" s="8">
        <f t="shared" si="1"/>
        <v>6.8606829990509564</v>
      </c>
      <c r="Z10" s="8">
        <f t="shared" si="1"/>
        <v>6.4677955010706816</v>
      </c>
      <c r="AA10" s="8">
        <f t="shared" si="1"/>
        <v>6.2148533833287312</v>
      </c>
      <c r="AB10" s="8">
        <f t="shared" si="1"/>
        <v>6.0378583495498992</v>
      </c>
      <c r="AC10" s="8">
        <f t="shared" si="1"/>
        <v>5.9068523821586973</v>
      </c>
      <c r="AD10" s="8">
        <f t="shared" si="1"/>
        <v>5.8058709842582976</v>
      </c>
      <c r="AE10" s="8">
        <f t="shared" si="1"/>
        <v>5.7256019937346396</v>
      </c>
      <c r="AF10" s="8">
        <f t="shared" si="1"/>
        <v>5.6602373999523516</v>
      </c>
      <c r="AG10" s="8">
        <f t="shared" si="1"/>
        <v>5.5601653456522149</v>
      </c>
      <c r="AH10" s="8">
        <f t="shared" si="1"/>
        <v>5.4575068534665405</v>
      </c>
      <c r="AI10" s="8">
        <f t="shared" si="1"/>
        <v>5.3520637932276358</v>
      </c>
      <c r="AJ10" s="8">
        <f t="shared" si="1"/>
        <v>5.2873681971736453</v>
      </c>
      <c r="AK10" s="8">
        <f t="shared" si="1"/>
        <v>5.1545009670745348</v>
      </c>
      <c r="AL10" s="8">
        <f t="shared" si="1"/>
        <v>5.109113847976313</v>
      </c>
      <c r="AM10" s="8">
        <f t="shared" si="1"/>
        <v>5.0862029183861432</v>
      </c>
      <c r="AN10" s="8">
        <f t="shared" si="3"/>
        <v>5.0165738737757577</v>
      </c>
    </row>
    <row r="11" spans="2:40">
      <c r="B11" s="3">
        <v>7</v>
      </c>
      <c r="C11" s="8">
        <f>_xlfn.F.INV($C$2,C$4,$B11)</f>
        <v>3.6437901705911346</v>
      </c>
      <c r="D11" s="8">
        <f>_xlfn.F.INV($C$2,D$4,$B11)</f>
        <v>3.2981461983756541</v>
      </c>
      <c r="E11" s="8">
        <f>_xlfn.F.INV($C$2,E$4,$B11)</f>
        <v>3.1092227741585958</v>
      </c>
      <c r="F11" s="8">
        <f>_xlfn.F.INV($C$2,F$4,$B11)</f>
        <v>2.9926282316181823</v>
      </c>
      <c r="G11" s="8">
        <f>_xlfn.F.INV($C$2,G$4,$B11)</f>
        <v>2.9134913217736904</v>
      </c>
      <c r="H11" s="8">
        <f>_xlfn.F.INV($C$2,H$4,$B11)</f>
        <v>2.8561853861315005</v>
      </c>
      <c r="I11" s="8">
        <f>_xlfn.F.INV($C$2,I$4,$B11)</f>
        <v>2.8127256613101177</v>
      </c>
      <c r="J11" s="8">
        <f>_xlfn.F.INV($C$2,J$4,$B11)</f>
        <v>2.7786085626852324</v>
      </c>
      <c r="K11" s="8">
        <f>_xlfn.F.INV($C$2,K$4,$B11)</f>
        <v>2.7510987638944133</v>
      </c>
      <c r="L11" s="8">
        <f>_xlfn.F.INV($C$2,L$4,$B11)</f>
        <v>2.7284373152146957</v>
      </c>
      <c r="M11" s="8">
        <f>_xlfn.F.INV($C$2,M$4,$B11)</f>
        <v>2.693283002679931</v>
      </c>
      <c r="N11" s="8">
        <f>_xlfn.F.INV($C$2,N$4,$B11)</f>
        <v>2.656628482277954</v>
      </c>
      <c r="O11" s="8">
        <f>_xlfn.F.INV($C$2,O$4,$B11)</f>
        <v>2.6183371094081029</v>
      </c>
      <c r="P11" s="8">
        <f>_xlfn.F.INV($C$2,P$4,$B11)</f>
        <v>2.5945109576338021</v>
      </c>
      <c r="Q11" s="8">
        <f>_xlfn.F.INV($C$2,Q$4,$B11)</f>
        <v>2.5447558650074811</v>
      </c>
      <c r="R11" s="8">
        <f>_xlfn.F.INV($C$2,R$4,$B11)</f>
        <v>2.5274973495354023</v>
      </c>
      <c r="S11" s="8">
        <f>_xlfn.F.INV($C$2,S$4,$B11)</f>
        <v>2.5187331374648743</v>
      </c>
      <c r="T11" s="8">
        <f t="shared" si="0"/>
        <v>2.4918773237398484</v>
      </c>
      <c r="V11" s="3">
        <v>7</v>
      </c>
      <c r="W11" s="8">
        <f t="shared" si="2"/>
        <v>8.4216857996692092</v>
      </c>
      <c r="X11" s="8">
        <f t="shared" si="1"/>
        <v>6.7938575689732223</v>
      </c>
      <c r="Y11" s="8">
        <f t="shared" si="1"/>
        <v>6.1052176575918216</v>
      </c>
      <c r="Z11" s="8">
        <f t="shared" si="1"/>
        <v>5.718166324795054</v>
      </c>
      <c r="AA11" s="8">
        <f t="shared" si="1"/>
        <v>5.4683573045083422</v>
      </c>
      <c r="AB11" s="8">
        <f t="shared" si="1"/>
        <v>5.2931423833359892</v>
      </c>
      <c r="AC11" s="8">
        <f t="shared" si="1"/>
        <v>5.1631786374694668</v>
      </c>
      <c r="AD11" s="8">
        <f t="shared" si="1"/>
        <v>5.0628116578659021</v>
      </c>
      <c r="AE11" s="8">
        <f t="shared" si="1"/>
        <v>4.9828977364664411</v>
      </c>
      <c r="AF11" s="8">
        <f t="shared" si="1"/>
        <v>4.9177257474388227</v>
      </c>
      <c r="AG11" s="8">
        <f t="shared" si="1"/>
        <v>4.8177626329804761</v>
      </c>
      <c r="AH11" s="8">
        <f t="shared" si="1"/>
        <v>4.7149543153158913</v>
      </c>
      <c r="AI11" s="8">
        <f t="shared" si="1"/>
        <v>4.6090431238224436</v>
      </c>
      <c r="AJ11" s="8">
        <f t="shared" si="1"/>
        <v>4.5438831578946033</v>
      </c>
      <c r="AK11" s="8">
        <f t="shared" si="1"/>
        <v>4.4095796414623756</v>
      </c>
      <c r="AL11" s="8">
        <f t="shared" si="1"/>
        <v>4.363536148625494</v>
      </c>
      <c r="AM11" s="8">
        <f t="shared" si="1"/>
        <v>4.3402588085154878</v>
      </c>
      <c r="AN11" s="8">
        <f t="shared" si="3"/>
        <v>4.2693622135182769</v>
      </c>
    </row>
    <row r="12" spans="2:40">
      <c r="B12" s="3">
        <v>8</v>
      </c>
      <c r="C12" s="8">
        <f>_xlfn.F.INV($C$2,C$4,$B12)</f>
        <v>3.5089810130483716</v>
      </c>
      <c r="D12" s="8">
        <f>_xlfn.F.INV($C$2,D$4,$B12)</f>
        <v>3.1505943288996154</v>
      </c>
      <c r="E12" s="8">
        <f>_xlfn.F.INV($C$2,E$4,$B12)</f>
        <v>2.9557585503219288</v>
      </c>
      <c r="F12" s="8">
        <f>_xlfn.F.INV($C$2,F$4,$B12)</f>
        <v>2.835350873231131</v>
      </c>
      <c r="G12" s="8">
        <f>_xlfn.F.INV($C$2,G$4,$B12)</f>
        <v>2.7534349087511441</v>
      </c>
      <c r="H12" s="8">
        <f>_xlfn.F.INV($C$2,H$4,$B12)</f>
        <v>2.6939742964059996</v>
      </c>
      <c r="I12" s="8">
        <f>_xlfn.F.INV($C$2,I$4,$B12)</f>
        <v>2.6487795075847833</v>
      </c>
      <c r="J12" s="8">
        <f>_xlfn.F.INV($C$2,J$4,$B12)</f>
        <v>2.6132282438173715</v>
      </c>
      <c r="K12" s="8">
        <f>_xlfn.F.INV($C$2,K$4,$B12)</f>
        <v>2.5845096728760693</v>
      </c>
      <c r="L12" s="8">
        <f>_xlfn.F.INV($C$2,L$4,$B12)</f>
        <v>2.5608137198684648</v>
      </c>
      <c r="M12" s="8">
        <f>_xlfn.F.INV($C$2,M$4,$B12)</f>
        <v>2.5239780207962332</v>
      </c>
      <c r="N12" s="8">
        <f>_xlfn.F.INV($C$2,N$4,$B12)</f>
        <v>2.4854596340105828</v>
      </c>
      <c r="O12" s="8">
        <f>_xlfn.F.INV($C$2,O$4,$B12)</f>
        <v>2.4450839309794339</v>
      </c>
      <c r="P12" s="8">
        <f>_xlfn.F.INV($C$2,P$4,$B12)</f>
        <v>2.4198814348857973</v>
      </c>
      <c r="Q12" s="8">
        <f>_xlfn.F.INV($C$2,Q$4,$B12)</f>
        <v>2.367027837060883</v>
      </c>
      <c r="R12" s="8">
        <f>_xlfn.F.INV($C$2,R$4,$B12)</f>
        <v>2.3486155147623866</v>
      </c>
      <c r="S12" s="8">
        <f>_xlfn.F.INV($C$2,S$4,$B12)</f>
        <v>2.339248304304923</v>
      </c>
      <c r="T12" s="8">
        <f t="shared" si="0"/>
        <v>2.310468274915817</v>
      </c>
      <c r="V12" s="3">
        <v>8</v>
      </c>
      <c r="W12" s="8">
        <f t="shared" si="2"/>
        <v>7.8838408511152425</v>
      </c>
      <c r="X12" s="8">
        <f t="shared" si="1"/>
        <v>6.2803130089384043</v>
      </c>
      <c r="Y12" s="8">
        <f t="shared" si="1"/>
        <v>5.6017784723772381</v>
      </c>
      <c r="Z12" s="8">
        <f t="shared" si="1"/>
        <v>5.2196675470267628</v>
      </c>
      <c r="AA12" s="8">
        <f t="shared" si="1"/>
        <v>4.9725161542311129</v>
      </c>
      <c r="AB12" s="8">
        <f t="shared" si="1"/>
        <v>4.7988104060134757</v>
      </c>
      <c r="AC12" s="8">
        <f t="shared" si="1"/>
        <v>4.6697258778538115</v>
      </c>
      <c r="AD12" s="8">
        <f t="shared" si="1"/>
        <v>4.5698710107068248</v>
      </c>
      <c r="AE12" s="8">
        <f t="shared" si="1"/>
        <v>4.4902457497033614</v>
      </c>
      <c r="AF12" s="8">
        <f t="shared" si="1"/>
        <v>4.4252220674824585</v>
      </c>
      <c r="AG12" s="8">
        <f t="shared" si="1"/>
        <v>4.3253166798465736</v>
      </c>
      <c r="AH12" s="8">
        <f t="shared" si="1"/>
        <v>4.2223254748509849</v>
      </c>
      <c r="AI12" s="8">
        <f t="shared" si="1"/>
        <v>4.1159294882157003</v>
      </c>
      <c r="AJ12" s="8">
        <f t="shared" si="1"/>
        <v>4.050301228208971</v>
      </c>
      <c r="AK12" s="8">
        <f t="shared" si="1"/>
        <v>3.9145581910798577</v>
      </c>
      <c r="AL12" s="8">
        <f t="shared" si="1"/>
        <v>3.8678550361382813</v>
      </c>
      <c r="AM12" s="8">
        <f t="shared" si="1"/>
        <v>3.8442084314294558</v>
      </c>
      <c r="AN12" s="8">
        <f t="shared" si="3"/>
        <v>3.7720278363489683</v>
      </c>
    </row>
    <row r="13" spans="2:40">
      <c r="B13" s="3">
        <v>9</v>
      </c>
      <c r="C13" s="8">
        <f>_xlfn.F.INV($C$2,C$4,$B13)</f>
        <v>3.4089588330294363</v>
      </c>
      <c r="D13" s="8">
        <f>_xlfn.F.INV($C$2,D$4,$B13)</f>
        <v>3.0415968505652122</v>
      </c>
      <c r="E13" s="8">
        <f>_xlfn.F.INV($C$2,E$4,$B13)</f>
        <v>2.8425302575767115</v>
      </c>
      <c r="F13" s="8">
        <f>_xlfn.F.INV($C$2,F$4,$B13)</f>
        <v>2.7193290838554969</v>
      </c>
      <c r="G13" s="8">
        <f>_xlfn.F.INV($C$2,G$4,$B13)</f>
        <v>2.6353344404819259</v>
      </c>
      <c r="H13" s="8">
        <f>_xlfn.F.INV($C$2,H$4,$B13)</f>
        <v>2.5742341792090415</v>
      </c>
      <c r="I13" s="8">
        <f>_xlfn.F.INV($C$2,I$4,$B13)</f>
        <v>2.5277001093375553</v>
      </c>
      <c r="J13" s="8">
        <f>_xlfn.F.INV($C$2,J$4,$B13)</f>
        <v>2.4910285481106507</v>
      </c>
      <c r="K13" s="8">
        <f>_xlfn.F.INV($C$2,K$4,$B13)</f>
        <v>2.4613561497002596</v>
      </c>
      <c r="L13" s="8">
        <f>_xlfn.F.INV($C$2,L$4,$B13)</f>
        <v>2.4368367632951542</v>
      </c>
      <c r="M13" s="8">
        <f>_xlfn.F.INV($C$2,M$4,$B13)</f>
        <v>2.3986484297371309</v>
      </c>
      <c r="N13" s="8">
        <f>_xlfn.F.INV($C$2,N$4,$B13)</f>
        <v>2.3586094249210259</v>
      </c>
      <c r="O13" s="8">
        <f>_xlfn.F.INV($C$2,O$4,$B13)</f>
        <v>2.3165061148819328</v>
      </c>
      <c r="P13" s="8">
        <f>_xlfn.F.INV($C$2,P$4,$B13)</f>
        <v>2.2901467103102382</v>
      </c>
      <c r="Q13" s="8">
        <f>_xlfn.F.INV($C$2,Q$4,$B13)</f>
        <v>2.2346401001999321</v>
      </c>
      <c r="R13" s="8">
        <f>_xlfn.F.INV($C$2,R$4,$B13)</f>
        <v>2.2152221789141437</v>
      </c>
      <c r="S13" s="8">
        <f>_xlfn.F.INV($C$2,S$4,$B13)</f>
        <v>2.2053255062629864</v>
      </c>
      <c r="T13" s="8">
        <f t="shared" si="0"/>
        <v>2.1748375508348166</v>
      </c>
      <c r="V13" s="3">
        <v>9</v>
      </c>
      <c r="W13" s="8">
        <f t="shared" si="2"/>
        <v>7.4970043177550858</v>
      </c>
      <c r="X13" s="8">
        <f t="shared" si="1"/>
        <v>5.9138008082256617</v>
      </c>
      <c r="Y13" s="8">
        <f t="shared" si="1"/>
        <v>5.243637643003157</v>
      </c>
      <c r="Z13" s="8">
        <f t="shared" si="1"/>
        <v>4.8656119509836504</v>
      </c>
      <c r="AA13" s="8">
        <f t="shared" si="1"/>
        <v>4.6206494334548376</v>
      </c>
      <c r="AB13" s="8">
        <f t="shared" si="1"/>
        <v>4.4481753827683166</v>
      </c>
      <c r="AC13" s="8">
        <f t="shared" si="1"/>
        <v>4.3197959928217973</v>
      </c>
      <c r="AD13" s="8">
        <f t="shared" si="1"/>
        <v>4.2203389090075829</v>
      </c>
      <c r="AE13" s="8">
        <f t="shared" si="1"/>
        <v>4.1409243645770779</v>
      </c>
      <c r="AF13" s="8">
        <f t="shared" si="1"/>
        <v>4.0759941604188512</v>
      </c>
      <c r="AG13" s="8">
        <f t="shared" si="1"/>
        <v>3.9760775665109169</v>
      </c>
      <c r="AH13" s="8">
        <f t="shared" si="1"/>
        <v>3.8728509104191842</v>
      </c>
      <c r="AI13" s="8">
        <f t="shared" si="1"/>
        <v>3.7659330721411499</v>
      </c>
      <c r="AJ13" s="8">
        <f t="shared" si="1"/>
        <v>3.6998204301501763</v>
      </c>
      <c r="AK13" s="8">
        <f t="shared" si="1"/>
        <v>3.5626119018529669</v>
      </c>
      <c r="AL13" s="8">
        <f t="shared" si="1"/>
        <v>3.5152389941823881</v>
      </c>
      <c r="AM13" s="8">
        <f t="shared" si="1"/>
        <v>3.4912170435001664</v>
      </c>
      <c r="AN13" s="8">
        <f t="shared" si="3"/>
        <v>3.417726965448471</v>
      </c>
    </row>
    <row r="14" spans="2:40">
      <c r="B14" s="3">
        <v>10</v>
      </c>
      <c r="C14" s="8">
        <f>_xlfn.F.INV($C$2,C$4,$B14)</f>
        <v>3.3318411142122843</v>
      </c>
      <c r="D14" s="8">
        <f>_xlfn.F.INV($C$2,D$4,$B14)</f>
        <v>2.9578495353224983</v>
      </c>
      <c r="E14" s="8">
        <f>_xlfn.F.INV($C$2,E$4,$B14)</f>
        <v>2.755613251657314</v>
      </c>
      <c r="F14" s="8">
        <f>_xlfn.F.INV($C$2,F$4,$B14)</f>
        <v>2.6302754281567915</v>
      </c>
      <c r="G14" s="8">
        <f>_xlfn.F.INV($C$2,G$4,$B14)</f>
        <v>2.5446617710078128</v>
      </c>
      <c r="H14" s="8">
        <f>_xlfn.F.INV($C$2,H$4,$B14)</f>
        <v>2.4822651805528784</v>
      </c>
      <c r="I14" s="8">
        <f>_xlfn.F.INV($C$2,I$4,$B14)</f>
        <v>2.4346590655330189</v>
      </c>
      <c r="J14" s="8">
        <f>_xlfn.F.INV($C$2,J$4,$B14)</f>
        <v>2.3970813911087085</v>
      </c>
      <c r="K14" s="8">
        <f>_xlfn.F.INV($C$2,K$4,$B14)</f>
        <v>2.3666306818717384</v>
      </c>
      <c r="L14" s="8">
        <f>_xlfn.F.INV($C$2,L$4,$B14)</f>
        <v>2.3414342532270078</v>
      </c>
      <c r="M14" s="8">
        <f>_xlfn.F.INV($C$2,M$4,$B14)</f>
        <v>2.3021232899900563</v>
      </c>
      <c r="N14" s="8">
        <f>_xlfn.F.INV($C$2,N$4,$B14)</f>
        <v>2.2608064357040778</v>
      </c>
      <c r="O14" s="8">
        <f>_xlfn.F.INV($C$2,O$4,$B14)</f>
        <v>2.2172305991067902</v>
      </c>
      <c r="P14" s="8">
        <f>_xlfn.F.INV($C$2,P$4,$B14)</f>
        <v>2.1898725013530846</v>
      </c>
      <c r="Q14" s="8">
        <f>_xlfn.F.INV($C$2,Q$4,$B14)</f>
        <v>2.1320363682604619</v>
      </c>
      <c r="R14" s="8">
        <f>_xlfn.F.INV($C$2,R$4,$B14)</f>
        <v>2.1117207407087157</v>
      </c>
      <c r="S14" s="8">
        <f>_xlfn.F.INV($C$2,S$4,$B14)</f>
        <v>2.1013480754515172</v>
      </c>
      <c r="T14" s="8">
        <f t="shared" si="0"/>
        <v>2.069308646342519</v>
      </c>
      <c r="V14" s="3">
        <v>10</v>
      </c>
      <c r="W14" s="8">
        <f t="shared" si="2"/>
        <v>7.2058615667376698</v>
      </c>
      <c r="X14" s="8">
        <f t="shared" si="1"/>
        <v>5.639643629251939</v>
      </c>
      <c r="Y14" s="8">
        <f t="shared" si="1"/>
        <v>4.9764319708069094</v>
      </c>
      <c r="Z14" s="8">
        <f t="shared" si="1"/>
        <v>4.6017896523522666</v>
      </c>
      <c r="AA14" s="8">
        <f t="shared" si="1"/>
        <v>4.3586295032549165</v>
      </c>
      <c r="AB14" s="8">
        <f t="shared" si="1"/>
        <v>4.1871576796189194</v>
      </c>
      <c r="AC14" s="8">
        <f t="shared" si="1"/>
        <v>4.0593394374028762</v>
      </c>
      <c r="AD14" s="8">
        <f t="shared" si="1"/>
        <v>3.9601858488246204</v>
      </c>
      <c r="AE14" s="8">
        <f t="shared" si="1"/>
        <v>3.8809181429478641</v>
      </c>
      <c r="AF14" s="8">
        <f t="shared" si="1"/>
        <v>3.8160369170305368</v>
      </c>
      <c r="AG14" s="8">
        <f t="shared" si="1"/>
        <v>3.7160542963434087</v>
      </c>
      <c r="AH14" s="8">
        <f t="shared" si="1"/>
        <v>3.6125524628487367</v>
      </c>
      <c r="AI14" s="8">
        <f t="shared" si="1"/>
        <v>3.5050879838825915</v>
      </c>
      <c r="AJ14" s="8">
        <f t="shared" si="1"/>
        <v>3.4384823844096757</v>
      </c>
      <c r="AK14" s="8">
        <f t="shared" si="1"/>
        <v>3.2997990909970865</v>
      </c>
      <c r="AL14" s="8">
        <f t="shared" si="1"/>
        <v>3.2517527153696033</v>
      </c>
      <c r="AM14" s="8">
        <f t="shared" si="1"/>
        <v>3.2273527118926748</v>
      </c>
      <c r="AN14" s="8">
        <f t="shared" si="3"/>
        <v>3.1525385214724122</v>
      </c>
    </row>
    <row r="15" spans="2:40">
      <c r="B15" s="3">
        <v>11</v>
      </c>
      <c r="C15" s="8">
        <f>_xlfn.F.INV($C$2,C$4,$B15)</f>
        <v>3.2705906343056519</v>
      </c>
      <c r="D15" s="8">
        <f>_xlfn.F.INV($C$2,D$4,$B15)</f>
        <v>2.8915196503465719</v>
      </c>
      <c r="E15" s="8">
        <f>_xlfn.F.INV($C$2,E$4,$B15)</f>
        <v>2.6868238475575801</v>
      </c>
      <c r="F15" s="8">
        <f>_xlfn.F.INV($C$2,F$4,$B15)</f>
        <v>2.5597975173285343</v>
      </c>
      <c r="G15" s="8">
        <f>_xlfn.F.INV($C$2,G$4,$B15)</f>
        <v>2.4728839591009351</v>
      </c>
      <c r="H15" s="8">
        <f>_xlfn.F.INV($C$2,H$4,$B15)</f>
        <v>2.4094328820062709</v>
      </c>
      <c r="I15" s="8">
        <f>_xlfn.F.INV($C$2,I$4,$B15)</f>
        <v>2.3609452603995247</v>
      </c>
      <c r="J15" s="8">
        <f>_xlfn.F.INV($C$2,J$4,$B15)</f>
        <v>2.3226157334182744</v>
      </c>
      <c r="K15" s="8">
        <f>_xlfn.F.INV($C$2,K$4,$B15)</f>
        <v>2.2915142002270596</v>
      </c>
      <c r="L15" s="8">
        <f>_xlfn.F.INV($C$2,L$4,$B15)</f>
        <v>2.2657478268722433</v>
      </c>
      <c r="M15" s="8">
        <f>_xlfn.F.INV($C$2,M$4,$B15)</f>
        <v>2.2254839492811791</v>
      </c>
      <c r="N15" s="8">
        <f>_xlfn.F.INV($C$2,N$4,$B15)</f>
        <v>2.1830703383283883</v>
      </c>
      <c r="O15" s="8">
        <f>_xlfn.F.INV($C$2,O$4,$B15)</f>
        <v>2.1382144213345611</v>
      </c>
      <c r="P15" s="8">
        <f>_xlfn.F.INV($C$2,P$4,$B15)</f>
        <v>2.1099780670264812</v>
      </c>
      <c r="Q15" s="8">
        <f>_xlfn.F.INV($C$2,Q$4,$B15)</f>
        <v>2.0500607477253396</v>
      </c>
      <c r="R15" s="8">
        <f>_xlfn.F.INV($C$2,R$4,$B15)</f>
        <v>2.0289305892547689</v>
      </c>
      <c r="S15" s="8">
        <f>_xlfn.F.INV($C$2,S$4,$B15)</f>
        <v>2.0181231312664041</v>
      </c>
      <c r="T15" s="8">
        <f t="shared" si="0"/>
        <v>1.9846522369691428</v>
      </c>
      <c r="V15" s="3">
        <v>11</v>
      </c>
      <c r="W15" s="8">
        <f t="shared" si="2"/>
        <v>6.9790346300922952</v>
      </c>
      <c r="X15" s="8">
        <f t="shared" si="1"/>
        <v>5.4271143292221424</v>
      </c>
      <c r="Y15" s="8">
        <f t="shared" si="1"/>
        <v>4.7697270928926709</v>
      </c>
      <c r="Z15" s="8">
        <f t="shared" si="1"/>
        <v>4.3979117100770404</v>
      </c>
      <c r="AA15" s="8">
        <f t="shared" si="1"/>
        <v>4.1562481489096417</v>
      </c>
      <c r="AB15" s="8">
        <f t="shared" si="1"/>
        <v>3.9855979989451229</v>
      </c>
      <c r="AC15" s="8">
        <f t="shared" si="1"/>
        <v>3.8582287087907079</v>
      </c>
      <c r="AD15" s="8">
        <f t="shared" si="1"/>
        <v>3.7593062166898381</v>
      </c>
      <c r="AE15" s="8">
        <f t="shared" si="1"/>
        <v>3.6801372818032165</v>
      </c>
      <c r="AF15" s="8">
        <f t="shared" si="1"/>
        <v>3.6152724244274448</v>
      </c>
      <c r="AG15" s="8">
        <f t="shared" si="1"/>
        <v>3.5151856179006367</v>
      </c>
      <c r="AH15" s="8">
        <f t="shared" si="1"/>
        <v>3.411384396146202</v>
      </c>
      <c r="AI15" s="8">
        <f t="shared" si="1"/>
        <v>3.3033633966658691</v>
      </c>
      <c r="AJ15" s="8">
        <f t="shared" si="1"/>
        <v>3.2362652709858555</v>
      </c>
      <c r="AK15" s="8">
        <f t="shared" si="1"/>
        <v>3.0961172863451449</v>
      </c>
      <c r="AL15" s="8">
        <f t="shared" si="1"/>
        <v>3.0474008806013804</v>
      </c>
      <c r="AM15" s="8">
        <f t="shared" si="1"/>
        <v>3.0226238646689612</v>
      </c>
      <c r="AN15" s="8">
        <f t="shared" si="3"/>
        <v>2.9464828615402845</v>
      </c>
    </row>
    <row r="16" spans="2:40">
      <c r="B16" s="3">
        <v>12</v>
      </c>
      <c r="C16" s="8">
        <f>_xlfn.F.INV($C$2,C$4,$B16)</f>
        <v>3.2207789652589005</v>
      </c>
      <c r="D16" s="8">
        <f>_xlfn.F.INV($C$2,D$4,$B16)</f>
        <v>2.8377019218754289</v>
      </c>
      <c r="E16" s="8">
        <f>_xlfn.F.INV($C$2,E$4,$B16)</f>
        <v>2.631044145645578</v>
      </c>
      <c r="F16" s="8">
        <f>_xlfn.F.INV($C$2,F$4,$B16)</f>
        <v>2.5026489114272525</v>
      </c>
      <c r="G16" s="8">
        <f>_xlfn.F.INV($C$2,G$4,$B16)</f>
        <v>2.4146667131784709</v>
      </c>
      <c r="H16" s="8">
        <f>_xlfn.F.INV($C$2,H$4,$B16)</f>
        <v>2.3503387900856434</v>
      </c>
      <c r="I16" s="8">
        <f>_xlfn.F.INV($C$2,I$4,$B16)</f>
        <v>2.3011111992274556</v>
      </c>
      <c r="J16" s="8">
        <f>_xlfn.F.INV($C$2,J$4,$B16)</f>
        <v>2.2621454937079735</v>
      </c>
      <c r="K16" s="8">
        <f>_xlfn.F.INV($C$2,K$4,$B16)</f>
        <v>2.2304894995466373</v>
      </c>
      <c r="L16" s="8">
        <f>_xlfn.F.INV($C$2,L$4,$B16)</f>
        <v>2.2042346861514264</v>
      </c>
      <c r="M16" s="8">
        <f>_xlfn.F.INV($C$2,M$4,$B16)</f>
        <v>2.1631481191346169</v>
      </c>
      <c r="N16" s="8">
        <f>_xlfn.F.INV($C$2,N$4,$B16)</f>
        <v>2.1197781872460228</v>
      </c>
      <c r="O16" s="8">
        <f>_xlfn.F.INV($C$2,O$4,$B16)</f>
        <v>2.0737931302968868</v>
      </c>
      <c r="P16" s="8">
        <f>_xlfn.F.INV($C$2,P$4,$B16)</f>
        <v>2.0447738561648539</v>
      </c>
      <c r="Q16" s="8">
        <f>_xlfn.F.INV($C$2,Q$4,$B16)</f>
        <v>1.9829737876554461</v>
      </c>
      <c r="R16" s="8">
        <f>_xlfn.F.INV($C$2,R$4,$B16)</f>
        <v>1.9610959302499638</v>
      </c>
      <c r="S16" s="8">
        <f>_xlfn.F.INV($C$2,S$4,$B16)</f>
        <v>1.9498867892568512</v>
      </c>
      <c r="T16" s="8">
        <f t="shared" si="0"/>
        <v>1.9150805123124539</v>
      </c>
      <c r="V16" s="3">
        <v>12</v>
      </c>
      <c r="W16" s="8">
        <f t="shared" si="2"/>
        <v>6.7974486487035604</v>
      </c>
      <c r="X16" s="8">
        <f t="shared" si="1"/>
        <v>5.2576778011252356</v>
      </c>
      <c r="Y16" s="8">
        <f t="shared" si="1"/>
        <v>4.6052225143616932</v>
      </c>
      <c r="Z16" s="8">
        <f t="shared" si="1"/>
        <v>4.2357945000510879</v>
      </c>
      <c r="AA16" s="8">
        <f t="shared" si="1"/>
        <v>3.9953870437398886</v>
      </c>
      <c r="AB16" s="8">
        <f t="shared" si="1"/>
        <v>3.8254177792099049</v>
      </c>
      <c r="AC16" s="8">
        <f t="shared" si="1"/>
        <v>3.6984111546820464</v>
      </c>
      <c r="AD16" s="8">
        <f t="shared" si="1"/>
        <v>3.599665196062924</v>
      </c>
      <c r="AE16" s="8">
        <f t="shared" si="1"/>
        <v>3.5205598187992377</v>
      </c>
      <c r="AF16" s="8">
        <f t="shared" si="1"/>
        <v>3.4556883506092797</v>
      </c>
      <c r="AG16" s="8">
        <f t="shared" si="1"/>
        <v>3.355472596932445</v>
      </c>
      <c r="AH16" s="8">
        <f t="shared" si="1"/>
        <v>3.2513600873440378</v>
      </c>
      <c r="AI16" s="8">
        <f t="shared" si="1"/>
        <v>3.1427843157891457</v>
      </c>
      <c r="AJ16" s="8">
        <f t="shared" si="1"/>
        <v>3.0752010308341968</v>
      </c>
      <c r="AK16" s="8">
        <f t="shared" si="1"/>
        <v>2.933613263805344</v>
      </c>
      <c r="AL16" s="8">
        <f t="shared" si="1"/>
        <v>2.884235790445818</v>
      </c>
      <c r="AM16" s="8">
        <f t="shared" si="1"/>
        <v>2.8590857138191668</v>
      </c>
      <c r="AN16" s="8">
        <f t="shared" si="3"/>
        <v>2.7816245507730741</v>
      </c>
    </row>
    <row r="17" spans="2:40">
      <c r="B17" s="3">
        <v>13</v>
      </c>
      <c r="C17" s="8">
        <f>_xlfn.F.INV($C$2,C$4,$B17)</f>
        <v>3.1794821871142731</v>
      </c>
      <c r="D17" s="8">
        <f>_xlfn.F.INV($C$2,D$4,$B17)</f>
        <v>2.7931705986564039</v>
      </c>
      <c r="E17" s="8">
        <f>_xlfn.F.INV($C$2,E$4,$B17)</f>
        <v>2.5849124147558795</v>
      </c>
      <c r="F17" s="8">
        <f>_xlfn.F.INV($C$2,F$4,$B17)</f>
        <v>2.4553843646197957</v>
      </c>
      <c r="G17" s="8">
        <f>_xlfn.F.INV($C$2,G$4,$B17)</f>
        <v>2.3665068878529145</v>
      </c>
      <c r="H17" s="8">
        <f>_xlfn.F.INV($C$2,H$4,$B17)</f>
        <v>2.3014369406477568</v>
      </c>
      <c r="I17" s="8">
        <f>_xlfn.F.INV($C$2,I$4,$B17)</f>
        <v>2.2515779179874178</v>
      </c>
      <c r="J17" s="8">
        <f>_xlfn.F.INV($C$2,J$4,$B17)</f>
        <v>2.2120655149176787</v>
      </c>
      <c r="K17" s="8">
        <f>_xlfn.F.INV($C$2,K$4,$B17)</f>
        <v>2.1799301580087995</v>
      </c>
      <c r="L17" s="8">
        <f>_xlfn.F.INV($C$2,L$4,$B17)</f>
        <v>2.1532508300305992</v>
      </c>
      <c r="M17" s="8">
        <f>_xlfn.F.INV($C$2,M$4,$B17)</f>
        <v>2.1114445085945679</v>
      </c>
      <c r="N17" s="8">
        <f>_xlfn.F.INV($C$2,N$4,$B17)</f>
        <v>2.0672303948528223</v>
      </c>
      <c r="O17" s="8">
        <f>_xlfn.F.INV($C$2,O$4,$B17)</f>
        <v>2.0202380686149772</v>
      </c>
      <c r="P17" s="8">
        <f>_xlfn.F.INV($C$2,P$4,$B17)</f>
        <v>1.9905135671531045</v>
      </c>
      <c r="Q17" s="8">
        <f>_xlfn.F.INV($C$2,Q$4,$B17)</f>
        <v>1.9269940859145136</v>
      </c>
      <c r="R17" s="8">
        <f>_xlfn.F.INV($C$2,R$4,$B17)</f>
        <v>1.9044239041273618</v>
      </c>
      <c r="S17" s="8">
        <f>_xlfn.F.INV($C$2,S$4,$B17)</f>
        <v>1.8928405339198662</v>
      </c>
      <c r="T17" s="8">
        <f t="shared" si="0"/>
        <v>1.8567783058785892</v>
      </c>
      <c r="V17" s="3">
        <v>13</v>
      </c>
      <c r="W17" s="8">
        <f t="shared" si="2"/>
        <v>6.6488616830664036</v>
      </c>
      <c r="X17" s="8">
        <f t="shared" si="1"/>
        <v>5.1195158185270619</v>
      </c>
      <c r="Y17" s="8">
        <f t="shared" si="1"/>
        <v>4.4712807660906106</v>
      </c>
      <c r="Z17" s="8">
        <f t="shared" si="1"/>
        <v>4.1038905270396029</v>
      </c>
      <c r="AA17" s="8">
        <f t="shared" si="1"/>
        <v>3.8645489320294977</v>
      </c>
      <c r="AB17" s="8">
        <f t="shared" si="1"/>
        <v>3.6951502663812801</v>
      </c>
      <c r="AC17" s="8">
        <f t="shared" si="1"/>
        <v>3.5684397789096387</v>
      </c>
      <c r="AD17" s="8">
        <f t="shared" si="1"/>
        <v>3.4698292799101935</v>
      </c>
      <c r="AE17" s="8">
        <f t="shared" si="1"/>
        <v>3.3907618706601026</v>
      </c>
      <c r="AF17" s="8">
        <f t="shared" si="1"/>
        <v>3.3258679414633674</v>
      </c>
      <c r="AG17" s="8">
        <f t="shared" si="1"/>
        <v>3.225508229855961</v>
      </c>
      <c r="AH17" s="8">
        <f t="shared" si="1"/>
        <v>3.1210812543179856</v>
      </c>
      <c r="AI17" s="8">
        <f t="shared" si="1"/>
        <v>3.0119604463815</v>
      </c>
      <c r="AJ17" s="8">
        <f t="shared" si="1"/>
        <v>2.9439040392933737</v>
      </c>
      <c r="AK17" s="8">
        <f t="shared" si="1"/>
        <v>2.8009113865766593</v>
      </c>
      <c r="AL17" s="8">
        <f t="shared" si="1"/>
        <v>2.7508856050267294</v>
      </c>
      <c r="AM17" s="8">
        <f t="shared" si="1"/>
        <v>2.7253684465011769</v>
      </c>
      <c r="AN17" s="8">
        <f t="shared" si="3"/>
        <v>2.6466004076353777</v>
      </c>
    </row>
    <row r="18" spans="2:40">
      <c r="B18" s="3">
        <v>14</v>
      </c>
      <c r="C18" s="8">
        <f>_xlfn.F.INV($C$2,C$4,$B18)</f>
        <v>3.1446929677740787</v>
      </c>
      <c r="D18" s="8">
        <f>_xlfn.F.INV($C$2,D$4,$B18)</f>
        <v>2.7557186704649874</v>
      </c>
      <c r="E18" s="8">
        <f>_xlfn.F.INV($C$2,E$4,$B18)</f>
        <v>2.546130796955262</v>
      </c>
      <c r="F18" s="8">
        <f>_xlfn.F.INV($C$2,F$4,$B18)</f>
        <v>2.4156493775829935</v>
      </c>
      <c r="G18" s="8">
        <f>_xlfn.F.INV($C$2,G$4,$B18)</f>
        <v>2.3260101757693068</v>
      </c>
      <c r="H18" s="8">
        <f>_xlfn.F.INV($C$2,H$4,$B18)</f>
        <v>2.2603032482472689</v>
      </c>
      <c r="I18" s="8">
        <f>_xlfn.F.INV($C$2,I$4,$B18)</f>
        <v>2.2098981637830124</v>
      </c>
      <c r="J18" s="8">
        <f>_xlfn.F.INV($C$2,J$4,$B18)</f>
        <v>2.1699100113626453</v>
      </c>
      <c r="K18" s="8">
        <f>_xlfn.F.INV($C$2,K$4,$B18)</f>
        <v>2.1373552464406154</v>
      </c>
      <c r="L18" s="8">
        <f>_xlfn.F.INV($C$2,L$4,$B18)</f>
        <v>2.1103027428123466</v>
      </c>
      <c r="M18" s="8">
        <f>_xlfn.F.INV($C$2,M$4,$B18)</f>
        <v>2.0678599401695923</v>
      </c>
      <c r="N18" s="8">
        <f>_xlfn.F.INV($C$2,N$4,$B18)</f>
        <v>2.0228932418539793</v>
      </c>
      <c r="O18" s="8">
        <f>_xlfn.F.INV($C$2,O$4,$B18)</f>
        <v>1.9749942640090203</v>
      </c>
      <c r="P18" s="8">
        <f>_xlfn.F.INV($C$2,P$4,$B18)</f>
        <v>1.9446292687575415</v>
      </c>
      <c r="Q18" s="8">
        <f>_xlfn.F.INV($C$2,Q$4,$B18)</f>
        <v>1.87952788226371</v>
      </c>
      <c r="R18" s="8">
        <f>_xlfn.F.INV($C$2,R$4,$B18)</f>
        <v>1.8563123399809816</v>
      </c>
      <c r="S18" s="8">
        <f>_xlfn.F.INV($C$2,S$4,$B18)</f>
        <v>1.8443780532322798</v>
      </c>
      <c r="T18" s="8">
        <f t="shared" si="0"/>
        <v>1.8071271707468775</v>
      </c>
      <c r="V18" s="3">
        <v>14</v>
      </c>
      <c r="W18" s="8">
        <f t="shared" si="2"/>
        <v>6.5250665764649227</v>
      </c>
      <c r="X18" s="8">
        <f t="shared" si="1"/>
        <v>5.0047493087371517</v>
      </c>
      <c r="Y18" s="8">
        <f t="shared" si="1"/>
        <v>4.3601610581375638</v>
      </c>
      <c r="Z18" s="8">
        <f t="shared" si="1"/>
        <v>3.9945276927595397</v>
      </c>
      <c r="AA18" s="8">
        <f t="shared" si="1"/>
        <v>3.7560999477514674</v>
      </c>
      <c r="AB18" s="8">
        <f t="shared" si="1"/>
        <v>3.5871846635033395</v>
      </c>
      <c r="AC18" s="8">
        <f t="shared" si="1"/>
        <v>3.4607185895055248</v>
      </c>
      <c r="AD18" s="8">
        <f t="shared" si="1"/>
        <v>3.3622124621449339</v>
      </c>
      <c r="AE18" s="8">
        <f t="shared" si="1"/>
        <v>3.2831644537169495</v>
      </c>
      <c r="AF18" s="8">
        <f t="shared" si="1"/>
        <v>3.2182373325943132</v>
      </c>
      <c r="AG18" s="8">
        <f t="shared" si="1"/>
        <v>3.117725483870494</v>
      </c>
      <c r="AH18" s="8">
        <f t="shared" si="1"/>
        <v>3.0129867323145327</v>
      </c>
      <c r="AI18" s="8">
        <f t="shared" si="1"/>
        <v>2.9033357381089435</v>
      </c>
      <c r="AJ18" s="8">
        <f t="shared" si="1"/>
        <v>2.8348211361160383</v>
      </c>
      <c r="AK18" s="8">
        <f t="shared" si="1"/>
        <v>2.6904646716102212</v>
      </c>
      <c r="AL18" s="8">
        <f t="shared" si="1"/>
        <v>2.6398057737327409</v>
      </c>
      <c r="AM18" s="8">
        <f t="shared" si="1"/>
        <v>2.6139288388771695</v>
      </c>
      <c r="AN18" s="8">
        <f t="shared" si="3"/>
        <v>2.5338716771062191</v>
      </c>
    </row>
    <row r="19" spans="2:40">
      <c r="B19" s="3">
        <v>15</v>
      </c>
      <c r="C19" s="8">
        <f>_xlfn.F.INV($C$2,C$4,$B19)</f>
        <v>3.1149880008968962</v>
      </c>
      <c r="D19" s="8">
        <f>_xlfn.F.INV($C$2,D$4,$B19)</f>
        <v>2.7237858190148403</v>
      </c>
      <c r="E19" s="8">
        <f>_xlfn.F.INV($C$2,E$4,$B19)</f>
        <v>2.5130760522124462</v>
      </c>
      <c r="F19" s="8">
        <f>_xlfn.F.INV($C$2,F$4,$B19)</f>
        <v>2.3817809182962506</v>
      </c>
      <c r="G19" s="8">
        <f>_xlfn.F.INV($C$2,G$4,$B19)</f>
        <v>2.2914852152962668</v>
      </c>
      <c r="H19" s="8">
        <f>_xlfn.F.INV($C$2,H$4,$B19)</f>
        <v>2.2252249276517033</v>
      </c>
      <c r="I19" s="8">
        <f>_xlfn.F.INV($C$2,I$4,$B19)</f>
        <v>2.1743423321031417</v>
      </c>
      <c r="J19" s="8">
        <f>_xlfn.F.INV($C$2,J$4,$B19)</f>
        <v>2.1339358219616966</v>
      </c>
      <c r="K19" s="8">
        <f>_xlfn.F.INV($C$2,K$4,$B19)</f>
        <v>2.1010104560997709</v>
      </c>
      <c r="L19" s="8">
        <f>_xlfn.F.INV($C$2,L$4,$B19)</f>
        <v>2.0736268008236607</v>
      </c>
      <c r="M19" s="8">
        <f>_xlfn.F.INV($C$2,M$4,$B19)</f>
        <v>2.0306161473243316</v>
      </c>
      <c r="N19" s="8">
        <f>_xlfn.F.INV($C$2,N$4,$B19)</f>
        <v>1.9849730439861588</v>
      </c>
      <c r="O19" s="8">
        <f>_xlfn.F.INV($C$2,O$4,$B19)</f>
        <v>1.9362519588556411</v>
      </c>
      <c r="P19" s="8">
        <f>_xlfn.F.INV($C$2,P$4,$B19)</f>
        <v>1.905301350689508</v>
      </c>
      <c r="Q19" s="8">
        <f>_xlfn.F.INV($C$2,Q$4,$B19)</f>
        <v>1.8387358687331536</v>
      </c>
      <c r="R19" s="8">
        <f>_xlfn.F.INV($C$2,R$4,$B19)</f>
        <v>1.8149155246393704</v>
      </c>
      <c r="S19" s="8">
        <f>_xlfn.F.INV($C$2,S$4,$B19)</f>
        <v>1.8026504877855805</v>
      </c>
      <c r="T19" s="8">
        <f t="shared" si="0"/>
        <v>1.7642690705028314</v>
      </c>
      <c r="V19" s="3">
        <v>15</v>
      </c>
      <c r="W19" s="8">
        <f t="shared" si="2"/>
        <v>6.4203601797234704</v>
      </c>
      <c r="X19" s="8">
        <f t="shared" si="1"/>
        <v>4.9079294353186622</v>
      </c>
      <c r="Y19" s="8">
        <f t="shared" si="1"/>
        <v>4.2665208307912783</v>
      </c>
      <c r="Z19" s="8">
        <f t="shared" si="1"/>
        <v>3.9024160989679841</v>
      </c>
      <c r="AA19" s="8">
        <f t="shared" si="1"/>
        <v>3.6647793757406131</v>
      </c>
      <c r="AB19" s="8">
        <f t="shared" si="1"/>
        <v>3.4962777309807382</v>
      </c>
      <c r="AC19" s="8">
        <f t="shared" si="1"/>
        <v>3.3700154378995761</v>
      </c>
      <c r="AD19" s="8">
        <f t="shared" si="1"/>
        <v>3.2715899667328729</v>
      </c>
      <c r="AE19" s="8">
        <f t="shared" si="1"/>
        <v>3.1925478855469311</v>
      </c>
      <c r="AF19" s="8">
        <f t="shared" si="1"/>
        <v>3.1275804799389775</v>
      </c>
      <c r="AG19" s="8">
        <f t="shared" si="1"/>
        <v>3.0269130140446743</v>
      </c>
      <c r="AH19" s="8">
        <f t="shared" si="1"/>
        <v>2.9218689831471427</v>
      </c>
      <c r="AI19" s="8">
        <f t="shared" si="1"/>
        <v>2.8117057113239161</v>
      </c>
      <c r="AJ19" s="8">
        <f t="shared" si="1"/>
        <v>2.7427494619036943</v>
      </c>
      <c r="AK19" s="8">
        <f t="shared" si="1"/>
        <v>2.5970737045226979</v>
      </c>
      <c r="AL19" s="8">
        <f t="shared" si="1"/>
        <v>2.5457983264231467</v>
      </c>
      <c r="AM19" s="8">
        <f t="shared" si="1"/>
        <v>2.5195697380639874</v>
      </c>
      <c r="AN19" s="8">
        <f t="shared" si="3"/>
        <v>2.4382440928831732</v>
      </c>
    </row>
    <row r="20" spans="2:40">
      <c r="B20" s="3">
        <v>16</v>
      </c>
      <c r="C20" s="8">
        <f>_xlfn.F.INV($C$2,C$4,$B20)</f>
        <v>3.0893302750107048</v>
      </c>
      <c r="D20" s="8">
        <f>_xlfn.F.INV($C$2,D$4,$B20)</f>
        <v>2.6962380892720335</v>
      </c>
      <c r="E20" s="8">
        <f>_xlfn.F.INV($C$2,E$4,$B20)</f>
        <v>2.4845693092677168</v>
      </c>
      <c r="F20" s="8">
        <f>_xlfn.F.INV($C$2,F$4,$B20)</f>
        <v>2.3525713274478002</v>
      </c>
      <c r="G20" s="8">
        <f>_xlfn.F.INV($C$2,G$4,$B20)</f>
        <v>2.2617036010684584</v>
      </c>
      <c r="H20" s="8">
        <f>_xlfn.F.INV($C$2,H$4,$B20)</f>
        <v>2.1949577227654897</v>
      </c>
      <c r="I20" s="8">
        <f>_xlfn.F.INV($C$2,I$4,$B20)</f>
        <v>2.1436536152338777</v>
      </c>
      <c r="J20" s="8">
        <f>_xlfn.F.INV($C$2,J$4,$B20)</f>
        <v>2.1028759488495736</v>
      </c>
      <c r="K20" s="8">
        <f>_xlfn.F.INV($C$2,K$4,$B20)</f>
        <v>2.0696203583448241</v>
      </c>
      <c r="L20" s="8">
        <f>_xlfn.F.INV($C$2,L$4,$B20)</f>
        <v>2.0419404940134926</v>
      </c>
      <c r="M20" s="8">
        <f>_xlfn.F.INV($C$2,M$4,$B20)</f>
        <v>1.9984194189106963</v>
      </c>
      <c r="N20" s="8">
        <f>_xlfn.F.INV($C$2,N$4,$B20)</f>
        <v>1.9521642035492812</v>
      </c>
      <c r="O20" s="8">
        <f>_xlfn.F.INV($C$2,O$4,$B20)</f>
        <v>1.902693064774319</v>
      </c>
      <c r="P20" s="8">
        <f>_xlfn.F.INV($C$2,P$4,$B20)</f>
        <v>1.8712040233425584</v>
      </c>
      <c r="Q20" s="8">
        <f>_xlfn.F.INV($C$2,Q$4,$B20)</f>
        <v>1.8032767968266104</v>
      </c>
      <c r="R20" s="8">
        <f>_xlfn.F.INV($C$2,R$4,$B20)</f>
        <v>1.7788871846403798</v>
      </c>
      <c r="S20" s="8">
        <f>_xlfn.F.INV($C$2,S$4,$B20)</f>
        <v>1.7663091009912597</v>
      </c>
      <c r="T20" s="8">
        <f t="shared" si="0"/>
        <v>1.7268481164953804</v>
      </c>
      <c r="V20" s="3">
        <v>16</v>
      </c>
      <c r="W20" s="8">
        <f t="shared" si="2"/>
        <v>6.330658665628321</v>
      </c>
      <c r="X20" s="8">
        <f t="shared" si="1"/>
        <v>4.8251708816301733</v>
      </c>
      <c r="Y20" s="8">
        <f t="shared" si="1"/>
        <v>4.1865571927295253</v>
      </c>
      <c r="Z20" s="8">
        <f t="shared" si="1"/>
        <v>3.8237935906165319</v>
      </c>
      <c r="AA20" s="8">
        <f t="shared" si="1"/>
        <v>3.5868475270823361</v>
      </c>
      <c r="AB20" s="8">
        <f t="shared" si="1"/>
        <v>3.4187031220983912</v>
      </c>
      <c r="AC20" s="8">
        <f t="shared" si="1"/>
        <v>3.2926123419950142</v>
      </c>
      <c r="AD20" s="8">
        <f t="shared" si="1"/>
        <v>3.1942492811166345</v>
      </c>
      <c r="AE20" s="8">
        <f t="shared" si="1"/>
        <v>3.1152033550035081</v>
      </c>
      <c r="AF20" s="8">
        <f t="shared" si="1"/>
        <v>3.0501911512281747</v>
      </c>
      <c r="AG20" s="8">
        <f t="shared" si="1"/>
        <v>2.9493677795123237</v>
      </c>
      <c r="AH20" s="8">
        <f t="shared" si="1"/>
        <v>2.8440273376750289</v>
      </c>
      <c r="AI20" s="8">
        <f t="shared" si="1"/>
        <v>2.7333713426202522</v>
      </c>
      <c r="AJ20" s="8">
        <f t="shared" si="1"/>
        <v>2.6639907445859676</v>
      </c>
      <c r="AK20" s="8">
        <f t="shared" si="1"/>
        <v>2.517041774629992</v>
      </c>
      <c r="AL20" s="8">
        <f t="shared" si="1"/>
        <v>2.4651673055886243</v>
      </c>
      <c r="AM20" s="8">
        <f t="shared" ref="X20:AM39" si="4">_xlfn.F.INV($W$2,AM$4,$V20)</f>
        <v>2.4385956451705657</v>
      </c>
      <c r="AN20" s="8">
        <f t="shared" si="3"/>
        <v>2.3560239204364799</v>
      </c>
    </row>
    <row r="21" spans="2:40">
      <c r="B21" s="3">
        <v>17</v>
      </c>
      <c r="C21" s="8">
        <f>_xlfn.F.INV($C$2,C$4,$B21)</f>
        <v>3.0669464968434461</v>
      </c>
      <c r="D21" s="8">
        <f>_xlfn.F.INV($C$2,D$4,$B21)</f>
        <v>2.6722317770205102</v>
      </c>
      <c r="E21" s="8">
        <f>_xlfn.F.INV($C$2,E$4,$B21)</f>
        <v>2.4597339670874936</v>
      </c>
      <c r="F21" s="8">
        <f>_xlfn.F.INV($C$2,F$4,$B21)</f>
        <v>2.327122652697208</v>
      </c>
      <c r="G21" s="8">
        <f>_xlfn.F.INV($C$2,G$4,$B21)</f>
        <v>2.2357518175832607</v>
      </c>
      <c r="H21" s="8">
        <f>_xlfn.F.INV($C$2,H$4,$B21)</f>
        <v>2.1685761119237865</v>
      </c>
      <c r="I21" s="8">
        <f>_xlfn.F.INV($C$2,I$4,$B21)</f>
        <v>2.1168969067660397</v>
      </c>
      <c r="J21" s="8">
        <f>_xlfn.F.INV($C$2,J$4,$B21)</f>
        <v>2.0757874505638312</v>
      </c>
      <c r="K21" s="8">
        <f>_xlfn.F.INV($C$2,K$4,$B21)</f>
        <v>2.0422354914296044</v>
      </c>
      <c r="L21" s="8">
        <f>_xlfn.F.INV($C$2,L$4,$B21)</f>
        <v>2.014288856441079</v>
      </c>
      <c r="M21" s="8">
        <f>_xlfn.F.INV($C$2,M$4,$B21)</f>
        <v>1.9703060298422488</v>
      </c>
      <c r="N21" s="8">
        <f>_xlfn.F.INV($C$2,N$4,$B21)</f>
        <v>1.9234936278947368</v>
      </c>
      <c r="O21" s="8">
        <f>_xlfn.F.INV($C$2,O$4,$B21)</f>
        <v>1.8733345655477822</v>
      </c>
      <c r="P21" s="8">
        <f>_xlfn.F.INV($C$2,P$4,$B21)</f>
        <v>1.8413481140582504</v>
      </c>
      <c r="Q21" s="8">
        <f>_xlfn.F.INV($C$2,Q$4,$B21)</f>
        <v>1.7721490753379896</v>
      </c>
      <c r="R21" s="8">
        <f>_xlfn.F.INV($C$2,R$4,$B21)</f>
        <v>1.7472216897061095</v>
      </c>
      <c r="S21" s="8">
        <f>_xlfn.F.INV($C$2,S$4,$B21)</f>
        <v>1.7343462862153667</v>
      </c>
      <c r="T21" s="8">
        <f t="shared" si="0"/>
        <v>1.6938509884250337</v>
      </c>
      <c r="V21" s="3">
        <v>17</v>
      </c>
      <c r="W21" s="8">
        <f t="shared" si="2"/>
        <v>6.2529623312327232</v>
      </c>
      <c r="X21" s="8">
        <f t="shared" si="4"/>
        <v>4.753630344378462</v>
      </c>
      <c r="Y21" s="8">
        <f t="shared" si="4"/>
        <v>4.1174914541457408</v>
      </c>
      <c r="Z21" s="8">
        <f t="shared" si="4"/>
        <v>3.7559133287443958</v>
      </c>
      <c r="AA21" s="8">
        <f t="shared" si="4"/>
        <v>3.5195750415712275</v>
      </c>
      <c r="AB21" s="8">
        <f t="shared" si="4"/>
        <v>3.3517417679779689</v>
      </c>
      <c r="AC21" s="8">
        <f t="shared" si="4"/>
        <v>3.2257966016521435</v>
      </c>
      <c r="AD21" s="8">
        <f t="shared" si="4"/>
        <v>3.127481795335624</v>
      </c>
      <c r="AE21" s="8">
        <f t="shared" si="4"/>
        <v>3.0484249552950766</v>
      </c>
      <c r="AF21" s="8">
        <f t="shared" si="4"/>
        <v>2.9833652672121098</v>
      </c>
      <c r="AG21" s="8">
        <f t="shared" si="4"/>
        <v>2.8823878391472233</v>
      </c>
      <c r="AH21" s="8">
        <f t="shared" si="4"/>
        <v>2.7767612443032168</v>
      </c>
      <c r="AI21" s="8">
        <f t="shared" si="4"/>
        <v>2.665632776485376</v>
      </c>
      <c r="AJ21" s="8">
        <f t="shared" si="4"/>
        <v>2.5958452998056898</v>
      </c>
      <c r="AK21" s="8">
        <f t="shared" si="4"/>
        <v>2.447669489284491</v>
      </c>
      <c r="AL21" s="8">
        <f t="shared" si="4"/>
        <v>2.3952135970409389</v>
      </c>
      <c r="AM21" s="8">
        <f t="shared" si="4"/>
        <v>2.3683076561251659</v>
      </c>
      <c r="AN21" s="8">
        <f t="shared" si="3"/>
        <v>2.2845132346087427</v>
      </c>
    </row>
    <row r="22" spans="2:40">
      <c r="B22" s="3">
        <v>18</v>
      </c>
      <c r="C22" s="8">
        <f>_xlfn.F.INV($C$2,C$4,$B22)</f>
        <v>3.0472483584213745</v>
      </c>
      <c r="D22" s="8">
        <f>_xlfn.F.INV($C$2,D$4,$B22)</f>
        <v>2.6511262678838836</v>
      </c>
      <c r="E22" s="8">
        <f>_xlfn.F.INV($C$2,E$4,$B22)</f>
        <v>2.4379047796256699</v>
      </c>
      <c r="F22" s="8">
        <f>_xlfn.F.INV($C$2,F$4,$B22)</f>
        <v>2.304753471347524</v>
      </c>
      <c r="G22" s="8">
        <f>_xlfn.F.INV($C$2,G$4,$B22)</f>
        <v>2.2129365243711878</v>
      </c>
      <c r="H22" s="8">
        <f>_xlfn.F.INV($C$2,H$4,$B22)</f>
        <v>2.1453774771875804</v>
      </c>
      <c r="I22" s="8">
        <f>_xlfn.F.INV($C$2,I$4,$B22)</f>
        <v>2.0933621256313137</v>
      </c>
      <c r="J22" s="8">
        <f>_xlfn.F.INV($C$2,J$4,$B22)</f>
        <v>2.0519541056022548</v>
      </c>
      <c r="K22" s="8">
        <f>_xlfn.F.INV($C$2,K$4,$B22)</f>
        <v>2.0181344953524643</v>
      </c>
      <c r="L22" s="8">
        <f>_xlfn.F.INV($C$2,L$4,$B22)</f>
        <v>1.9899461695198262</v>
      </c>
      <c r="M22" s="8">
        <f>_xlfn.F.INV($C$2,M$4,$B22)</f>
        <v>1.9455432847912246</v>
      </c>
      <c r="N22" s="8">
        <f>_xlfn.F.INV($C$2,N$4,$B22)</f>
        <v>1.8982211034100456</v>
      </c>
      <c r="O22" s="8">
        <f>_xlfn.F.INV($C$2,O$4,$B22)</f>
        <v>1.8474282181467379</v>
      </c>
      <c r="P22" s="8">
        <f>_xlfn.F.INV($C$2,P$4,$B22)</f>
        <v>1.8149803663320747</v>
      </c>
      <c r="Q22" s="8">
        <f>_xlfn.F.INV($C$2,Q$4,$B22)</f>
        <v>1.7445892781879972</v>
      </c>
      <c r="R22" s="8">
        <f>_xlfn.F.INV($C$2,R$4,$B22)</f>
        <v>1.7191523012715135</v>
      </c>
      <c r="S22" s="8">
        <f>_xlfn.F.INV($C$2,S$4,$B22)</f>
        <v>1.7059936864131633</v>
      </c>
      <c r="T22" s="8">
        <f t="shared" si="0"/>
        <v>1.6645046696364376</v>
      </c>
      <c r="V22" s="3">
        <v>18</v>
      </c>
      <c r="W22" s="8">
        <f t="shared" si="2"/>
        <v>6.1850190641897376</v>
      </c>
      <c r="X22" s="8">
        <f t="shared" si="4"/>
        <v>4.6911801736761145</v>
      </c>
      <c r="Y22" s="8">
        <f t="shared" si="4"/>
        <v>4.0572471754077064</v>
      </c>
      <c r="Z22" s="8">
        <f t="shared" si="4"/>
        <v>3.6967240546988749</v>
      </c>
      <c r="AA22" s="8">
        <f t="shared" si="4"/>
        <v>3.4609244107793677</v>
      </c>
      <c r="AB22" s="8">
        <f t="shared" si="4"/>
        <v>3.2933641859848732</v>
      </c>
      <c r="AC22" s="8">
        <f t="shared" si="4"/>
        <v>3.1675436345126839</v>
      </c>
      <c r="AD22" s="8">
        <f t="shared" si="4"/>
        <v>3.069266013721816</v>
      </c>
      <c r="AE22" s="8">
        <f t="shared" si="4"/>
        <v>2.990193176784202</v>
      </c>
      <c r="AF22" s="8">
        <f t="shared" si="4"/>
        <v>2.9250846130971064</v>
      </c>
      <c r="AG22" s="8">
        <f t="shared" si="4"/>
        <v>2.823956383235763</v>
      </c>
      <c r="AH22" s="8">
        <f t="shared" si="4"/>
        <v>2.7180546172700883</v>
      </c>
      <c r="AI22" s="8">
        <f t="shared" si="4"/>
        <v>2.6064739958878564</v>
      </c>
      <c r="AJ22" s="8">
        <f t="shared" si="4"/>
        <v>2.5362969024892283</v>
      </c>
      <c r="AK22" s="8">
        <f t="shared" si="4"/>
        <v>2.3869400755658399</v>
      </c>
      <c r="AL22" s="8">
        <f t="shared" si="4"/>
        <v>2.333920384454188</v>
      </c>
      <c r="AM22" s="8">
        <f t="shared" si="4"/>
        <v>2.3066889942784021</v>
      </c>
      <c r="AN22" s="8">
        <f t="shared" si="3"/>
        <v>2.2216956917551975</v>
      </c>
    </row>
    <row r="23" spans="2:40">
      <c r="B23" s="3">
        <v>19</v>
      </c>
      <c r="C23" s="8">
        <f>_xlfn.F.INV($C$2,C$4,$B23)</f>
        <v>3.0297803965080554</v>
      </c>
      <c r="D23" s="8">
        <f>_xlfn.F.INV($C$2,D$4,$B23)</f>
        <v>2.6324264710866405</v>
      </c>
      <c r="E23" s="8">
        <f>_xlfn.F.INV($C$2,E$4,$B23)</f>
        <v>2.4185678556802697</v>
      </c>
      <c r="F23" s="8">
        <f>_xlfn.F.INV($C$2,F$4,$B23)</f>
        <v>2.2849374077845948</v>
      </c>
      <c r="G23" s="8">
        <f>_xlfn.F.INV($C$2,G$4,$B23)</f>
        <v>2.1927220560092677</v>
      </c>
      <c r="H23" s="8">
        <f>_xlfn.F.INV($C$2,H$4,$B23)</f>
        <v>2.1248188599749609</v>
      </c>
      <c r="I23" s="8">
        <f>_xlfn.F.INV($C$2,I$4,$B23)</f>
        <v>2.0725004042078647</v>
      </c>
      <c r="J23" s="8">
        <f>_xlfn.F.INV($C$2,J$4,$B23)</f>
        <v>2.030822154768233</v>
      </c>
      <c r="K23" s="8">
        <f>_xlfn.F.INV($C$2,K$4,$B23)</f>
        <v>1.9967594959063404</v>
      </c>
      <c r="L23" s="8">
        <f>_xlfn.F.INV($C$2,L$4,$B23)</f>
        <v>1.9683510526281336</v>
      </c>
      <c r="M23" s="8">
        <f>_xlfn.F.INV($C$2,M$4,$B23)</f>
        <v>1.9235641588420551</v>
      </c>
      <c r="N23" s="8">
        <f>_xlfn.F.INV($C$2,N$4,$B23)</f>
        <v>1.8757734776586659</v>
      </c>
      <c r="O23" s="8">
        <f>_xlfn.F.INV($C$2,O$4,$B23)</f>
        <v>1.8243942731275129</v>
      </c>
      <c r="P23" s="8">
        <f>_xlfn.F.INV($C$2,P$4,$B23)</f>
        <v>1.7915168844786342</v>
      </c>
      <c r="Q23" s="8">
        <f>_xlfn.F.INV($C$2,Q$4,$B23)</f>
        <v>1.7200050475103068</v>
      </c>
      <c r="R23" s="8">
        <f>_xlfn.F.INV($C$2,R$4,$B23)</f>
        <v>1.6940838988617974</v>
      </c>
      <c r="S23" s="8">
        <f>_xlfn.F.INV($C$2,S$4,$B23)</f>
        <v>1.6806548328265645</v>
      </c>
      <c r="T23" s="8">
        <f t="shared" si="0"/>
        <v>1.6382088248939364</v>
      </c>
      <c r="V23" s="3">
        <v>19</v>
      </c>
      <c r="W23" s="8">
        <f t="shared" si="2"/>
        <v>6.1251056006995803</v>
      </c>
      <c r="X23" s="8">
        <f t="shared" si="4"/>
        <v>4.636197148328038</v>
      </c>
      <c r="Y23" s="8">
        <f t="shared" si="4"/>
        <v>4.0042421596661351</v>
      </c>
      <c r="Z23" s="8">
        <f t="shared" si="4"/>
        <v>3.6446636963084962</v>
      </c>
      <c r="AA23" s="8">
        <f t="shared" si="4"/>
        <v>3.4093444985130281</v>
      </c>
      <c r="AB23" s="8">
        <f t="shared" si="4"/>
        <v>3.242025567890003</v>
      </c>
      <c r="AC23" s="8">
        <f t="shared" si="4"/>
        <v>3.1163124430197491</v>
      </c>
      <c r="AD23" s="8">
        <f t="shared" si="4"/>
        <v>3.0180632899807129</v>
      </c>
      <c r="AE23" s="8">
        <f t="shared" si="4"/>
        <v>2.9389708410736444</v>
      </c>
      <c r="AF23" s="8">
        <f t="shared" si="4"/>
        <v>2.8738129263427994</v>
      </c>
      <c r="AG23" s="8">
        <f t="shared" si="4"/>
        <v>2.7725380444998531</v>
      </c>
      <c r="AH23" s="8">
        <f t="shared" si="4"/>
        <v>2.6663723662023875</v>
      </c>
      <c r="AI23" s="8">
        <f t="shared" si="4"/>
        <v>2.5543595728907955</v>
      </c>
      <c r="AJ23" s="8">
        <f t="shared" si="4"/>
        <v>2.4838096753150256</v>
      </c>
      <c r="AK23" s="8">
        <f t="shared" si="4"/>
        <v>2.3333165660929902</v>
      </c>
      <c r="AL23" s="8">
        <f t="shared" si="4"/>
        <v>2.2797504419484951</v>
      </c>
      <c r="AM23" s="8">
        <f t="shared" si="4"/>
        <v>2.2522023577338546</v>
      </c>
      <c r="AN23" s="8">
        <f t="shared" si="3"/>
        <v>2.1660340457919185</v>
      </c>
    </row>
    <row r="24" spans="2:40">
      <c r="B24" s="3">
        <v>20</v>
      </c>
      <c r="C24" s="8">
        <f>_xlfn.F.INV($C$2,C$4,$B24)</f>
        <v>3.0141845322558938</v>
      </c>
      <c r="D24" s="8">
        <f>_xlfn.F.INV($C$2,D$4,$B24)</f>
        <v>2.6157437635063738</v>
      </c>
      <c r="E24" s="8">
        <f>_xlfn.F.INV($C$2,E$4,$B24)</f>
        <v>2.4013199789560229</v>
      </c>
      <c r="F24" s="8">
        <f>_xlfn.F.INV($C$2,F$4,$B24)</f>
        <v>2.2672614540245486</v>
      </c>
      <c r="G24" s="8">
        <f>_xlfn.F.INV($C$2,G$4,$B24)</f>
        <v>2.1746880501308286</v>
      </c>
      <c r="H24" s="8">
        <f>_xlfn.F.INV($C$2,H$4,$B24)</f>
        <v>2.1064740783598226</v>
      </c>
      <c r="I24" s="8">
        <f>_xlfn.F.INV($C$2,I$4,$B24)</f>
        <v>2.0538808137233278</v>
      </c>
      <c r="J24" s="8">
        <f>_xlfn.F.INV($C$2,J$4,$B24)</f>
        <v>2.0119567171467452</v>
      </c>
      <c r="K24" s="8">
        <f>_xlfn.F.INV($C$2,K$4,$B24)</f>
        <v>1.9776722708905112</v>
      </c>
      <c r="L24" s="8">
        <f>_xlfn.F.INV($C$2,L$4,$B24)</f>
        <v>1.9490624240726171</v>
      </c>
      <c r="M24" s="8">
        <f>_xlfn.F.INV($C$2,M$4,$B24)</f>
        <v>1.9039229425607123</v>
      </c>
      <c r="N24" s="8">
        <f>_xlfn.F.INV($C$2,N$4,$B24)</f>
        <v>1.855699981258585</v>
      </c>
      <c r="O24" s="8">
        <f>_xlfn.F.INV($C$2,O$4,$B24)</f>
        <v>1.8037764701308079</v>
      </c>
      <c r="P24" s="8">
        <f>_xlfn.F.INV($C$2,P$4,$B24)</f>
        <v>1.7704979341000904</v>
      </c>
      <c r="Q24" s="8">
        <f>_xlfn.F.INV($C$2,Q$4,$B24)</f>
        <v>1.697929511915907</v>
      </c>
      <c r="R24" s="8">
        <f>_xlfn.F.INV($C$2,R$4,$B24)</f>
        <v>1.671547274171175</v>
      </c>
      <c r="S24" s="8">
        <f>_xlfn.F.INV($C$2,S$4,$B24)</f>
        <v>1.6578593775598289</v>
      </c>
      <c r="T24" s="8">
        <f t="shared" si="0"/>
        <v>1.6144898503272733</v>
      </c>
      <c r="V24" s="3">
        <v>20</v>
      </c>
      <c r="W24" s="8">
        <f t="shared" si="2"/>
        <v>6.0718812041930583</v>
      </c>
      <c r="X24" s="8">
        <f t="shared" si="4"/>
        <v>4.5874217250698113</v>
      </c>
      <c r="Y24" s="8">
        <f t="shared" si="4"/>
        <v>3.9572500643223845</v>
      </c>
      <c r="Z24" s="8">
        <f t="shared" si="4"/>
        <v>3.5985221613719149</v>
      </c>
      <c r="AA24" s="8">
        <f t="shared" si="4"/>
        <v>3.3636340017629758</v>
      </c>
      <c r="AB24" s="8">
        <f t="shared" si="4"/>
        <v>3.1965296529878127</v>
      </c>
      <c r="AC24" s="8">
        <f t="shared" si="4"/>
        <v>3.0709097606127038</v>
      </c>
      <c r="AD24" s="8">
        <f t="shared" si="4"/>
        <v>2.9726821650125648</v>
      </c>
      <c r="AE24" s="8">
        <f t="shared" si="4"/>
        <v>2.8935675798793787</v>
      </c>
      <c r="AF24" s="8">
        <f t="shared" si="4"/>
        <v>2.8283604835940026</v>
      </c>
      <c r="AG24" s="8">
        <f t="shared" si="4"/>
        <v>2.7269436403468066</v>
      </c>
      <c r="AH24" s="8">
        <f t="shared" si="4"/>
        <v>2.6205252885459931</v>
      </c>
      <c r="AI24" s="8">
        <f t="shared" si="4"/>
        <v>2.508099711715527</v>
      </c>
      <c r="AJ24" s="8">
        <f t="shared" si="4"/>
        <v>2.437193225655446</v>
      </c>
      <c r="AK24" s="8">
        <f t="shared" si="4"/>
        <v>2.285607140327921</v>
      </c>
      <c r="AL24" s="8">
        <f t="shared" si="4"/>
        <v>2.2315115497125348</v>
      </c>
      <c r="AM24" s="8">
        <f t="shared" si="4"/>
        <v>2.203655373264477</v>
      </c>
      <c r="AN24" s="8">
        <f t="shared" si="3"/>
        <v>2.1163357207439017</v>
      </c>
    </row>
    <row r="25" spans="2:40">
      <c r="B25" s="3">
        <v>21</v>
      </c>
      <c r="C25" s="8">
        <f>_xlfn.F.INV($C$2,C$4,$B25)</f>
        <v>3.0001753851382973</v>
      </c>
      <c r="D25" s="8">
        <f>_xlfn.F.INV($C$2,D$4,$B25)</f>
        <v>2.6007688593910694</v>
      </c>
      <c r="E25" s="8">
        <f>_xlfn.F.INV($C$2,E$4,$B25)</f>
        <v>2.3858403665195209</v>
      </c>
      <c r="F25" s="8">
        <f>_xlfn.F.INV($C$2,F$4,$B25)</f>
        <v>2.2513970372824978</v>
      </c>
      <c r="G25" s="8">
        <f>_xlfn.F.INV($C$2,G$4,$B25)</f>
        <v>2.1585000318713408</v>
      </c>
      <c r="H25" s="8">
        <f>_xlfn.F.INV($C$2,H$4,$B25)</f>
        <v>2.0900039524731477</v>
      </c>
      <c r="I25" s="8">
        <f>_xlfn.F.INV($C$2,I$4,$B25)</f>
        <v>2.0371603123806254</v>
      </c>
      <c r="J25" s="8">
        <f>_xlfn.F.INV($C$2,J$4,$B25)</f>
        <v>1.9950115181568646</v>
      </c>
      <c r="K25" s="8">
        <f>_xlfn.F.INV($C$2,K$4,$B25)</f>
        <v>1.9605237997633727</v>
      </c>
      <c r="L25" s="8">
        <f>_xlfn.F.INV($C$2,L$4,$B25)</f>
        <v>1.9317289036256082</v>
      </c>
      <c r="M25" s="8">
        <f>_xlfn.F.INV($C$2,M$4,$B25)</f>
        <v>1.886264417226946</v>
      </c>
      <c r="N25" s="8">
        <f>_xlfn.F.INV($C$2,N$4,$B25)</f>
        <v>1.8376411695409813</v>
      </c>
      <c r="O25" s="8">
        <f>_xlfn.F.INV($C$2,O$4,$B25)</f>
        <v>1.7852107428690698</v>
      </c>
      <c r="P25" s="8">
        <f>_xlfn.F.INV($C$2,P$4,$B25)</f>
        <v>1.7515565054775097</v>
      </c>
      <c r="Q25" s="8">
        <f>_xlfn.F.INV($C$2,Q$4,$B25)</f>
        <v>1.6779895728805181</v>
      </c>
      <c r="R25" s="8">
        <f>_xlfn.F.INV($C$2,R$4,$B25)</f>
        <v>1.6511673278104781</v>
      </c>
      <c r="S25" s="8">
        <f>_xlfn.F.INV($C$2,S$4,$B25)</f>
        <v>1.6372312460195881</v>
      </c>
      <c r="T25" s="8">
        <f t="shared" si="0"/>
        <v>1.5929688946010723</v>
      </c>
      <c r="V25" s="3">
        <v>21</v>
      </c>
      <c r="W25" s="8">
        <f t="shared" si="2"/>
        <v>6.0242872969713188</v>
      </c>
      <c r="X25" s="8">
        <f t="shared" si="4"/>
        <v>4.543861826462166</v>
      </c>
      <c r="Y25" s="8">
        <f t="shared" si="4"/>
        <v>3.9153059388078599</v>
      </c>
      <c r="Z25" s="8">
        <f t="shared" si="4"/>
        <v>3.5573477490027821</v>
      </c>
      <c r="AA25" s="8">
        <f t="shared" si="4"/>
        <v>3.3228483534655617</v>
      </c>
      <c r="AB25" s="8">
        <f t="shared" si="4"/>
        <v>3.1559359325043204</v>
      </c>
      <c r="AC25" s="8">
        <f t="shared" si="4"/>
        <v>3.0303974544200187</v>
      </c>
      <c r="AD25" s="8">
        <f t="shared" si="4"/>
        <v>2.9321859074848886</v>
      </c>
      <c r="AE25" s="8">
        <f t="shared" si="4"/>
        <v>2.8530474761209939</v>
      </c>
      <c r="AF25" s="8">
        <f t="shared" si="4"/>
        <v>2.7877918180517822</v>
      </c>
      <c r="AG25" s="8">
        <f t="shared" si="4"/>
        <v>2.686237998544851</v>
      </c>
      <c r="AH25" s="8">
        <f t="shared" si="4"/>
        <v>2.5795779983612968</v>
      </c>
      <c r="AI25" s="8">
        <f t="shared" si="4"/>
        <v>2.4667582797931447</v>
      </c>
      <c r="AJ25" s="8">
        <f t="shared" si="4"/>
        <v>2.3955107402477638</v>
      </c>
      <c r="AK25" s="8">
        <f t="shared" si="4"/>
        <v>2.2428733592342391</v>
      </c>
      <c r="AL25" s="8">
        <f t="shared" si="4"/>
        <v>2.1882647803600093</v>
      </c>
      <c r="AM25" s="8">
        <f t="shared" si="4"/>
        <v>2.1601089094680188</v>
      </c>
      <c r="AN25" s="8">
        <f t="shared" si="3"/>
        <v>2.0716612074526015</v>
      </c>
    </row>
    <row r="26" spans="2:40">
      <c r="B26" s="3">
        <v>22</v>
      </c>
      <c r="C26" s="8">
        <f>_xlfn.F.INV($C$2,C$4,$B26)</f>
        <v>2.9875227285099077</v>
      </c>
      <c r="D26" s="8">
        <f>_xlfn.F.INV($C$2,D$4,$B26)</f>
        <v>2.5872525665649064</v>
      </c>
      <c r="E26" s="8">
        <f>_xlfn.F.INV($C$2,E$4,$B26)</f>
        <v>2.3718706474590308</v>
      </c>
      <c r="F26" s="8">
        <f>_xlfn.F.INV($C$2,F$4,$B26)</f>
        <v>2.237079510498643</v>
      </c>
      <c r="G26" s="8">
        <f>_xlfn.F.INV($C$2,G$4,$B26)</f>
        <v>2.1438885600059177</v>
      </c>
      <c r="H26" s="8">
        <f>_xlfn.F.INV($C$2,H$4,$B26)</f>
        <v>2.075135192770396</v>
      </c>
      <c r="I26" s="8">
        <f>_xlfn.F.INV($C$2,I$4,$B26)</f>
        <v>2.022062433236437</v>
      </c>
      <c r="J26" s="8">
        <f>_xlfn.F.INV($C$2,J$4,$B26)</f>
        <v>1.9797074175581715</v>
      </c>
      <c r="K26" s="8">
        <f>_xlfn.F.INV($C$2,K$4,$B26)</f>
        <v>1.9450326614956857</v>
      </c>
      <c r="L26" s="8">
        <f>_xlfn.F.INV($C$2,L$4,$B26)</f>
        <v>1.9160671026693574</v>
      </c>
      <c r="M26" s="8">
        <f>_xlfn.F.INV($C$2,M$4,$B26)</f>
        <v>1.8703019778888696</v>
      </c>
      <c r="N26" s="8">
        <f>_xlfn.F.INV($C$2,N$4,$B26)</f>
        <v>1.8213068731071007</v>
      </c>
      <c r="O26" s="8">
        <f>_xlfn.F.INV($C$2,O$4,$B26)</f>
        <v>1.7684029942267203</v>
      </c>
      <c r="P26" s="8">
        <f>_xlfn.F.INV($C$2,P$4,$B26)</f>
        <v>1.7343959835175071</v>
      </c>
      <c r="Q26" s="8">
        <f>_xlfn.F.INV($C$2,Q$4,$B26)</f>
        <v>1.6598833692259092</v>
      </c>
      <c r="R26" s="8">
        <f>_xlfn.F.INV($C$2,R$4,$B26)</f>
        <v>1.6326404675537158</v>
      </c>
      <c r="S26" s="8">
        <f>_xlfn.F.INV($C$2,S$4,$B26)</f>
        <v>1.6184660024880448</v>
      </c>
      <c r="T26" s="8">
        <f t="shared" si="0"/>
        <v>1.5733391279155489</v>
      </c>
      <c r="V26" s="3">
        <v>22</v>
      </c>
      <c r="W26" s="8">
        <f t="shared" si="2"/>
        <v>5.9814770691610333</v>
      </c>
      <c r="X26" s="8">
        <f t="shared" si="4"/>
        <v>4.504725577800051</v>
      </c>
      <c r="Y26" s="8">
        <f t="shared" si="4"/>
        <v>3.8776402708640441</v>
      </c>
      <c r="Z26" s="8">
        <f t="shared" si="4"/>
        <v>3.5203818480455746</v>
      </c>
      <c r="AA26" s="8">
        <f t="shared" si="4"/>
        <v>3.2862347863220744</v>
      </c>
      <c r="AB26" s="8">
        <f t="shared" si="4"/>
        <v>3.1194949363135369</v>
      </c>
      <c r="AC26" s="8">
        <f t="shared" si="4"/>
        <v>2.9940279572779556</v>
      </c>
      <c r="AD26" s="8">
        <f t="shared" si="4"/>
        <v>2.895828045897141</v>
      </c>
      <c r="AE26" s="8">
        <f t="shared" si="4"/>
        <v>2.8166646681476015</v>
      </c>
      <c r="AF26" s="8">
        <f t="shared" si="4"/>
        <v>2.7513613778727666</v>
      </c>
      <c r="AG26" s="8">
        <f t="shared" si="4"/>
        <v>2.6496756914315469</v>
      </c>
      <c r="AH26" s="8">
        <f t="shared" si="4"/>
        <v>2.5427847313426537</v>
      </c>
      <c r="AI26" s="8">
        <f t="shared" si="4"/>
        <v>2.4295886819332693</v>
      </c>
      <c r="AJ26" s="8">
        <f t="shared" si="4"/>
        <v>2.3580149022415511</v>
      </c>
      <c r="AK26" s="8">
        <f t="shared" si="4"/>
        <v>2.2043661778714236</v>
      </c>
      <c r="AL26" s="8">
        <f t="shared" si="4"/>
        <v>2.1492605474811142</v>
      </c>
      <c r="AM26" s="8">
        <f t="shared" si="4"/>
        <v>2.1208131440968767</v>
      </c>
      <c r="AN26" s="8">
        <f t="shared" si="3"/>
        <v>2.0312601899119929</v>
      </c>
    </row>
    <row r="27" spans="2:40">
      <c r="B27" s="3">
        <v>23</v>
      </c>
      <c r="C27" s="8">
        <f>_xlfn.F.INV($C$2,C$4,$B27)</f>
        <v>2.9760387887565236</v>
      </c>
      <c r="D27" s="8">
        <f>_xlfn.F.INV($C$2,D$4,$B27)</f>
        <v>2.5749918801566278</v>
      </c>
      <c r="E27" s="8">
        <f>_xlfn.F.INV($C$2,E$4,$B27)</f>
        <v>2.3592004016737746</v>
      </c>
      <c r="F27" s="8">
        <f>_xlfn.F.INV($C$2,F$4,$B27)</f>
        <v>2.2240933394726414</v>
      </c>
      <c r="G27" s="8">
        <f>_xlfn.F.INV($C$2,G$4,$B27)</f>
        <v>2.130634163852791</v>
      </c>
      <c r="H27" s="8">
        <f>_xlfn.F.INV($C$2,H$4,$B27)</f>
        <v>2.0616451482028069</v>
      </c>
      <c r="I27" s="8">
        <f>_xlfn.F.INV($C$2,I$4,$B27)</f>
        <v>2.008361884816924</v>
      </c>
      <c r="J27" s="8">
        <f>_xlfn.F.INV($C$2,J$4,$B27)</f>
        <v>1.9658168917471264</v>
      </c>
      <c r="K27" s="8">
        <f>_xlfn.F.INV($C$2,K$4,$B27)</f>
        <v>1.9309694201334853</v>
      </c>
      <c r="L27" s="8">
        <f>_xlfn.F.INV($C$2,L$4,$B27)</f>
        <v>1.9018459294227363</v>
      </c>
      <c r="M27" s="8">
        <f>_xlfn.F.INV($C$2,M$4,$B27)</f>
        <v>1.8558018134526193</v>
      </c>
      <c r="N27" s="8">
        <f>_xlfn.F.INV($C$2,N$4,$B27)</f>
        <v>1.8064602481014176</v>
      </c>
      <c r="O27" s="8">
        <f>_xlfn.F.INV($C$2,O$4,$B27)</f>
        <v>1.7531130139300795</v>
      </c>
      <c r="P27" s="8">
        <f>_xlfn.F.INV($C$2,P$4,$B27)</f>
        <v>1.7187739857768927</v>
      </c>
      <c r="Q27" s="8">
        <f>_xlfn.F.INV($C$2,Q$4,$B27)</f>
        <v>1.6433639596199692</v>
      </c>
      <c r="R27" s="8">
        <f>_xlfn.F.INV($C$2,R$4,$B27)</f>
        <v>1.615718240880863</v>
      </c>
      <c r="S27" s="8">
        <f>_xlfn.F.INV($C$2,S$4,$B27)</f>
        <v>1.6013144580719587</v>
      </c>
      <c r="T27" s="8">
        <f t="shared" si="0"/>
        <v>1.555349277441761</v>
      </c>
      <c r="V27" s="3">
        <v>23</v>
      </c>
      <c r="W27" s="8">
        <f t="shared" si="2"/>
        <v>5.9427651285918479</v>
      </c>
      <c r="X27" s="8">
        <f t="shared" si="4"/>
        <v>4.4693733332087744</v>
      </c>
      <c r="Y27" s="8">
        <f t="shared" si="4"/>
        <v>3.8436320026136537</v>
      </c>
      <c r="Z27" s="8">
        <f t="shared" si="4"/>
        <v>3.4870124450889053</v>
      </c>
      <c r="AA27" s="8">
        <f t="shared" si="4"/>
        <v>3.2531861153513302</v>
      </c>
      <c r="AB27" s="8">
        <f t="shared" si="4"/>
        <v>3.0866021818897047</v>
      </c>
      <c r="AC27" s="8">
        <f t="shared" si="4"/>
        <v>2.9611983242163444</v>
      </c>
      <c r="AD27" s="8">
        <f t="shared" si="4"/>
        <v>2.8630064983315946</v>
      </c>
      <c r="AE27" s="8">
        <f t="shared" si="4"/>
        <v>2.7838175317168679</v>
      </c>
      <c r="AF27" s="8">
        <f t="shared" si="4"/>
        <v>2.7184677468806333</v>
      </c>
      <c r="AG27" s="8">
        <f t="shared" si="4"/>
        <v>2.6166553099098175</v>
      </c>
      <c r="AH27" s="8">
        <f t="shared" si="4"/>
        <v>2.5095436674145208</v>
      </c>
      <c r="AI27" s="8">
        <f t="shared" si="4"/>
        <v>2.3959882294084878</v>
      </c>
      <c r="AJ27" s="8">
        <f t="shared" si="4"/>
        <v>2.324102288945221</v>
      </c>
      <c r="AK27" s="8">
        <f t="shared" si="4"/>
        <v>2.1694804079802807</v>
      </c>
      <c r="AL27" s="8">
        <f t="shared" si="4"/>
        <v>2.1138930932075413</v>
      </c>
      <c r="AM27" s="8">
        <f t="shared" si="4"/>
        <v>2.0851620647900551</v>
      </c>
      <c r="AN27" s="8">
        <f t="shared" si="3"/>
        <v>1.9945260877768283</v>
      </c>
    </row>
    <row r="28" spans="2:40">
      <c r="B28" s="3">
        <v>24</v>
      </c>
      <c r="C28" s="8">
        <f>_xlfn.F.INV($C$2,C$4,$B28)</f>
        <v>2.9655688974961532</v>
      </c>
      <c r="D28" s="8">
        <f>_xlfn.F.INV($C$2,D$4,$B28)</f>
        <v>2.5638197642311646</v>
      </c>
      <c r="E28" s="8">
        <f>_xlfn.F.INV($C$2,E$4,$B28)</f>
        <v>2.3476565383484864</v>
      </c>
      <c r="F28" s="8">
        <f>_xlfn.F.INV($C$2,F$4,$B28)</f>
        <v>2.212261223562948</v>
      </c>
      <c r="G28" s="8">
        <f>_xlfn.F.INV($C$2,G$4,$B28)</f>
        <v>2.1185562790321955</v>
      </c>
      <c r="H28" s="8">
        <f>_xlfn.F.INV($C$2,H$4,$B28)</f>
        <v>2.0493506015092438</v>
      </c>
      <c r="I28" s="8">
        <f>_xlfn.F.INV($C$2,I$4,$B28)</f>
        <v>1.9958732359409936</v>
      </c>
      <c r="J28" s="8">
        <f>_xlfn.F.INV($C$2,J$4,$B28)</f>
        <v>1.953152629560458</v>
      </c>
      <c r="K28" s="8">
        <f>_xlfn.F.INV($C$2,K$4,$B28)</f>
        <v>1.9181451475182751</v>
      </c>
      <c r="L28" s="8">
        <f>_xlfn.F.INV($C$2,L$4,$B28)</f>
        <v>1.888875050752812</v>
      </c>
      <c r="M28" s="8">
        <f>_xlfn.F.INV($C$2,M$4,$B28)</f>
        <v>1.8425712732266843</v>
      </c>
      <c r="N28" s="8">
        <f>_xlfn.F.INV($C$2,N$4,$B28)</f>
        <v>1.7929060434307216</v>
      </c>
      <c r="O28" s="8">
        <f>_xlfn.F.INV($C$2,O$4,$B28)</f>
        <v>1.7391426438457234</v>
      </c>
      <c r="P28" s="8">
        <f>_xlfn.F.INV($C$2,P$4,$B28)</f>
        <v>1.704490466384684</v>
      </c>
      <c r="Q28" s="8">
        <f>_xlfn.F.INV($C$2,Q$4,$B28)</f>
        <v>1.6282273066570885</v>
      </c>
      <c r="R28" s="8">
        <f>_xlfn.F.INV($C$2,R$4,$B28)</f>
        <v>1.6001952806874224</v>
      </c>
      <c r="S28" s="8">
        <f>_xlfn.F.INV($C$2,S$4,$B28)</f>
        <v>1.5855705975607073</v>
      </c>
      <c r="T28" s="8">
        <f t="shared" si="0"/>
        <v>1.5387914987368303</v>
      </c>
      <c r="V28" s="3">
        <v>24</v>
      </c>
      <c r="W28" s="8">
        <f t="shared" si="2"/>
        <v>5.907590844715263</v>
      </c>
      <c r="X28" s="8">
        <f t="shared" si="4"/>
        <v>4.4372828419725661</v>
      </c>
      <c r="Y28" s="8">
        <f t="shared" si="4"/>
        <v>3.8127744531101477</v>
      </c>
      <c r="Z28" s="8">
        <f t="shared" si="4"/>
        <v>3.4567404219773832</v>
      </c>
      <c r="AA28" s="8">
        <f t="shared" si="4"/>
        <v>3.2232072438208679</v>
      </c>
      <c r="AB28" s="8">
        <f t="shared" si="4"/>
        <v>3.056764805746456</v>
      </c>
      <c r="AC28" s="8">
        <f t="shared" si="4"/>
        <v>2.9314169442813696</v>
      </c>
      <c r="AD28" s="8">
        <f t="shared" si="4"/>
        <v>2.8332303384359374</v>
      </c>
      <c r="AE28" s="8">
        <f t="shared" si="4"/>
        <v>2.7540154840950257</v>
      </c>
      <c r="AF28" s="8">
        <f t="shared" si="4"/>
        <v>2.6886204765468174</v>
      </c>
      <c r="AG28" s="8">
        <f t="shared" si="4"/>
        <v>2.5866863330225063</v>
      </c>
      <c r="AH28" s="8">
        <f t="shared" si="4"/>
        <v>2.479363833588375</v>
      </c>
      <c r="AI28" s="8">
        <f t="shared" si="4"/>
        <v>2.3654650737624121</v>
      </c>
      <c r="AJ28" s="8">
        <f t="shared" si="4"/>
        <v>2.2932803245389546</v>
      </c>
      <c r="AK28" s="8">
        <f t="shared" si="4"/>
        <v>2.1377217142657865</v>
      </c>
      <c r="AL28" s="8">
        <f t="shared" si="4"/>
        <v>2.0816675017890844</v>
      </c>
      <c r="AM28" s="8">
        <f t="shared" si="4"/>
        <v>2.052660491873211</v>
      </c>
      <c r="AN28" s="8">
        <f t="shared" si="3"/>
        <v>1.9609631087839201</v>
      </c>
    </row>
    <row r="29" spans="2:40">
      <c r="B29" s="3">
        <v>25</v>
      </c>
      <c r="C29" s="8">
        <f>_xlfn.F.INV($C$2,C$4,$B29)</f>
        <v>2.9559845081656788</v>
      </c>
      <c r="D29" s="8">
        <f>_xlfn.F.INV($C$2,D$4,$B29)</f>
        <v>2.5535975293643429</v>
      </c>
      <c r="E29" s="8">
        <f>_xlfn.F.INV($C$2,E$4,$B29)</f>
        <v>2.3370953759187651</v>
      </c>
      <c r="F29" s="8">
        <f>_xlfn.F.INV($C$2,F$4,$B29)</f>
        <v>2.2014359837195223</v>
      </c>
      <c r="G29" s="8">
        <f>_xlfn.F.INV($C$2,G$4,$B29)</f>
        <v>2.1075049967089745</v>
      </c>
      <c r="H29" s="8">
        <f>_xlfn.F.INV($C$2,H$4,$B29)</f>
        <v>2.0380994123332306</v>
      </c>
      <c r="I29" s="8">
        <f>_xlfn.F.INV($C$2,I$4,$B29)</f>
        <v>1.9844424749008209</v>
      </c>
      <c r="J29" s="8">
        <f>_xlfn.F.INV($C$2,J$4,$B29)</f>
        <v>1.9415590234905853</v>
      </c>
      <c r="K29" s="8">
        <f>_xlfn.F.INV($C$2,K$4,$B29)</f>
        <v>1.9064028584767512</v>
      </c>
      <c r="L29" s="8">
        <f>_xlfn.F.INV($C$2,L$4,$B29)</f>
        <v>1.8769962805096692</v>
      </c>
      <c r="M29" s="8">
        <f>_xlfn.F.INV($C$2,M$4,$B29)</f>
        <v>1.830450181668724</v>
      </c>
      <c r="N29" s="8">
        <f>_xlfn.F.INV($C$2,N$4,$B29)</f>
        <v>1.7804818383970531</v>
      </c>
      <c r="O29" s="8">
        <f>_xlfn.F.INV($C$2,O$4,$B29)</f>
        <v>1.7263269361026699</v>
      </c>
      <c r="P29" s="8">
        <f>_xlfn.F.INV($C$2,P$4,$B29)</f>
        <v>1.6913788261406226</v>
      </c>
      <c r="Q29" s="8">
        <f>_xlfn.F.INV($C$2,Q$4,$B29)</f>
        <v>1.6143032931430474</v>
      </c>
      <c r="R29" s="8">
        <f>_xlfn.F.INV($C$2,R$4,$B29)</f>
        <v>1.5859002916184786</v>
      </c>
      <c r="S29" s="8">
        <f>_xlfn.F.INV($C$2,S$4,$B29)</f>
        <v>1.5710625510752176</v>
      </c>
      <c r="T29" s="8">
        <f t="shared" si="0"/>
        <v>1.5234923043144559</v>
      </c>
      <c r="V29" s="3">
        <v>25</v>
      </c>
      <c r="W29" s="8">
        <f t="shared" si="2"/>
        <v>5.8754912349136355</v>
      </c>
      <c r="X29" s="8">
        <f t="shared" si="4"/>
        <v>4.4080235456670476</v>
      </c>
      <c r="Y29" s="8">
        <f t="shared" si="4"/>
        <v>3.784650198907209</v>
      </c>
      <c r="Z29" s="8">
        <f t="shared" si="4"/>
        <v>3.4291547250642607</v>
      </c>
      <c r="AA29" s="8">
        <f t="shared" si="4"/>
        <v>3.1958904923279805</v>
      </c>
      <c r="AB29" s="8">
        <f t="shared" si="4"/>
        <v>3.0295769881416481</v>
      </c>
      <c r="AC29" s="8">
        <f t="shared" si="4"/>
        <v>2.9042790259242559</v>
      </c>
      <c r="AD29" s="8">
        <f t="shared" si="4"/>
        <v>2.8060953212218336</v>
      </c>
      <c r="AE29" s="8">
        <f t="shared" si="4"/>
        <v>2.7268545379027938</v>
      </c>
      <c r="AF29" s="8">
        <f t="shared" si="4"/>
        <v>2.661415660035606</v>
      </c>
      <c r="AG29" s="8">
        <f t="shared" si="4"/>
        <v>2.5593647285974561</v>
      </c>
      <c r="AH29" s="8">
        <f t="shared" si="4"/>
        <v>2.451840727287188</v>
      </c>
      <c r="AI29" s="8">
        <f t="shared" si="4"/>
        <v>2.337613850413129</v>
      </c>
      <c r="AJ29" s="8">
        <f t="shared" si="4"/>
        <v>2.2651429358778601</v>
      </c>
      <c r="AK29" s="8">
        <f t="shared" si="4"/>
        <v>2.1086822990023464</v>
      </c>
      <c r="AL29" s="8">
        <f t="shared" si="4"/>
        <v>2.0521753960884577</v>
      </c>
      <c r="AM29" s="8">
        <f t="shared" si="4"/>
        <v>2.0228997812916867</v>
      </c>
      <c r="AN29" s="8">
        <f t="shared" si="3"/>
        <v>1.9301619726828498</v>
      </c>
    </row>
    <row r="30" spans="2:40">
      <c r="B30" s="3">
        <v>26</v>
      </c>
      <c r="C30" s="8">
        <f>_xlfn.F.INV($C$2,C$4,$B30)</f>
        <v>2.9471779078594884</v>
      </c>
      <c r="D30" s="8">
        <f>_xlfn.F.INV($C$2,D$4,$B30)</f>
        <v>2.5442090684944945</v>
      </c>
      <c r="E30" s="8">
        <f>_xlfn.F.INV($C$2,E$4,$B30)</f>
        <v>2.3273966550254941</v>
      </c>
      <c r="F30" s="8">
        <f>_xlfn.F.INV($C$2,F$4,$B30)</f>
        <v>2.1914944304989139</v>
      </c>
      <c r="G30" s="8">
        <f>_xlfn.F.INV($C$2,G$4,$B30)</f>
        <v>2.0973548260063506</v>
      </c>
      <c r="H30" s="8">
        <f>_xlfn.F.INV($C$2,H$4,$B30)</f>
        <v>2.0277641983665817</v>
      </c>
      <c r="I30" s="8">
        <f>_xlfn.F.INV($C$2,I$4,$B30)</f>
        <v>1.973940625974999</v>
      </c>
      <c r="J30" s="8">
        <f>_xlfn.F.INV($C$2,J$4,$B30)</f>
        <v>1.9309057336221327</v>
      </c>
      <c r="K30" s="8">
        <f>_xlfn.F.INV($C$2,K$4,$B30)</f>
        <v>1.8956110312442793</v>
      </c>
      <c r="L30" s="8">
        <f>_xlfn.F.INV($C$2,L$4,$B30)</f>
        <v>1.8660770634354</v>
      </c>
      <c r="M30" s="8">
        <f>_xlfn.F.INV($C$2,M$4,$B30)</f>
        <v>1.8193042647121362</v>
      </c>
      <c r="N30" s="8">
        <f>_xlfn.F.INV($C$2,N$4,$B30)</f>
        <v>1.7690514083726143</v>
      </c>
      <c r="O30" s="8">
        <f>_xlfn.F.INV($C$2,O$4,$B30)</f>
        <v>1.7145274559164743</v>
      </c>
      <c r="P30" s="8">
        <f>_xlfn.F.INV($C$2,P$4,$B30)</f>
        <v>1.6792991772531241</v>
      </c>
      <c r="Q30" s="8">
        <f>_xlfn.F.INV($C$2,Q$4,$B30)</f>
        <v>1.601448912358614</v>
      </c>
      <c r="R30" s="8">
        <f>_xlfn.F.INV($C$2,R$4,$B30)</f>
        <v>1.5726892166149304</v>
      </c>
      <c r="S30" s="8">
        <f>_xlfn.F.INV($C$2,S$4,$B30)</f>
        <v>1.5576457490084752</v>
      </c>
      <c r="T30" s="8">
        <f t="shared" si="0"/>
        <v>1.5093056846291919</v>
      </c>
      <c r="V30" s="3">
        <v>26</v>
      </c>
      <c r="W30" s="8">
        <f t="shared" si="2"/>
        <v>5.8460806188171972</v>
      </c>
      <c r="X30" s="8">
        <f t="shared" si="4"/>
        <v>4.3812373346003106</v>
      </c>
      <c r="Y30" s="8">
        <f t="shared" si="4"/>
        <v>3.7589122849336141</v>
      </c>
      <c r="Z30" s="8">
        <f t="shared" si="4"/>
        <v>3.4039138004888323</v>
      </c>
      <c r="AA30" s="8">
        <f t="shared" si="4"/>
        <v>3.1708971578359324</v>
      </c>
      <c r="AB30" s="8">
        <f t="shared" si="4"/>
        <v>3.0047015856795549</v>
      </c>
      <c r="AC30" s="8">
        <f t="shared" si="4"/>
        <v>2.8794482758545752</v>
      </c>
      <c r="AD30" s="8">
        <f t="shared" si="4"/>
        <v>2.7812655923410174</v>
      </c>
      <c r="AE30" s="8">
        <f t="shared" si="4"/>
        <v>2.7019990311914981</v>
      </c>
      <c r="AF30" s="8">
        <f t="shared" si="4"/>
        <v>2.6365176770009775</v>
      </c>
      <c r="AG30" s="8">
        <f t="shared" si="4"/>
        <v>2.5343547168954128</v>
      </c>
      <c r="AH30" s="8">
        <f t="shared" si="4"/>
        <v>2.4266380953078639</v>
      </c>
      <c r="AI30" s="8">
        <f t="shared" si="4"/>
        <v>2.3120974705564765</v>
      </c>
      <c r="AJ30" s="8">
        <f t="shared" si="4"/>
        <v>2.2393523519858465</v>
      </c>
      <c r="AK30" s="8">
        <f t="shared" si="4"/>
        <v>2.0820227200580521</v>
      </c>
      <c r="AL30" s="8">
        <f t="shared" si="4"/>
        <v>2.0250767636800453</v>
      </c>
      <c r="AM30" s="8">
        <f t="shared" si="4"/>
        <v>1.9955396551708651</v>
      </c>
      <c r="AN30" s="8">
        <f t="shared" si="3"/>
        <v>1.9017817566416515</v>
      </c>
    </row>
    <row r="31" spans="2:40">
      <c r="B31" s="3">
        <v>27</v>
      </c>
      <c r="C31" s="8">
        <f>_xlfn.F.INV($C$2,C$4,$B31)</f>
        <v>2.9390581631996779</v>
      </c>
      <c r="D31" s="8">
        <f>_xlfn.F.INV($C$2,D$4,$B31)</f>
        <v>2.5355564434657105</v>
      </c>
      <c r="E31" s="8">
        <f>_xlfn.F.INV($C$2,E$4,$B31)</f>
        <v>2.3184589559052227</v>
      </c>
      <c r="F31" s="8">
        <f>_xlfn.F.INV($C$2,F$4,$B31)</f>
        <v>2.1823326705908355</v>
      </c>
      <c r="G31" s="8">
        <f>_xlfn.F.INV($C$2,G$4,$B31)</f>
        <v>2.0879999191736407</v>
      </c>
      <c r="H31" s="8">
        <f>_xlfn.F.INV($C$2,H$4,$B31)</f>
        <v>2.0182374975158912</v>
      </c>
      <c r="I31" s="8">
        <f>_xlfn.F.INV($C$2,I$4,$B31)</f>
        <v>1.9642588612289105</v>
      </c>
      <c r="J31" s="8">
        <f>_xlfn.F.INV($C$2,J$4,$B31)</f>
        <v>1.9210827582751959</v>
      </c>
      <c r="K31" s="8">
        <f>_xlfn.F.INV($C$2,K$4,$B31)</f>
        <v>1.8856586439143921</v>
      </c>
      <c r="L31" s="8">
        <f>_xlfn.F.INV($C$2,L$4,$B31)</f>
        <v>1.8560054828238883</v>
      </c>
      <c r="M31" s="8">
        <f>_xlfn.F.INV($C$2,M$4,$B31)</f>
        <v>1.8090201118420559</v>
      </c>
      <c r="N31" s="8">
        <f>_xlfn.F.INV($C$2,N$4,$B31)</f>
        <v>1.7584996386153262</v>
      </c>
      <c r="O31" s="8">
        <f>_xlfn.F.INV($C$2,O$4,$B31)</f>
        <v>1.7036271451362381</v>
      </c>
      <c r="P31" s="8">
        <f>_xlfn.F.INV($C$2,P$4,$B31)</f>
        <v>1.6681331763163738</v>
      </c>
      <c r="Q31" s="8">
        <f>_xlfn.F.INV($C$2,Q$4,$B31)</f>
        <v>1.5895430411715694</v>
      </c>
      <c r="R31" s="8">
        <f>_xlfn.F.INV($C$2,R$4,$B31)</f>
        <v>1.5604399910006577</v>
      </c>
      <c r="S31" s="8">
        <f>_xlfn.F.INV($C$2,S$4,$B31)</f>
        <v>1.5451976668212275</v>
      </c>
      <c r="T31" s="8">
        <f t="shared" si="0"/>
        <v>1.496107825740667</v>
      </c>
      <c r="V31" s="3">
        <v>27</v>
      </c>
      <c r="W31" s="8">
        <f t="shared" si="2"/>
        <v>5.8190351504456466</v>
      </c>
      <c r="X31" s="8">
        <f t="shared" si="4"/>
        <v>4.3566239484132012</v>
      </c>
      <c r="Y31" s="8">
        <f t="shared" si="4"/>
        <v>3.7352699822589845</v>
      </c>
      <c r="Z31" s="8">
        <f t="shared" si="4"/>
        <v>3.3807315279764705</v>
      </c>
      <c r="AA31" s="8">
        <f t="shared" si="4"/>
        <v>3.1479435441908823</v>
      </c>
      <c r="AB31" s="8">
        <f t="shared" si="4"/>
        <v>2.981856218951275</v>
      </c>
      <c r="AC31" s="8">
        <f t="shared" si="4"/>
        <v>2.8566430222551742</v>
      </c>
      <c r="AD31" s="8">
        <f t="shared" si="4"/>
        <v>2.7584598344021565</v>
      </c>
      <c r="AE31" s="8">
        <f t="shared" si="4"/>
        <v>2.6791677892997865</v>
      </c>
      <c r="AF31" s="8">
        <f t="shared" si="4"/>
        <v>2.6136453662276358</v>
      </c>
      <c r="AG31" s="8">
        <f t="shared" si="4"/>
        <v>2.5113749566091621</v>
      </c>
      <c r="AH31" s="8">
        <f t="shared" si="4"/>
        <v>2.4034741300056486</v>
      </c>
      <c r="AI31" s="8">
        <f t="shared" si="4"/>
        <v>2.2886333252477367</v>
      </c>
      <c r="AJ31" s="8">
        <f t="shared" si="4"/>
        <v>2.2156253125643715</v>
      </c>
      <c r="AK31" s="8">
        <f t="shared" si="4"/>
        <v>2.057458110786758</v>
      </c>
      <c r="AL31" s="8">
        <f t="shared" si="4"/>
        <v>2.0000861821148126</v>
      </c>
      <c r="AM31" s="8">
        <f t="shared" si="4"/>
        <v>1.9702944301341614</v>
      </c>
      <c r="AN31" s="8">
        <f t="shared" si="3"/>
        <v>1.8755361339981795</v>
      </c>
    </row>
    <row r="32" spans="2:40">
      <c r="B32" s="3">
        <v>28</v>
      </c>
      <c r="C32" s="8">
        <f>_xlfn.F.INV($C$2,C$4,$B32)</f>
        <v>2.9315479769994059</v>
      </c>
      <c r="D32" s="8">
        <f>_xlfn.F.INV($C$2,D$4,$B32)</f>
        <v>2.5275564670951791</v>
      </c>
      <c r="E32" s="8">
        <f>_xlfn.F.INV($C$2,E$4,$B32)</f>
        <v>2.3101961505376152</v>
      </c>
      <c r="F32" s="8">
        <f>_xlfn.F.INV($C$2,F$4,$B32)</f>
        <v>2.1738624731689602</v>
      </c>
      <c r="G32" s="8">
        <f>_xlfn.F.INV($C$2,G$4,$B32)</f>
        <v>2.0793503745384201</v>
      </c>
      <c r="H32" s="8">
        <f>_xlfn.F.INV($C$2,H$4,$B32)</f>
        <v>2.0094280214700366</v>
      </c>
      <c r="I32" s="8">
        <f>_xlfn.F.INV($C$2,I$4,$B32)</f>
        <v>1.9553047144021185</v>
      </c>
      <c r="J32" s="8">
        <f>_xlfn.F.INV($C$2,J$4,$B32)</f>
        <v>1.9119966153270811</v>
      </c>
      <c r="K32" s="8">
        <f>_xlfn.F.INV($C$2,K$4,$B32)</f>
        <v>1.8764513286033528</v>
      </c>
      <c r="L32" s="8">
        <f>_xlfn.F.INV($C$2,L$4,$B32)</f>
        <v>1.8466863917459833</v>
      </c>
      <c r="M32" s="8">
        <f>_xlfn.F.INV($C$2,M$4,$B32)</f>
        <v>1.7995012708558815</v>
      </c>
      <c r="N32" s="8">
        <f>_xlfn.F.INV($C$2,N$4,$B32)</f>
        <v>1.7487285802260795</v>
      </c>
      <c r="O32" s="8">
        <f>_xlfn.F.INV($C$2,O$4,$B32)</f>
        <v>1.6935263375713121</v>
      </c>
      <c r="P32" s="8">
        <f>_xlfn.F.INV($C$2,P$4,$B32)</f>
        <v>1.6577800148350215</v>
      </c>
      <c r="Q32" s="8">
        <f>_xlfn.F.INV($C$2,Q$4,$B32)</f>
        <v>1.5784823818981877</v>
      </c>
      <c r="R32" s="8">
        <f>_xlfn.F.INV($C$2,R$4,$B32)</f>
        <v>1.5490484689052144</v>
      </c>
      <c r="S32" s="8">
        <f>_xlfn.F.INV($C$2,S$4,$B32)</f>
        <v>1.5336137439387523</v>
      </c>
      <c r="T32" s="8">
        <f t="shared" si="0"/>
        <v>1.4837930063823139</v>
      </c>
      <c r="V32" s="3">
        <v>28</v>
      </c>
      <c r="W32" s="8">
        <f t="shared" si="2"/>
        <v>5.7940809175920727</v>
      </c>
      <c r="X32" s="8">
        <f t="shared" si="4"/>
        <v>4.3339297654550943</v>
      </c>
      <c r="Y32" s="8">
        <f t="shared" si="4"/>
        <v>3.7134778605932355</v>
      </c>
      <c r="Z32" s="8">
        <f t="shared" si="4"/>
        <v>3.359366432626532</v>
      </c>
      <c r="AA32" s="8">
        <f t="shared" si="4"/>
        <v>3.1267902501566849</v>
      </c>
      <c r="AB32" s="8">
        <f t="shared" si="4"/>
        <v>2.960802605317828</v>
      </c>
      <c r="AC32" s="8">
        <f t="shared" si="4"/>
        <v>2.8356255751669952</v>
      </c>
      <c r="AD32" s="8">
        <f t="shared" si="4"/>
        <v>2.7374406450425011</v>
      </c>
      <c r="AE32" s="8">
        <f t="shared" si="4"/>
        <v>2.6581235146157378</v>
      </c>
      <c r="AF32" s="8">
        <f t="shared" si="4"/>
        <v>2.5925614233287173</v>
      </c>
      <c r="AG32" s="8">
        <f t="shared" si="4"/>
        <v>2.4901879520054364</v>
      </c>
      <c r="AH32" s="8">
        <f t="shared" si="4"/>
        <v>2.3821108830437314</v>
      </c>
      <c r="AI32" s="8">
        <f t="shared" si="4"/>
        <v>2.2669827035910153</v>
      </c>
      <c r="AJ32" s="8">
        <f t="shared" si="4"/>
        <v>2.1937224884462765</v>
      </c>
      <c r="AK32" s="8">
        <f t="shared" si="4"/>
        <v>2.03474760690071</v>
      </c>
      <c r="AL32" s="8">
        <f t="shared" si="4"/>
        <v>1.9769622492489951</v>
      </c>
      <c r="AM32" s="8">
        <f t="shared" si="4"/>
        <v>1.9469224496777746</v>
      </c>
      <c r="AN32" s="8">
        <f t="shared" si="3"/>
        <v>1.8511828138905357</v>
      </c>
    </row>
    <row r="33" spans="2:40">
      <c r="B33" s="3">
        <v>29</v>
      </c>
      <c r="C33" s="8">
        <f>_xlfn.F.INV($C$2,C$4,$B33)</f>
        <v>2.9245812257154253</v>
      </c>
      <c r="D33" s="8">
        <f>_xlfn.F.INV($C$2,D$4,$B33)</f>
        <v>2.5201380284131076</v>
      </c>
      <c r="E33" s="8">
        <f>_xlfn.F.INV($C$2,E$4,$B33)</f>
        <v>2.3025346269925921</v>
      </c>
      <c r="F33" s="8">
        <f>_xlfn.F.INV($C$2,F$4,$B33)</f>
        <v>2.166008427126108</v>
      </c>
      <c r="G33" s="8">
        <f>_xlfn.F.INV($C$2,G$4,$B33)</f>
        <v>2.0713293438218621</v>
      </c>
      <c r="H33" s="8">
        <f>_xlfn.F.INV($C$2,H$4,$B33)</f>
        <v>2.001257723909744</v>
      </c>
      <c r="I33" s="8">
        <f>_xlfn.F.INV($C$2,I$4,$B33)</f>
        <v>1.946999117544348</v>
      </c>
      <c r="J33" s="8">
        <f>_xlfn.F.INV($C$2,J$4,$B33)</f>
        <v>1.9035673528275219</v>
      </c>
      <c r="K33" s="8">
        <f>_xlfn.F.INV($C$2,K$4,$B33)</f>
        <v>1.8679083602875988</v>
      </c>
      <c r="L33" s="8">
        <f>_xlfn.F.INV($C$2,L$4,$B33)</f>
        <v>1.8380383834334935</v>
      </c>
      <c r="M33" s="8">
        <f>_xlfn.F.INV($C$2,M$4,$B33)</f>
        <v>1.7906651887997855</v>
      </c>
      <c r="N33" s="8">
        <f>_xlfn.F.INV($C$2,N$4,$B33)</f>
        <v>1.7396543595904794</v>
      </c>
      <c r="O33" s="8">
        <f>_xlfn.F.INV($C$2,O$4,$B33)</f>
        <v>1.6841396352798081</v>
      </c>
      <c r="P33" s="8">
        <f>_xlfn.F.INV($C$2,P$4,$B33)</f>
        <v>1.6481532751950205</v>
      </c>
      <c r="Q33" s="8">
        <f>_xlfn.F.INV($C$2,Q$4,$B33)</f>
        <v>1.5681782783162799</v>
      </c>
      <c r="R33" s="8">
        <f>_xlfn.F.INV($C$2,R$4,$B33)</f>
        <v>1.5384252266163752</v>
      </c>
      <c r="S33" s="8">
        <f>_xlfn.F.INV($C$2,S$4,$B33)</f>
        <v>1.5228041809430102</v>
      </c>
      <c r="T33" s="8">
        <f t="shared" si="0"/>
        <v>1.4722703771550569</v>
      </c>
      <c r="V33" s="3">
        <v>29</v>
      </c>
      <c r="W33" s="8">
        <f t="shared" si="2"/>
        <v>5.7709846850705135</v>
      </c>
      <c r="X33" s="8">
        <f t="shared" si="4"/>
        <v>4.3129390985250469</v>
      </c>
      <c r="Y33" s="8">
        <f t="shared" si="4"/>
        <v>3.6933273102738564</v>
      </c>
      <c r="Z33" s="8">
        <f t="shared" si="4"/>
        <v>3.3396133180139089</v>
      </c>
      <c r="AA33" s="8">
        <f t="shared" si="4"/>
        <v>3.1072338631238239</v>
      </c>
      <c r="AB33" s="8">
        <f t="shared" si="4"/>
        <v>2.9413382879667687</v>
      </c>
      <c r="AC33" s="8">
        <f t="shared" si="4"/>
        <v>2.8161939771390099</v>
      </c>
      <c r="AD33" s="8">
        <f t="shared" si="4"/>
        <v>2.7180063012242814</v>
      </c>
      <c r="AE33" s="8">
        <f t="shared" si="4"/>
        <v>2.638664559724182</v>
      </c>
      <c r="AF33" s="8">
        <f t="shared" si="4"/>
        <v>2.5730641797531661</v>
      </c>
      <c r="AG33" s="8">
        <f t="shared" si="4"/>
        <v>2.4705918385753312</v>
      </c>
      <c r="AH33" s="8">
        <f t="shared" si="4"/>
        <v>2.362346055156507</v>
      </c>
      <c r="AI33" s="8">
        <f t="shared" si="4"/>
        <v>2.2469425845853839</v>
      </c>
      <c r="AJ33" s="8">
        <f t="shared" si="4"/>
        <v>2.1734402742394736</v>
      </c>
      <c r="AK33" s="8">
        <f t="shared" si="4"/>
        <v>2.0136861420996559</v>
      </c>
      <c r="AL33" s="8">
        <f t="shared" si="4"/>
        <v>1.9554993809690064</v>
      </c>
      <c r="AM33" s="8">
        <f t="shared" si="4"/>
        <v>1.9252178832204707</v>
      </c>
      <c r="AN33" s="8">
        <f t="shared" si="3"/>
        <v>1.8285153452659477</v>
      </c>
    </row>
    <row r="34" spans="2:40">
      <c r="B34" s="3">
        <v>30</v>
      </c>
      <c r="C34" s="8">
        <f>_xlfn.F.INV($C$2,C$4,$B34)</f>
        <v>2.9181010117299166</v>
      </c>
      <c r="D34" s="8">
        <f>_xlfn.F.INV($C$2,D$4,$B34)</f>
        <v>2.5132399792398559</v>
      </c>
      <c r="E34" s="8">
        <f>_xlfn.F.INV($C$2,E$4,$B34)</f>
        <v>2.2954110968576336</v>
      </c>
      <c r="F34" s="8">
        <f>_xlfn.F.INV($C$2,F$4,$B34)</f>
        <v>2.1587056954859789</v>
      </c>
      <c r="G34" s="8">
        <f>_xlfn.F.INV($C$2,G$4,$B34)</f>
        <v>2.0638707468666713</v>
      </c>
      <c r="H34" s="8">
        <f>_xlfn.F.INV($C$2,H$4,$B34)</f>
        <v>1.9936594839796811</v>
      </c>
      <c r="I34" s="8">
        <f>_xlfn.F.INV($C$2,I$4,$B34)</f>
        <v>1.9392740591347244</v>
      </c>
      <c r="J34" s="8">
        <f>_xlfn.F.INV($C$2,J$4,$B34)</f>
        <v>1.8957261861399459</v>
      </c>
      <c r="K34" s="8">
        <f>_xlfn.F.INV($C$2,K$4,$B34)</f>
        <v>1.8599602763264234</v>
      </c>
      <c r="L34" s="8">
        <f>_xlfn.F.INV($C$2,L$4,$B34)</f>
        <v>1.8299913958271146</v>
      </c>
      <c r="M34" s="8">
        <f>_xlfn.F.INV($C$2,M$4,$B34)</f>
        <v>1.7824407925299004</v>
      </c>
      <c r="N34" s="8">
        <f>_xlfn.F.INV($C$2,N$4,$B34)</f>
        <v>1.7312047331576526</v>
      </c>
      <c r="O34" s="8">
        <f>_xlfn.F.INV($C$2,O$4,$B34)</f>
        <v>1.6753934360623026</v>
      </c>
      <c r="P34" s="8">
        <f>_xlfn.F.INV($C$2,P$4,$B34)</f>
        <v>1.6391784413674222</v>
      </c>
      <c r="Q34" s="8">
        <f>_xlfn.F.INV($C$2,Q$4,$B34)</f>
        <v>1.5585541932596028</v>
      </c>
      <c r="R34" s="8">
        <f>_xlfn.F.INV($C$2,R$4,$B34)</f>
        <v>1.5284930296933286</v>
      </c>
      <c r="S34" s="8">
        <f>_xlfn.F.INV($C$2,S$4,$B34)</f>
        <v>1.5126914015946793</v>
      </c>
      <c r="T34" s="8">
        <f t="shared" si="0"/>
        <v>1.4614614078930221</v>
      </c>
      <c r="V34" s="3">
        <v>30</v>
      </c>
      <c r="W34" s="8">
        <f t="shared" si="2"/>
        <v>5.7495466216409055</v>
      </c>
      <c r="X34" s="8">
        <f t="shared" si="4"/>
        <v>4.2934673674681889</v>
      </c>
      <c r="Y34" s="8">
        <f t="shared" si="4"/>
        <v>3.6746398970345462</v>
      </c>
      <c r="Z34" s="8">
        <f t="shared" si="4"/>
        <v>3.321296710279523</v>
      </c>
      <c r="AA34" s="8">
        <f t="shared" si="4"/>
        <v>3.0891004517524214</v>
      </c>
      <c r="AB34" s="8">
        <f t="shared" si="4"/>
        <v>2.9232901566980241</v>
      </c>
      <c r="AC34" s="8">
        <f t="shared" si="4"/>
        <v>2.7981755410396518</v>
      </c>
      <c r="AD34" s="8">
        <f t="shared" si="4"/>
        <v>2.6999843076525809</v>
      </c>
      <c r="AE34" s="8">
        <f t="shared" si="4"/>
        <v>2.620618482565126</v>
      </c>
      <c r="AF34" s="8">
        <f t="shared" si="4"/>
        <v>2.5549811622824712</v>
      </c>
      <c r="AG34" s="8">
        <f t="shared" si="4"/>
        <v>2.4524139471621735</v>
      </c>
      <c r="AH34" s="8">
        <f t="shared" si="4"/>
        <v>2.3440065626544615</v>
      </c>
      <c r="AI34" s="8">
        <f t="shared" si="4"/>
        <v>2.2283392041218062</v>
      </c>
      <c r="AJ34" s="8">
        <f t="shared" si="4"/>
        <v>2.1546043551392375</v>
      </c>
      <c r="AK34" s="8">
        <f t="shared" si="4"/>
        <v>1.9940980155138779</v>
      </c>
      <c r="AL34" s="8">
        <f t="shared" si="4"/>
        <v>1.9355213797667215</v>
      </c>
      <c r="AM34" s="8">
        <f t="shared" si="4"/>
        <v>1.9050042954870359</v>
      </c>
      <c r="AN34" s="8">
        <f t="shared" si="3"/>
        <v>1.8073566895599338</v>
      </c>
    </row>
    <row r="35" spans="2:40">
      <c r="B35" s="3">
        <v>40</v>
      </c>
      <c r="C35" s="8">
        <f>_xlfn.F.INV($C$2,C$4,$B35)</f>
        <v>2.8717497895103521</v>
      </c>
      <c r="D35" s="8">
        <f>_xlfn.F.INV($C$2,D$4,$B35)</f>
        <v>2.4639656013860329</v>
      </c>
      <c r="E35" s="8">
        <f>_xlfn.F.INV($C$2,E$4,$B35)</f>
        <v>2.2445415823645405</v>
      </c>
      <c r="F35" s="8">
        <f>_xlfn.F.INV($C$2,F$4,$B35)</f>
        <v>2.1065504419925456</v>
      </c>
      <c r="G35" s="8">
        <f>_xlfn.F.INV($C$2,G$4,$B35)</f>
        <v>2.0105844614969279</v>
      </c>
      <c r="H35" s="8">
        <f>_xlfn.F.INV($C$2,H$4,$B35)</f>
        <v>1.9393505208231931</v>
      </c>
      <c r="I35" s="8">
        <f>_xlfn.F.INV($C$2,I$4,$B35)</f>
        <v>1.8840290474287278</v>
      </c>
      <c r="J35" s="8">
        <f>_xlfn.F.INV($C$2,J$4,$B35)</f>
        <v>1.8396182589148624</v>
      </c>
      <c r="K35" s="8">
        <f>_xlfn.F.INV($C$2,K$4,$B35)</f>
        <v>1.8030527966103387</v>
      </c>
      <c r="L35" s="8">
        <f>_xlfn.F.INV($C$2,L$4,$B35)</f>
        <v>1.7723400778994798</v>
      </c>
      <c r="M35" s="8">
        <f>_xlfn.F.INV($C$2,M$4,$B35)</f>
        <v>1.7234449914694203</v>
      </c>
      <c r="N35" s="8">
        <f>_xlfn.F.INV($C$2,N$4,$B35)</f>
        <v>1.6704827312391344</v>
      </c>
      <c r="O35" s="8">
        <f>_xlfn.F.INV($C$2,O$4,$B35)</f>
        <v>1.6123640763121752</v>
      </c>
      <c r="P35" s="8">
        <f>_xlfn.F.INV($C$2,P$4,$B35)</f>
        <v>1.5743420586343959</v>
      </c>
      <c r="Q35" s="8">
        <f>_xlfn.F.INV($C$2,Q$4,$B35)</f>
        <v>1.4884377293458761</v>
      </c>
      <c r="R35" s="8">
        <f>_xlfn.F.INV($C$2,R$4,$B35)</f>
        <v>1.4557846097680498</v>
      </c>
      <c r="S35" s="8">
        <f>_xlfn.F.INV($C$2,S$4,$B35)</f>
        <v>1.4384349762646618</v>
      </c>
      <c r="T35" s="8">
        <f t="shared" si="0"/>
        <v>1.3810104059788575</v>
      </c>
      <c r="V35" s="3">
        <v>40</v>
      </c>
      <c r="W35" s="8">
        <f t="shared" si="2"/>
        <v>5.5974755072039404</v>
      </c>
      <c r="X35" s="8">
        <f t="shared" si="4"/>
        <v>4.1556798497329099</v>
      </c>
      <c r="Y35" s="8">
        <f t="shared" si="4"/>
        <v>3.542542882904133</v>
      </c>
      <c r="Z35" s="8">
        <f t="shared" si="4"/>
        <v>3.191883174547872</v>
      </c>
      <c r="AA35" s="8">
        <f t="shared" si="4"/>
        <v>2.9610022699188323</v>
      </c>
      <c r="AB35" s="8">
        <f t="shared" si="4"/>
        <v>2.7957905210711949</v>
      </c>
      <c r="AC35" s="8">
        <f t="shared" si="4"/>
        <v>2.6708656906286565</v>
      </c>
      <c r="AD35" s="8">
        <f t="shared" si="4"/>
        <v>2.5726184657743087</v>
      </c>
      <c r="AE35" s="8">
        <f t="shared" si="4"/>
        <v>2.4930440792239623</v>
      </c>
      <c r="AF35" s="8">
        <f t="shared" si="4"/>
        <v>2.4271020247976081</v>
      </c>
      <c r="AG35" s="8">
        <f t="shared" si="4"/>
        <v>2.3237667864848839</v>
      </c>
      <c r="AH35" s="8">
        <f t="shared" si="4"/>
        <v>2.2140584874179834</v>
      </c>
      <c r="AI35" s="8">
        <f t="shared" si="4"/>
        <v>2.0962567828016341</v>
      </c>
      <c r="AJ35" s="8">
        <f t="shared" si="4"/>
        <v>2.0206226530158737</v>
      </c>
      <c r="AK35" s="8">
        <f t="shared" si="4"/>
        <v>1.8538261254101733</v>
      </c>
      <c r="AL35" s="8">
        <f t="shared" si="4"/>
        <v>1.7918905936687217</v>
      </c>
      <c r="AM35" s="8">
        <f t="shared" si="4"/>
        <v>1.7593079967837519</v>
      </c>
      <c r="AN35" s="8">
        <f t="shared" si="3"/>
        <v>1.6530723854249996</v>
      </c>
    </row>
    <row r="36" spans="2:40">
      <c r="B36" s="3">
        <v>60</v>
      </c>
      <c r="C36" s="8">
        <f>_xlfn.F.INV($C$2,C$4,$B36)</f>
        <v>2.8264850328949169</v>
      </c>
      <c r="D36" s="8">
        <f>_xlfn.F.INV($C$2,D$4,$B36)</f>
        <v>2.4159590133377233</v>
      </c>
      <c r="E36" s="8">
        <f>_xlfn.F.INV($C$2,E$4,$B36)</f>
        <v>2.1950072527934652</v>
      </c>
      <c r="F36" s="8">
        <f>_xlfn.F.INV($C$2,F$4,$B36)</f>
        <v>2.0557524186970459</v>
      </c>
      <c r="G36" s="8">
        <f>_xlfn.F.INV($C$2,G$4,$B36)</f>
        <v>1.9586517534358578</v>
      </c>
      <c r="H36" s="8">
        <f>_xlfn.F.INV($C$2,H$4,$B36)</f>
        <v>1.8863746067832905</v>
      </c>
      <c r="I36" s="8">
        <f>_xlfn.F.INV($C$2,I$4,$B36)</f>
        <v>1.8300846323169067</v>
      </c>
      <c r="J36" s="8">
        <f>_xlfn.F.INV($C$2,J$4,$B36)</f>
        <v>1.7847697060747145</v>
      </c>
      <c r="K36" s="8">
        <f>_xlfn.F.INV($C$2,K$4,$B36)</f>
        <v>1.7473568735307787</v>
      </c>
      <c r="L36" s="8">
        <f>_xlfn.F.INV($C$2,L$4,$B36)</f>
        <v>1.7158474809207622</v>
      </c>
      <c r="M36" s="8">
        <f>_xlfn.F.INV($C$2,M$4,$B36)</f>
        <v>1.6654916590966571</v>
      </c>
      <c r="N36" s="8">
        <f>_xlfn.F.INV($C$2,N$4,$B36)</f>
        <v>1.6106134325765264</v>
      </c>
      <c r="O36" s="8">
        <f>_xlfn.F.INV($C$2,O$4,$B36)</f>
        <v>1.5498580704186971</v>
      </c>
      <c r="P36" s="8">
        <f>_xlfn.F.INV($C$2,P$4,$B36)</f>
        <v>1.5097055874404781</v>
      </c>
      <c r="Q36" s="8">
        <f>_xlfn.F.INV($C$2,Q$4,$B36)</f>
        <v>1.4171932936451648</v>
      </c>
      <c r="R36" s="8">
        <f>_xlfn.F.INV($C$2,R$4,$B36)</f>
        <v>1.3810497767613361</v>
      </c>
      <c r="S36" s="8">
        <f>_xlfn.F.INV($C$2,S$4,$B36)</f>
        <v>1.3615237521897905</v>
      </c>
      <c r="T36" s="8">
        <f t="shared" si="0"/>
        <v>1.2945405957942626</v>
      </c>
      <c r="V36" s="3">
        <v>60</v>
      </c>
      <c r="W36" s="8">
        <f t="shared" si="2"/>
        <v>5.4511172274179485</v>
      </c>
      <c r="X36" s="8">
        <f t="shared" si="4"/>
        <v>4.0236394591773692</v>
      </c>
      <c r="Y36" s="8">
        <f t="shared" si="4"/>
        <v>3.4161953346202965</v>
      </c>
      <c r="Z36" s="8">
        <f t="shared" si="4"/>
        <v>3.0682079009471224</v>
      </c>
      <c r="AA36" s="8">
        <f t="shared" si="4"/>
        <v>2.8386175840169661</v>
      </c>
      <c r="AB36" s="8">
        <f t="shared" si="4"/>
        <v>2.6739670417796142</v>
      </c>
      <c r="AC36" s="8">
        <f t="shared" si="4"/>
        <v>2.5491836752993731</v>
      </c>
      <c r="AD36" s="8">
        <f t="shared" si="4"/>
        <v>2.450822834143592</v>
      </c>
      <c r="AE36" s="8">
        <f t="shared" si="4"/>
        <v>2.3709745130819031</v>
      </c>
      <c r="AF36" s="8">
        <f t="shared" si="4"/>
        <v>2.304655972533777</v>
      </c>
      <c r="AG36" s="8">
        <f t="shared" si="4"/>
        <v>2.2003946072566638</v>
      </c>
      <c r="AH36" s="8">
        <f t="shared" si="4"/>
        <v>2.0891246127421357</v>
      </c>
      <c r="AI36" s="8">
        <f t="shared" si="4"/>
        <v>1.9687279138585165</v>
      </c>
      <c r="AJ36" s="8">
        <f t="shared" si="4"/>
        <v>1.8907343779878709</v>
      </c>
      <c r="AK36" s="8">
        <f t="shared" si="4"/>
        <v>1.7157109749292958</v>
      </c>
      <c r="AL36" s="8">
        <f t="shared" ref="X36:AM39" si="5">_xlfn.F.INV($W$2,AL$4,$V36)</f>
        <v>1.6490807398442682</v>
      </c>
      <c r="AM36" s="8">
        <f t="shared" si="5"/>
        <v>1.6134908845705664</v>
      </c>
      <c r="AN36" s="8">
        <f t="shared" si="3"/>
        <v>1.4935653910840367</v>
      </c>
    </row>
    <row r="37" spans="2:40">
      <c r="B37" s="3">
        <v>80</v>
      </c>
      <c r="C37" s="8">
        <f>_xlfn.F.INV($C$2,C$4,$B37)</f>
        <v>2.804250878189936</v>
      </c>
      <c r="D37" s="8">
        <f>_xlfn.F.INV($C$2,D$4,$B37)</f>
        <v>2.3924197010607378</v>
      </c>
      <c r="E37" s="8">
        <f>_xlfn.F.INV($C$2,E$4,$B37)</f>
        <v>2.1707284040474577</v>
      </c>
      <c r="F37" s="8">
        <f>_xlfn.F.INV($C$2,F$4,$B37)</f>
        <v>2.0308492847963406</v>
      </c>
      <c r="G37" s="8">
        <f>_xlfn.F.INV($C$2,G$4,$B37)</f>
        <v>1.9331790679085015</v>
      </c>
      <c r="H37" s="8">
        <f>_xlfn.F.INV($C$2,H$4,$B37)</f>
        <v>1.8603714772728464</v>
      </c>
      <c r="I37" s="8">
        <f>_xlfn.F.INV($C$2,I$4,$B37)</f>
        <v>1.8035835506801907</v>
      </c>
      <c r="J37" s="8">
        <f>_xlfn.F.INV($C$2,J$4,$B37)</f>
        <v>1.7577991343529025</v>
      </c>
      <c r="K37" s="8">
        <f>_xlfn.F.INV($C$2,K$4,$B37)</f>
        <v>1.7199422742340946</v>
      </c>
      <c r="L37" s="8">
        <f>_xlfn.F.INV($C$2,L$4,$B37)</f>
        <v>1.6880118711139342</v>
      </c>
      <c r="M37" s="8">
        <f>_xlfn.F.INV($C$2,M$4,$B37)</f>
        <v>1.6368750579933642</v>
      </c>
      <c r="N37" s="8">
        <f>_xlfn.F.INV($C$2,N$4,$B37)</f>
        <v>1.5809541396381923</v>
      </c>
      <c r="O37" s="8">
        <f>_xlfn.F.INV($C$2,O$4,$B37)</f>
        <v>1.5187277922284463</v>
      </c>
      <c r="P37" s="8">
        <f>_xlfn.F.INV($C$2,P$4,$B37)</f>
        <v>1.4773537638969736</v>
      </c>
      <c r="Q37" s="8">
        <f>_xlfn.F.INV($C$2,Q$4,$B37)</f>
        <v>1.3808345088246932</v>
      </c>
      <c r="R37" s="8">
        <f>_xlfn.F.INV($C$2,R$4,$B37)</f>
        <v>1.3424163225990997</v>
      </c>
      <c r="S37" s="8">
        <f>_xlfn.F.INV($C$2,S$4,$B37)</f>
        <v>1.321405909568947</v>
      </c>
      <c r="T37" s="8">
        <f t="shared" si="0"/>
        <v>1.247135287747426</v>
      </c>
      <c r="V37" s="3">
        <v>80</v>
      </c>
      <c r="W37" s="8">
        <f t="shared" si="2"/>
        <v>5.3800023985805447</v>
      </c>
      <c r="X37" s="8">
        <f t="shared" si="5"/>
        <v>3.9596904900231582</v>
      </c>
      <c r="Y37" s="8">
        <f t="shared" si="5"/>
        <v>3.3550916088164153</v>
      </c>
      <c r="Z37" s="8">
        <f t="shared" si="5"/>
        <v>3.0084350438021694</v>
      </c>
      <c r="AA37" s="8">
        <f t="shared" si="5"/>
        <v>2.7794798151331408</v>
      </c>
      <c r="AB37" s="8">
        <f t="shared" si="5"/>
        <v>2.6150947255335359</v>
      </c>
      <c r="AC37" s="8">
        <f t="shared" si="5"/>
        <v>2.4903623908245183</v>
      </c>
      <c r="AD37" s="8">
        <f t="shared" si="5"/>
        <v>2.3919210092573304</v>
      </c>
      <c r="AE37" s="8">
        <f t="shared" si="5"/>
        <v>2.3119084799778045</v>
      </c>
      <c r="AF37" s="8">
        <f t="shared" si="5"/>
        <v>2.2453714326810013</v>
      </c>
      <c r="AG37" s="8">
        <f t="shared" si="5"/>
        <v>2.1405790981358277</v>
      </c>
      <c r="AH37" s="8">
        <f t="shared" si="5"/>
        <v>2.0284130153711062</v>
      </c>
      <c r="AI37" s="8">
        <f t="shared" si="5"/>
        <v>1.9065067656311629</v>
      </c>
      <c r="AJ37" s="8">
        <f t="shared" si="5"/>
        <v>1.8271121229653395</v>
      </c>
      <c r="AK37" s="8">
        <f t="shared" si="5"/>
        <v>1.6469511870237876</v>
      </c>
      <c r="AL37" s="8">
        <f t="shared" si="5"/>
        <v>1.5771859849732799</v>
      </c>
      <c r="AM37" s="8">
        <f t="shared" si="5"/>
        <v>1.5394980240484359</v>
      </c>
      <c r="AN37" s="8">
        <f t="shared" si="3"/>
        <v>1.4089140260920274</v>
      </c>
    </row>
    <row r="38" spans="2:40">
      <c r="B38" s="3">
        <v>100</v>
      </c>
      <c r="C38" s="8">
        <f>_xlfn.F.INV($C$2,C$4,$B38)</f>
        <v>2.791035739452242</v>
      </c>
      <c r="D38" s="8">
        <f>_xlfn.F.INV($C$2,D$4,$B38)</f>
        <v>2.3784420090340395</v>
      </c>
      <c r="E38" s="8">
        <f>_xlfn.F.INV($C$2,E$4,$B38)</f>
        <v>2.156314567619567</v>
      </c>
      <c r="F38" s="8">
        <f>_xlfn.F.INV($C$2,F$4,$B38)</f>
        <v>2.0160631370963733</v>
      </c>
      <c r="G38" s="8">
        <f>_xlfn.F.INV($C$2,G$4,$B38)</f>
        <v>1.9180502849633572</v>
      </c>
      <c r="H38" s="8">
        <f>_xlfn.F.INV($C$2,H$4,$B38)</f>
        <v>1.844921321293209</v>
      </c>
      <c r="I38" s="8">
        <f>_xlfn.F.INV($C$2,I$4,$B38)</f>
        <v>1.7878298572802909</v>
      </c>
      <c r="J38" s="8">
        <f>_xlfn.F.INV($C$2,J$4,$B38)</f>
        <v>1.7417576725695119</v>
      </c>
      <c r="K38" s="8">
        <f>_xlfn.F.INV($C$2,K$4,$B38)</f>
        <v>1.7036272611722154</v>
      </c>
      <c r="L38" s="8">
        <f>_xlfn.F.INV($C$2,L$4,$B38)</f>
        <v>1.6714362417197803</v>
      </c>
      <c r="M38" s="8">
        <f>_xlfn.F.INV($C$2,M$4,$B38)</f>
        <v>1.6198127350399258</v>
      </c>
      <c r="N38" s="8">
        <f>_xlfn.F.INV($C$2,N$4,$B38)</f>
        <v>1.5632353010105966</v>
      </c>
      <c r="O38" s="8">
        <f>_xlfn.F.INV($C$2,O$4,$B38)</f>
        <v>1.5000689419034423</v>
      </c>
      <c r="P38" s="8">
        <f>_xlfn.F.INV($C$2,P$4,$B38)</f>
        <v>1.4579010837384256</v>
      </c>
      <c r="Q38" s="8">
        <f>_xlfn.F.INV($C$2,Q$4,$B38)</f>
        <v>1.3586806940052956</v>
      </c>
      <c r="R38" s="8">
        <f>_xlfn.F.INV($C$2,R$4,$B38)</f>
        <v>1.3186510309969612</v>
      </c>
      <c r="S38" s="8">
        <f>_xlfn.F.INV($C$2,S$4,$B38)</f>
        <v>1.2965529201960488</v>
      </c>
      <c r="T38" s="8">
        <f t="shared" si="0"/>
        <v>1.2164081278908552</v>
      </c>
      <c r="V38" s="3">
        <v>100</v>
      </c>
      <c r="W38" s="8">
        <f t="shared" si="2"/>
        <v>5.3379767007006782</v>
      </c>
      <c r="X38" s="8">
        <f t="shared" si="5"/>
        <v>3.921965234695012</v>
      </c>
      <c r="Y38" s="8">
        <f t="shared" si="5"/>
        <v>3.319072685907968</v>
      </c>
      <c r="Z38" s="8">
        <f t="shared" si="5"/>
        <v>2.9732127338559819</v>
      </c>
      <c r="AA38" s="8">
        <f t="shared" si="5"/>
        <v>2.7446350958447279</v>
      </c>
      <c r="AB38" s="8">
        <f t="shared" si="5"/>
        <v>2.5804041687545958</v>
      </c>
      <c r="AC38" s="8">
        <f t="shared" si="5"/>
        <v>2.4556957722790558</v>
      </c>
      <c r="AD38" s="8">
        <f t="shared" si="5"/>
        <v>2.3571979478561231</v>
      </c>
      <c r="AE38" s="8">
        <f t="shared" si="5"/>
        <v>2.2770774850950777</v>
      </c>
      <c r="AF38" s="8">
        <f t="shared" si="5"/>
        <v>2.210398778988778</v>
      </c>
      <c r="AG38" s="8">
        <f t="shared" si="5"/>
        <v>2.1052638338501843</v>
      </c>
      <c r="AH38" s="8">
        <f t="shared" si="5"/>
        <v>1.9925183761127767</v>
      </c>
      <c r="AI38" s="8">
        <f t="shared" si="5"/>
        <v>1.8696270214006787</v>
      </c>
      <c r="AJ38" s="8">
        <f t="shared" si="5"/>
        <v>1.7893057358973128</v>
      </c>
      <c r="AK38" s="8">
        <f t="shared" si="5"/>
        <v>1.6056300306512454</v>
      </c>
      <c r="AL38" s="8">
        <f t="shared" si="5"/>
        <v>1.5336167729702501</v>
      </c>
      <c r="AM38" s="8">
        <f t="shared" si="5"/>
        <v>1.4943739944961905</v>
      </c>
      <c r="AN38" s="8">
        <f t="shared" si="3"/>
        <v>1.3551068630813792</v>
      </c>
    </row>
    <row r="39" spans="2:40">
      <c r="B39" s="3">
        <v>120</v>
      </c>
      <c r="C39" s="8">
        <f>_xlfn.F.INV($C$2,C$4,$B39)</f>
        <v>2.7822774038203701</v>
      </c>
      <c r="D39" s="8">
        <f>_xlfn.F.INV($C$2,D$4,$B39)</f>
        <v>2.3691837496734243</v>
      </c>
      <c r="E39" s="8">
        <f>_xlfn.F.INV($C$2,E$4,$B39)</f>
        <v>2.1467686552293368</v>
      </c>
      <c r="F39" s="8">
        <f>_xlfn.F.INV($C$2,F$4,$B39)</f>
        <v>2.0062699221834333</v>
      </c>
      <c r="G39" s="8">
        <f>_xlfn.F.INV($C$2,G$4,$B39)</f>
        <v>1.9080282234008918</v>
      </c>
      <c r="H39" s="8">
        <f>_xlfn.F.INV($C$2,H$4,$B39)</f>
        <v>1.8346836498111576</v>
      </c>
      <c r="I39" s="8">
        <f>_xlfn.F.INV($C$2,I$4,$B39)</f>
        <v>1.7773877480352414</v>
      </c>
      <c r="J39" s="8">
        <f>_xlfn.F.INV($C$2,J$4,$B39)</f>
        <v>1.731121062318921</v>
      </c>
      <c r="K39" s="8">
        <f>_xlfn.F.INV($C$2,K$4,$B39)</f>
        <v>1.6928051526683074</v>
      </c>
      <c r="L39" s="8">
        <f>_xlfn.F.INV($C$2,L$4,$B39)</f>
        <v>1.6604368584061027</v>
      </c>
      <c r="M39" s="8">
        <f>_xlfn.F.INV($C$2,M$4,$B39)</f>
        <v>1.60848085317543</v>
      </c>
      <c r="N39" s="8">
        <f>_xlfn.F.INV($C$2,N$4,$B39)</f>
        <v>1.5514518501065271</v>
      </c>
      <c r="O39" s="8">
        <f>_xlfn.F.INV($C$2,O$4,$B39)</f>
        <v>1.4876324985736704</v>
      </c>
      <c r="P39" s="8">
        <f>_xlfn.F.INV($C$2,P$4,$B39)</f>
        <v>1.4449068745213847</v>
      </c>
      <c r="Q39" s="8">
        <f>_xlfn.F.INV($C$2,Q$4,$B39)</f>
        <v>1.3437386876670776</v>
      </c>
      <c r="R39" s="8">
        <f>_xlfn.F.INV($C$2,R$4,$B39)</f>
        <v>1.3025038101346731</v>
      </c>
      <c r="S39" s="8">
        <f>_xlfn.F.INV($C$2,S$4,$B39)</f>
        <v>1.2795707101124771</v>
      </c>
      <c r="T39" s="8">
        <f t="shared" si="0"/>
        <v>1.1945245276074778</v>
      </c>
      <c r="V39" s="3">
        <v>120</v>
      </c>
      <c r="W39" s="8">
        <f t="shared" si="2"/>
        <v>5.3102236402812615</v>
      </c>
      <c r="X39" s="8">
        <f t="shared" si="5"/>
        <v>3.8970792376403147</v>
      </c>
      <c r="Y39" s="8">
        <f t="shared" si="5"/>
        <v>3.2953238095448532</v>
      </c>
      <c r="Z39" s="8">
        <f t="shared" si="5"/>
        <v>2.9499940900864505</v>
      </c>
      <c r="AA39" s="8">
        <f t="shared" si="5"/>
        <v>2.7216666935683271</v>
      </c>
      <c r="AB39" s="8">
        <f t="shared" si="5"/>
        <v>2.5575363529254691</v>
      </c>
      <c r="AC39" s="8">
        <f t="shared" si="5"/>
        <v>2.4328410420609559</v>
      </c>
      <c r="AD39" s="8">
        <f t="shared" si="5"/>
        <v>2.3343020784978208</v>
      </c>
      <c r="AE39" s="8">
        <f t="shared" si="5"/>
        <v>2.2541055679497268</v>
      </c>
      <c r="AF39" s="8">
        <f t="shared" si="5"/>
        <v>2.1873278048657991</v>
      </c>
      <c r="AG39" s="8">
        <f t="shared" si="5"/>
        <v>2.0819538468791499</v>
      </c>
      <c r="AH39" s="8">
        <f t="shared" si="5"/>
        <v>1.9688034649783848</v>
      </c>
      <c r="AI39" s="8">
        <f t="shared" si="5"/>
        <v>1.8452191020610169</v>
      </c>
      <c r="AJ39" s="8">
        <f t="shared" si="5"/>
        <v>1.7642398360800939</v>
      </c>
      <c r="AK39" s="8">
        <f t="shared" si="5"/>
        <v>1.5780070312537644</v>
      </c>
      <c r="AL39" s="8">
        <f t="shared" si="5"/>
        <v>1.5043002527998988</v>
      </c>
      <c r="AM39" s="8">
        <f t="shared" si="5"/>
        <v>1.4638558637275825</v>
      </c>
      <c r="AN39" s="8">
        <f t="shared" si="3"/>
        <v>1.3172966482256856</v>
      </c>
    </row>
    <row r="40" spans="2:40">
      <c r="B40" s="3" t="s">
        <v>4</v>
      </c>
      <c r="C40" s="8">
        <f t="shared" ref="C40:R40" si="6">_xlfn.F.INV($C$2,C$4,100000000)</f>
        <v>2.7390984453678553</v>
      </c>
      <c r="D40" s="8">
        <f t="shared" si="6"/>
        <v>2.3236045168653354</v>
      </c>
      <c r="E40" s="8">
        <f t="shared" si="6"/>
        <v>2.0997876428076498</v>
      </c>
      <c r="F40" s="8">
        <f t="shared" si="6"/>
        <v>1.9580626072043603</v>
      </c>
      <c r="G40" s="8">
        <f t="shared" si="6"/>
        <v>1.8586707501809847</v>
      </c>
      <c r="H40" s="8">
        <f t="shared" si="6"/>
        <v>1.7842305415113089</v>
      </c>
      <c r="I40" s="8">
        <f t="shared" si="6"/>
        <v>1.7258857081020067</v>
      </c>
      <c r="J40" s="8">
        <f t="shared" si="6"/>
        <v>1.6786122345341055</v>
      </c>
      <c r="K40" s="8">
        <f t="shared" si="6"/>
        <v>1.6393281486207043</v>
      </c>
      <c r="L40" s="8">
        <f t="shared" si="6"/>
        <v>1.6060272482185369</v>
      </c>
      <c r="M40" s="8">
        <f t="shared" si="6"/>
        <v>1.5523021983926106</v>
      </c>
      <c r="N40" s="8">
        <f t="shared" si="6"/>
        <v>1.4928271882643949</v>
      </c>
      <c r="O40" s="8">
        <f t="shared" si="6"/>
        <v>1.4253740387957654</v>
      </c>
      <c r="P40" s="8">
        <f t="shared" si="6"/>
        <v>1.3794428085205248</v>
      </c>
      <c r="Q40" s="8">
        <f t="shared" si="6"/>
        <v>1.2661348815728917</v>
      </c>
      <c r="R40" s="8">
        <f t="shared" si="6"/>
        <v>1.2163732445394386</v>
      </c>
      <c r="S40" s="8">
        <f>_xlfn.F.INV($C$2,S$4,100000000)</f>
        <v>1.1868720656409426</v>
      </c>
      <c r="T40" s="8">
        <f>_xlfn.F.INV($C$2,1000000,1000000)</f>
        <v>1.0025903396471529</v>
      </c>
      <c r="V40" s="3" t="s">
        <v>4</v>
      </c>
      <c r="W40" s="8">
        <f t="shared" ref="W40:AL40" si="7">_xlfn.F.INV($W$2,W$4,100000000)</f>
        <v>5.1745583053733233</v>
      </c>
      <c r="X40" s="8">
        <f t="shared" si="7"/>
        <v>3.7757455293639137</v>
      </c>
      <c r="Y40" s="8">
        <f t="shared" si="7"/>
        <v>3.1796688724915976</v>
      </c>
      <c r="Z40" s="8">
        <f t="shared" si="7"/>
        <v>2.8369794124749856</v>
      </c>
      <c r="AA40" s="8">
        <f t="shared" si="7"/>
        <v>2.6098846647865797</v>
      </c>
      <c r="AB40" s="8">
        <f t="shared" si="7"/>
        <v>2.4462299298014973</v>
      </c>
      <c r="AC40" s="8">
        <f t="shared" si="7"/>
        <v>2.3215639107534645</v>
      </c>
      <c r="AD40" s="8">
        <f t="shared" si="7"/>
        <v>2.2227746959889338</v>
      </c>
      <c r="AE40" s="8">
        <f t="shared" si="7"/>
        <v>2.1421455051649043</v>
      </c>
      <c r="AF40" s="8">
        <f t="shared" si="7"/>
        <v>2.0748126991444851</v>
      </c>
      <c r="AG40" s="8">
        <f t="shared" si="7"/>
        <v>1.9681044011164339</v>
      </c>
      <c r="AH40" s="8">
        <f t="shared" si="7"/>
        <v>1.8526782853191437</v>
      </c>
      <c r="AI40" s="8">
        <f t="shared" si="7"/>
        <v>1.725123118376007</v>
      </c>
      <c r="AJ40" s="8">
        <f t="shared" si="7"/>
        <v>1.6402688552324092</v>
      </c>
      <c r="AK40" s="8">
        <f t="shared" si="7"/>
        <v>1.4377617329640535</v>
      </c>
      <c r="AL40" s="8">
        <f t="shared" si="7"/>
        <v>1.351865807344667</v>
      </c>
      <c r="AM40" s="8">
        <f>_xlfn.F.INV($W$2,AM$4,100000000)</f>
        <v>1.3018156621244015</v>
      </c>
      <c r="AN40" s="8">
        <f>_xlfn.F.INV($W$2,1000000,1000000)</f>
        <v>1.0040017151332639</v>
      </c>
    </row>
    <row r="41" spans="2:40"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40">
      <c r="B42" s="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40">
      <c r="B43" s="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40">
      <c r="B44" s="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40"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40">
      <c r="B46" s="3" t="s">
        <v>3</v>
      </c>
      <c r="C46" s="3">
        <v>0.95208000000000004</v>
      </c>
      <c r="V46" s="3" t="s">
        <v>3</v>
      </c>
      <c r="W46" s="3">
        <f>0.99 + 0.00208</f>
        <v>0.99207999999999996</v>
      </c>
    </row>
    <row r="47" spans="2:40">
      <c r="B47" s="3"/>
      <c r="C47" s="3"/>
      <c r="D47" s="7"/>
      <c r="X47" s="7"/>
    </row>
    <row r="48" spans="2:40">
      <c r="B48" s="3" t="s">
        <v>5</v>
      </c>
      <c r="C48" s="3">
        <v>1</v>
      </c>
      <c r="D48" s="3">
        <v>2</v>
      </c>
      <c r="E48" s="3">
        <v>3</v>
      </c>
      <c r="F48" s="3">
        <v>4</v>
      </c>
      <c r="G48" s="3">
        <v>5</v>
      </c>
      <c r="H48" s="3">
        <v>6</v>
      </c>
      <c r="I48" s="3">
        <v>7</v>
      </c>
      <c r="J48" s="3">
        <v>8</v>
      </c>
      <c r="K48" s="3">
        <v>9</v>
      </c>
      <c r="L48" s="3">
        <v>10</v>
      </c>
      <c r="M48" s="3">
        <v>12</v>
      </c>
      <c r="N48" s="3">
        <v>15</v>
      </c>
      <c r="O48" s="3">
        <v>20</v>
      </c>
      <c r="P48" s="3">
        <v>25</v>
      </c>
      <c r="Q48" s="3">
        <v>50</v>
      </c>
      <c r="R48" s="3">
        <v>75</v>
      </c>
      <c r="S48" s="3">
        <v>100</v>
      </c>
      <c r="T48" s="9" t="s">
        <v>4</v>
      </c>
      <c r="V48" s="3" t="s">
        <v>5</v>
      </c>
      <c r="W48" s="3">
        <v>1</v>
      </c>
      <c r="X48" s="3">
        <v>2</v>
      </c>
      <c r="Y48" s="3">
        <v>3</v>
      </c>
      <c r="Z48" s="3">
        <v>4</v>
      </c>
      <c r="AA48" s="3">
        <v>5</v>
      </c>
      <c r="AB48" s="3">
        <v>6</v>
      </c>
      <c r="AC48" s="3">
        <v>7</v>
      </c>
      <c r="AD48" s="3">
        <v>8</v>
      </c>
      <c r="AE48" s="3">
        <v>9</v>
      </c>
      <c r="AF48" s="3">
        <v>10</v>
      </c>
      <c r="AG48" s="3">
        <v>12</v>
      </c>
      <c r="AH48" s="3">
        <v>15</v>
      </c>
      <c r="AI48" s="3">
        <v>20</v>
      </c>
      <c r="AJ48" s="3">
        <v>25</v>
      </c>
      <c r="AK48" s="3">
        <v>50</v>
      </c>
      <c r="AL48" s="3">
        <v>75</v>
      </c>
      <c r="AM48" s="3">
        <v>100</v>
      </c>
      <c r="AN48" s="9" t="s">
        <v>4</v>
      </c>
    </row>
    <row r="49" spans="2:40">
      <c r="B49" s="3">
        <v>1</v>
      </c>
      <c r="C49" s="8">
        <f>_xlfn.F.INV($C$46,C$48,$B49)</f>
        <v>175.8263626965404</v>
      </c>
      <c r="D49" s="8">
        <f>_xlfn.F.INV($C$46,D$48,$B49)</f>
        <v>217.23908099475796</v>
      </c>
      <c r="E49" s="8">
        <f>_xlfn.F.INV($C$46,E$48,$B49)</f>
        <v>234.87902758648258</v>
      </c>
      <c r="F49" s="8">
        <f>_xlfn.F.INV($C$46,F$48,$B49)</f>
        <v>244.53971430672732</v>
      </c>
      <c r="G49" s="8">
        <f>_xlfn.F.INV($C$46,G$48,$B49)</f>
        <v>250.61167500531812</v>
      </c>
      <c r="H49" s="8">
        <f>_xlfn.F.INV($C$46,H$48,$B49)</f>
        <v>254.77399493044206</v>
      </c>
      <c r="I49" s="8">
        <f>_xlfn.F.INV($C$46,I$48,$B49)</f>
        <v>257.80247771024648</v>
      </c>
      <c r="J49" s="8">
        <f>_xlfn.F.INV($C$46,J$48,$B49)</f>
        <v>260.10377297507762</v>
      </c>
      <c r="K49" s="8">
        <f>_xlfn.F.INV($C$46,K$48,$B49)</f>
        <v>261.91120663727514</v>
      </c>
      <c r="L49" s="8">
        <f>_xlfn.F.INV($C$46,L$48,$B49)</f>
        <v>263.3680890693924</v>
      </c>
      <c r="M49" s="8">
        <f>_xlfn.F.INV($C$46,M$48,$B49)</f>
        <v>265.571433245842</v>
      </c>
      <c r="N49" s="8">
        <f>_xlfn.F.INV($C$46,N$48,$B49)</f>
        <v>267.79611198454745</v>
      </c>
      <c r="O49" s="8">
        <f>_xlfn.F.INV($C$46,O$48,$B49)</f>
        <v>270.04176785165907</v>
      </c>
      <c r="P49" s="8">
        <f>_xlfn.F.INV($C$46,P$48,$B49)</f>
        <v>271.39906955916342</v>
      </c>
      <c r="Q49" s="8">
        <f>_xlfn.F.INV($C$46,Q$48,$B49)</f>
        <v>274.13554772526555</v>
      </c>
      <c r="R49" s="8">
        <f>_xlfn.F.INV($C$46,R$48,$B49)</f>
        <v>275.0540858118386</v>
      </c>
      <c r="S49" s="8">
        <f>_xlfn.F.INV($C$46,S$48,$B49)</f>
        <v>275.51453454717637</v>
      </c>
      <c r="T49" s="8">
        <f>_xlfn.F.INV($C$46,1000000,$B49)</f>
        <v>276.90041569999158</v>
      </c>
      <c r="V49" s="3">
        <v>1</v>
      </c>
      <c r="W49" s="8">
        <f>_xlfn.F.INV($W$46,W$48,$V49)</f>
        <v>6460.4842238129204</v>
      </c>
      <c r="X49" s="8">
        <f t="shared" ref="X49:AM64" si="8">_xlfn.F.INV($W$46,X$48,$V49)</f>
        <v>7970.6253953677506</v>
      </c>
      <c r="Y49" s="8">
        <f t="shared" si="8"/>
        <v>8614.4233940508293</v>
      </c>
      <c r="Z49" s="8">
        <f t="shared" si="8"/>
        <v>8967.0994007987792</v>
      </c>
      <c r="AA49" s="8">
        <f t="shared" si="8"/>
        <v>9188.7923602841656</v>
      </c>
      <c r="AB49" s="8">
        <f t="shared" si="8"/>
        <v>9340.7736810321458</v>
      </c>
      <c r="AC49" s="8">
        <f t="shared" si="8"/>
        <v>9451.3597608616474</v>
      </c>
      <c r="AD49" s="8">
        <f t="shared" si="8"/>
        <v>9535.3951233449061</v>
      </c>
      <c r="AE49" s="8">
        <f t="shared" si="8"/>
        <v>9601.3979731656491</v>
      </c>
      <c r="AF49" s="8">
        <f t="shared" si="8"/>
        <v>9654.6005831681796</v>
      </c>
      <c r="AG49" s="8">
        <f t="shared" si="8"/>
        <v>9735.0641991114535</v>
      </c>
      <c r="AH49" s="8">
        <f t="shared" si="8"/>
        <v>9816.3088371967369</v>
      </c>
      <c r="AI49" s="8">
        <f t="shared" si="8"/>
        <v>9898.3214124189581</v>
      </c>
      <c r="AJ49" s="8">
        <f t="shared" si="8"/>
        <v>9947.8916795167843</v>
      </c>
      <c r="AK49" s="8">
        <f t="shared" si="8"/>
        <v>10047.833011348966</v>
      </c>
      <c r="AL49" s="8">
        <f t="shared" si="8"/>
        <v>10081.380301969657</v>
      </c>
      <c r="AM49" s="8">
        <f t="shared" si="8"/>
        <v>10098.197133811604</v>
      </c>
      <c r="AN49" s="8">
        <f>_xlfn.F.INV($W$46,1000000,$V49)</f>
        <v>10148.813657899047</v>
      </c>
    </row>
    <row r="50" spans="2:40">
      <c r="B50" s="3">
        <v>2</v>
      </c>
      <c r="C50" s="8">
        <f>_xlfn.F.INV($C$46,C$48,$B50)</f>
        <v>19.380387609665153</v>
      </c>
      <c r="D50" s="8">
        <f>_xlfn.F.INV($C$46,D$48,$B50)</f>
        <v>19.86811352253758</v>
      </c>
      <c r="E50" s="8">
        <f>_xlfn.F.INV($C$46,E$48,$B50)</f>
        <v>20.032506885336407</v>
      </c>
      <c r="F50" s="8">
        <f>_xlfn.F.INV($C$46,F$48,$B50)</f>
        <v>20.115044538333677</v>
      </c>
      <c r="G50" s="8">
        <f>_xlfn.F.INV($C$46,G$48,$B50)</f>
        <v>20.164676247796557</v>
      </c>
      <c r="H50" s="8">
        <f>_xlfn.F.INV($C$46,H$48,$B50)</f>
        <v>20.197809520955982</v>
      </c>
      <c r="I50" s="8">
        <f>_xlfn.F.INV($C$46,I$48,$B50)</f>
        <v>20.221498414410576</v>
      </c>
      <c r="J50" s="8">
        <f>_xlfn.F.INV($C$46,J$48,$B50)</f>
        <v>20.239277263374795</v>
      </c>
      <c r="K50" s="8">
        <f>_xlfn.F.INV($C$46,K$48,$B50)</f>
        <v>20.253112474158854</v>
      </c>
      <c r="L50" s="8">
        <f>_xlfn.F.INV($C$46,L$48,$B50)</f>
        <v>20.264185189602617</v>
      </c>
      <c r="M50" s="8">
        <f>_xlfn.F.INV($C$46,M$48,$B50)</f>
        <v>20.280801840817091</v>
      </c>
      <c r="N50" s="8">
        <f>_xlfn.F.INV($C$46,N$48,$B50)</f>
        <v>20.297427585713596</v>
      </c>
      <c r="O50" s="8">
        <f>_xlfn.F.INV($C$46,O$48,$B50)</f>
        <v>20.314062424314066</v>
      </c>
      <c r="P50" s="8">
        <f>_xlfn.F.INV($C$46,P$48,$B50)</f>
        <v>20.324047692459544</v>
      </c>
      <c r="Q50" s="8">
        <f>_xlfn.F.INV($C$46,Q$48,$B50)</f>
        <v>20.344028049980214</v>
      </c>
      <c r="R50" s="8">
        <f>_xlfn.F.INV($C$46,R$48,$B50)</f>
        <v>20.350691079149886</v>
      </c>
      <c r="S50" s="8">
        <f>_xlfn.F.INV($C$46,S$48,$B50)</f>
        <v>20.354023139359175</v>
      </c>
      <c r="T50" s="8">
        <f>_xlfn.F.INV($C$46,1000000,$B50)</f>
        <v>20.364020502485467</v>
      </c>
      <c r="V50" s="3">
        <v>2</v>
      </c>
      <c r="W50" s="8">
        <f t="shared" ref="W50:W83" si="9">_xlfn.F.INV($W$46,W$48,$V50)</f>
        <v>124.76461413459866</v>
      </c>
      <c r="X50" s="8">
        <f t="shared" si="8"/>
        <v>125.2626262626257</v>
      </c>
      <c r="Y50" s="8">
        <f t="shared" si="8"/>
        <v>125.42892480347361</v>
      </c>
      <c r="Z50" s="8">
        <f t="shared" si="8"/>
        <v>125.51212929266862</v>
      </c>
      <c r="AA50" s="8">
        <f t="shared" si="8"/>
        <v>125.56206965622098</v>
      </c>
      <c r="AB50" s="8">
        <f t="shared" si="8"/>
        <v>125.59537059444216</v>
      </c>
      <c r="AC50" s="8">
        <f t="shared" si="8"/>
        <v>125.61916058501922</v>
      </c>
      <c r="AD50" s="8">
        <f t="shared" si="8"/>
        <v>125.63700505005653</v>
      </c>
      <c r="AE50" s="8">
        <f t="shared" si="8"/>
        <v>125.65088524707359</v>
      </c>
      <c r="AF50" s="8">
        <f t="shared" si="8"/>
        <v>125.66199014093972</v>
      </c>
      <c r="AG50" s="8">
        <f t="shared" si="8"/>
        <v>125.67864870882667</v>
      </c>
      <c r="AH50" s="8">
        <f t="shared" si="8"/>
        <v>125.69530874921888</v>
      </c>
      <c r="AI50" s="8">
        <f t="shared" si="8"/>
        <v>125.7119702621164</v>
      </c>
      <c r="AJ50" s="8">
        <f t="shared" si="8"/>
        <v>125.72196787665749</v>
      </c>
      <c r="AK50" s="8">
        <f t="shared" si="8"/>
        <v>125.74196469604553</v>
      </c>
      <c r="AL50" s="8">
        <f t="shared" si="8"/>
        <v>125.74863077371006</v>
      </c>
      <c r="AM50" s="8">
        <f t="shared" si="8"/>
        <v>125.75196390089265</v>
      </c>
      <c r="AN50" s="8">
        <f t="shared" ref="AN50:AN83" si="10">_xlfn.F.INV($W$46,1000000,$V50)</f>
        <v>125.7619626358416</v>
      </c>
    </row>
    <row r="51" spans="2:40">
      <c r="B51" s="3">
        <v>3</v>
      </c>
      <c r="C51" s="8">
        <f>_xlfn.F.INV($C$46,C$48,$B51)</f>
        <v>10.485292777681833</v>
      </c>
      <c r="D51" s="8">
        <f>_xlfn.F.INV($C$46,D$48,$B51)</f>
        <v>9.8696401504514739</v>
      </c>
      <c r="E51" s="8">
        <f>_xlfn.F.INV($C$46,E$48,$B51)</f>
        <v>9.5781562652188512</v>
      </c>
      <c r="F51" s="8">
        <f>_xlfn.F.INV($C$46,F$48,$B51)</f>
        <v>9.4100008757478086</v>
      </c>
      <c r="G51" s="8">
        <f>_xlfn.F.INV($C$46,G$48,$B51)</f>
        <v>9.3007899967002459</v>
      </c>
      <c r="H51" s="8">
        <f>_xlfn.F.INV($C$46,H$48,$B51)</f>
        <v>9.2242073532401836</v>
      </c>
      <c r="I51" s="8">
        <f>_xlfn.F.INV($C$46,I$48,$B51)</f>
        <v>9.1675501386169493</v>
      </c>
      <c r="J51" s="8">
        <f>_xlfn.F.INV($C$46,J$48,$B51)</f>
        <v>9.1239450796090615</v>
      </c>
      <c r="K51" s="8">
        <f>_xlfn.F.INV($C$46,K$48,$B51)</f>
        <v>9.0893515085246044</v>
      </c>
      <c r="L51" s="8">
        <f>_xlfn.F.INV($C$46,L$48,$B51)</f>
        <v>9.0612394758858574</v>
      </c>
      <c r="M51" s="8">
        <f>_xlfn.F.INV($C$46,M$48,$B51)</f>
        <v>9.0183267372070741</v>
      </c>
      <c r="N51" s="8">
        <f>_xlfn.F.INV($C$46,N$48,$B51)</f>
        <v>8.9744994000190896</v>
      </c>
      <c r="O51" s="8">
        <f>_xlfn.F.INV($C$46,O$48,$B51)</f>
        <v>8.9297334088827913</v>
      </c>
      <c r="P51" s="8">
        <f>_xlfn.F.INV($C$46,P$48,$B51)</f>
        <v>8.9024130725678248</v>
      </c>
      <c r="Q51" s="8">
        <f>_xlfn.F.INV($C$46,Q$48,$B51)</f>
        <v>8.846710610288067</v>
      </c>
      <c r="R51" s="8">
        <f>_xlfn.F.INV($C$46,R$48,$B51)</f>
        <v>8.8278225897428726</v>
      </c>
      <c r="S51" s="8">
        <f>_xlfn.F.INV($C$46,S$48,$B51)</f>
        <v>8.8183175611748386</v>
      </c>
      <c r="T51" s="8">
        <f>_xlfn.F.INV($C$46,1000000,$B51)</f>
        <v>8.7895588257396273</v>
      </c>
      <c r="V51" s="3">
        <v>3</v>
      </c>
      <c r="W51" s="8">
        <f t="shared" si="9"/>
        <v>40.253624958838685</v>
      </c>
      <c r="X51" s="8">
        <f t="shared" si="8"/>
        <v>36.252102023204309</v>
      </c>
      <c r="Y51" s="8">
        <f t="shared" si="8"/>
        <v>34.613999779966598</v>
      </c>
      <c r="Z51" s="8">
        <f t="shared" si="8"/>
        <v>33.716680887214842</v>
      </c>
      <c r="AA51" s="8">
        <f t="shared" si="8"/>
        <v>33.149342579205005</v>
      </c>
      <c r="AB51" s="8">
        <f t="shared" si="8"/>
        <v>32.757999154507225</v>
      </c>
      <c r="AC51" s="8">
        <f t="shared" si="8"/>
        <v>32.471680343392265</v>
      </c>
      <c r="AD51" s="8">
        <f t="shared" si="8"/>
        <v>32.253082642565403</v>
      </c>
      <c r="AE51" s="8">
        <f t="shared" si="8"/>
        <v>32.080708942125682</v>
      </c>
      <c r="AF51" s="8">
        <f t="shared" si="8"/>
        <v>31.941294157934234</v>
      </c>
      <c r="AG51" s="8">
        <f t="shared" si="8"/>
        <v>31.729590497244452</v>
      </c>
      <c r="AH51" s="8">
        <f t="shared" si="8"/>
        <v>31.514717036587911</v>
      </c>
      <c r="AI51" s="8">
        <f t="shared" si="8"/>
        <v>31.296591070204045</v>
      </c>
      <c r="AJ51" s="8">
        <f t="shared" si="8"/>
        <v>31.164119218099604</v>
      </c>
      <c r="AK51" s="8">
        <f t="shared" si="8"/>
        <v>30.895497303111487</v>
      </c>
      <c r="AL51" s="8">
        <f t="shared" si="8"/>
        <v>30.804846359796798</v>
      </c>
      <c r="AM51" s="8">
        <f t="shared" si="8"/>
        <v>30.75930953273571</v>
      </c>
      <c r="AN51" s="8">
        <f t="shared" si="10"/>
        <v>30.62185889188062</v>
      </c>
    </row>
    <row r="52" spans="2:40">
      <c r="B52" s="3">
        <v>4</v>
      </c>
      <c r="C52" s="8">
        <f>_xlfn.F.INV($C$46,C$48,$B52)</f>
        <v>7.9417520388325684</v>
      </c>
      <c r="D52" s="8">
        <f>_xlfn.F.INV($C$46,D$48,$B52)</f>
        <v>7.1363260717944108</v>
      </c>
      <c r="E52" s="8">
        <f>_xlfn.F.INV($C$46,E$48,$B52)</f>
        <v>6.767133390002388</v>
      </c>
      <c r="F52" s="8">
        <f>_xlfn.F.INV($C$46,F$48,$B52)</f>
        <v>6.5551388812294569</v>
      </c>
      <c r="G52" s="8">
        <f>_xlfn.F.INV($C$46,G$48,$B52)</f>
        <v>6.4173905459549854</v>
      </c>
      <c r="H52" s="8">
        <f>_xlfn.F.INV($C$46,H$48,$B52)</f>
        <v>6.3206285719639625</v>
      </c>
      <c r="I52" s="8">
        <f>_xlfn.F.INV($C$46,I$48,$B52)</f>
        <v>6.248900886109209</v>
      </c>
      <c r="J52" s="8">
        <f>_xlfn.F.INV($C$46,J$48,$B52)</f>
        <v>6.1935920533593363</v>
      </c>
      <c r="K52" s="8">
        <f>_xlfn.F.INV($C$46,K$48,$B52)</f>
        <v>6.1496370270973655</v>
      </c>
      <c r="L52" s="8">
        <f>_xlfn.F.INV($C$46,L$48,$B52)</f>
        <v>6.1138617051581594</v>
      </c>
      <c r="M52" s="8">
        <f>_xlfn.F.INV($C$46,M$48,$B52)</f>
        <v>6.0591438231891974</v>
      </c>
      <c r="N52" s="8">
        <f>_xlfn.F.INV($C$46,N$48,$B52)</f>
        <v>6.003111030912275</v>
      </c>
      <c r="O52" s="8">
        <f>_xlfn.F.INV($C$46,O$48,$B52)</f>
        <v>5.9457044760151057</v>
      </c>
      <c r="P52" s="8">
        <f>_xlfn.F.INV($C$46,P$48,$B52)</f>
        <v>5.9105750127397974</v>
      </c>
      <c r="Q52" s="8">
        <f>_xlfn.F.INV($C$46,Q$48,$B52)</f>
        <v>5.8387057093900623</v>
      </c>
      <c r="R52" s="8">
        <f>_xlfn.F.INV($C$46,R$48,$B52)</f>
        <v>5.8142553195020286</v>
      </c>
      <c r="S52" s="8">
        <f>_xlfn.F.INV($C$46,S$48,$B52)</f>
        <v>5.8019348069476235</v>
      </c>
      <c r="T52" s="8">
        <f>_xlfn.F.INV($C$46,1000000,$B52)</f>
        <v>5.7645882116500484</v>
      </c>
      <c r="V52" s="3">
        <v>4</v>
      </c>
      <c r="W52" s="8">
        <f t="shared" si="9"/>
        <v>24.222692336197717</v>
      </c>
      <c r="X52" s="8">
        <f t="shared" si="8"/>
        <v>20.473328748774687</v>
      </c>
      <c r="Y52" s="8">
        <f t="shared" si="8"/>
        <v>18.95306476833278</v>
      </c>
      <c r="Z52" s="8">
        <f t="shared" si="8"/>
        <v>18.120162215712398</v>
      </c>
      <c r="AA52" s="8">
        <f t="shared" si="8"/>
        <v>17.592502071842873</v>
      </c>
      <c r="AB52" s="8">
        <f t="shared" si="8"/>
        <v>17.22770905390362</v>
      </c>
      <c r="AC52" s="8">
        <f t="shared" si="8"/>
        <v>16.960251505789046</v>
      </c>
      <c r="AD52" s="8">
        <f t="shared" si="8"/>
        <v>16.755669094402585</v>
      </c>
      <c r="AE52" s="8">
        <f t="shared" si="8"/>
        <v>16.594079977487045</v>
      </c>
      <c r="AF52" s="8">
        <f t="shared" si="8"/>
        <v>16.463198175784843</v>
      </c>
      <c r="AG52" s="8">
        <f t="shared" si="8"/>
        <v>16.26409703914414</v>
      </c>
      <c r="AH52" s="8">
        <f t="shared" si="8"/>
        <v>16.061533540835651</v>
      </c>
      <c r="AI52" s="8">
        <f t="shared" si="8"/>
        <v>15.85535362278549</v>
      </c>
      <c r="AJ52" s="8">
        <f t="shared" si="8"/>
        <v>15.72984134418197</v>
      </c>
      <c r="AK52" s="8">
        <f t="shared" si="8"/>
        <v>15.474578881169911</v>
      </c>
      <c r="AL52" s="8">
        <f t="shared" si="8"/>
        <v>15.388191598795434</v>
      </c>
      <c r="AM52" s="8">
        <f t="shared" si="8"/>
        <v>15.344747150788526</v>
      </c>
      <c r="AN52" s="8">
        <f t="shared" si="10"/>
        <v>15.213403939750691</v>
      </c>
    </row>
    <row r="53" spans="2:40">
      <c r="B53" s="3">
        <v>5</v>
      </c>
      <c r="C53" s="8">
        <f>_xlfn.F.INV($C$46,C$48,$B53)</f>
        <v>6.7895018553491004</v>
      </c>
      <c r="D53" s="8">
        <f>_xlfn.F.INV($C$46,D$48,$B53)</f>
        <v>5.9281699607801661</v>
      </c>
      <c r="E53" s="8">
        <f>_xlfn.F.INV($C$46,E$48,$B53)</f>
        <v>5.535902554852421</v>
      </c>
      <c r="F53" s="8">
        <f>_xlfn.F.INV($C$46,F$48,$B53)</f>
        <v>5.3101740441843601</v>
      </c>
      <c r="G53" s="8">
        <f>_xlfn.F.INV($C$46,G$48,$B53)</f>
        <v>5.1630122855163547</v>
      </c>
      <c r="H53" s="8">
        <f>_xlfn.F.INV($C$46,H$48,$B53)</f>
        <v>5.0593008336653211</v>
      </c>
      <c r="I53" s="8">
        <f>_xlfn.F.INV($C$46,I$48,$B53)</f>
        <v>4.9821971761536457</v>
      </c>
      <c r="J53" s="8">
        <f>_xlfn.F.INV($C$46,J$48,$B53)</f>
        <v>4.9225910881492068</v>
      </c>
      <c r="K53" s="8">
        <f>_xlfn.F.INV($C$46,K$48,$B53)</f>
        <v>4.8751155737120087</v>
      </c>
      <c r="L53" s="8">
        <f>_xlfn.F.INV($C$46,L$48,$B53)</f>
        <v>4.8363998859519501</v>
      </c>
      <c r="M53" s="8">
        <f>_xlfn.F.INV($C$46,M$48,$B53)</f>
        <v>4.7770432160649481</v>
      </c>
      <c r="N53" s="8">
        <f>_xlfn.F.INV($C$46,N$48,$B53)</f>
        <v>4.7160662260264417</v>
      </c>
      <c r="O53" s="8">
        <f>_xlfn.F.INV($C$46,O$48,$B53)</f>
        <v>4.6533692475899731</v>
      </c>
      <c r="P53" s="8">
        <f>_xlfn.F.INV($C$46,P$48,$B53)</f>
        <v>4.614879801305416</v>
      </c>
      <c r="Q53" s="8">
        <f>_xlfn.F.INV($C$46,Q$48,$B53)</f>
        <v>4.5358174235461597</v>
      </c>
      <c r="R53" s="8">
        <f>_xlfn.F.INV($C$46,R$48,$B53)</f>
        <v>4.5088144887555881</v>
      </c>
      <c r="S53" s="8">
        <f>_xlfn.F.INV($C$46,S$48,$B53)</f>
        <v>4.4951861782261409</v>
      </c>
      <c r="T53" s="8">
        <f>_xlfn.F.INV($C$46,1000000,$B53)</f>
        <v>4.4537831394598317</v>
      </c>
      <c r="V53" s="3">
        <v>5</v>
      </c>
      <c r="W53" s="8">
        <f t="shared" si="9"/>
        <v>18.254117381160899</v>
      </c>
      <c r="X53" s="8">
        <f t="shared" si="8"/>
        <v>14.816094053091939</v>
      </c>
      <c r="Y53" s="8">
        <f t="shared" si="8"/>
        <v>13.427915154958541</v>
      </c>
      <c r="Z53" s="8">
        <f t="shared" si="8"/>
        <v>12.66643792323714</v>
      </c>
      <c r="AA53" s="8">
        <f t="shared" si="8"/>
        <v>12.182956777179047</v>
      </c>
      <c r="AB53" s="8">
        <f t="shared" si="8"/>
        <v>11.847948739378646</v>
      </c>
      <c r="AC53" s="8">
        <f t="shared" si="8"/>
        <v>11.601817541896695</v>
      </c>
      <c r="AD53" s="8">
        <f t="shared" si="8"/>
        <v>11.413199512314371</v>
      </c>
      <c r="AE53" s="8">
        <f t="shared" si="8"/>
        <v>11.26397692656332</v>
      </c>
      <c r="AF53" s="8">
        <f t="shared" si="8"/>
        <v>11.142938122785905</v>
      </c>
      <c r="AG53" s="8">
        <f t="shared" si="8"/>
        <v>10.958482534762942</v>
      </c>
      <c r="AH53" s="8">
        <f t="shared" si="8"/>
        <v>10.770369137910675</v>
      </c>
      <c r="AI53" s="8">
        <f t="shared" si="8"/>
        <v>10.578373909033076</v>
      </c>
      <c r="AJ53" s="8">
        <f t="shared" si="8"/>
        <v>10.461210787947262</v>
      </c>
      <c r="AK53" s="8">
        <f t="shared" si="8"/>
        <v>10.222183905820284</v>
      </c>
      <c r="AL53" s="8">
        <f t="shared" si="8"/>
        <v>10.141044600159564</v>
      </c>
      <c r="AM53" s="8">
        <f t="shared" si="8"/>
        <v>10.100188810111931</v>
      </c>
      <c r="AN53" s="8">
        <f t="shared" si="10"/>
        <v>9.976455730506089</v>
      </c>
    </row>
    <row r="54" spans="2:40">
      <c r="B54" s="3">
        <v>6</v>
      </c>
      <c r="C54" s="8">
        <f>_xlfn.F.INV($C$46,C$48,$B54)</f>
        <v>6.1416340908614213</v>
      </c>
      <c r="D54" s="8">
        <f>_xlfn.F.INV($C$46,D$48,$B54)</f>
        <v>5.259409234485771</v>
      </c>
      <c r="E54" s="8">
        <f>_xlfn.F.INV($C$46,E$48,$B54)</f>
        <v>4.8583048975154064</v>
      </c>
      <c r="F54" s="8">
        <f>_xlfn.F.INV($C$46,F$48,$B54)</f>
        <v>4.6268430411095283</v>
      </c>
      <c r="G54" s="8">
        <f>_xlfn.F.INV($C$46,G$48,$B54)</f>
        <v>4.4754465720664252</v>
      </c>
      <c r="H54" s="8">
        <f>_xlfn.F.INV($C$46,H$48,$B54)</f>
        <v>4.3684222005309801</v>
      </c>
      <c r="I54" s="8">
        <f>_xlfn.F.INV($C$46,I$48,$B54)</f>
        <v>4.2886380168751197</v>
      </c>
      <c r="J54" s="8">
        <f>_xlfn.F.INV($C$46,J$48,$B54)</f>
        <v>4.226811977270037</v>
      </c>
      <c r="K54" s="8">
        <f>_xlfn.F.INV($C$46,K$48,$B54)</f>
        <v>4.1774651154034368</v>
      </c>
      <c r="L54" s="8">
        <f>_xlfn.F.INV($C$46,L$48,$B54)</f>
        <v>4.1371493648917763</v>
      </c>
      <c r="M54" s="8">
        <f>_xlfn.F.INV($C$46,M$48,$B54)</f>
        <v>4.0751985530511226</v>
      </c>
      <c r="N54" s="8">
        <f>_xlfn.F.INV($C$46,N$48,$B54)</f>
        <v>4.0113608736707516</v>
      </c>
      <c r="O54" s="8">
        <f>_xlfn.F.INV($C$46,O$48,$B54)</f>
        <v>3.9454914948913715</v>
      </c>
      <c r="P54" s="8">
        <f>_xlfn.F.INV($C$46,P$48,$B54)</f>
        <v>3.9049265665457931</v>
      </c>
      <c r="Q54" s="8">
        <f>_xlfn.F.INV($C$46,Q$48,$B54)</f>
        <v>3.8212600110247403</v>
      </c>
      <c r="R54" s="8">
        <f>_xlfn.F.INV($C$46,R$48,$B54)</f>
        <v>3.7925698036359319</v>
      </c>
      <c r="S54" s="8">
        <f>_xlfn.F.INV($C$46,S$48,$B54)</f>
        <v>3.7780660579134069</v>
      </c>
      <c r="T54" s="8">
        <f>_xlfn.F.INV($C$46,1000000,$B54)</f>
        <v>3.7339000389061083</v>
      </c>
      <c r="V54" s="3">
        <v>6</v>
      </c>
      <c r="W54" s="8">
        <f t="shared" si="9"/>
        <v>15.264432891839631</v>
      </c>
      <c r="X54" s="8">
        <f t="shared" si="8"/>
        <v>12.050335947719763</v>
      </c>
      <c r="Y54" s="8">
        <f t="shared" si="8"/>
        <v>10.755406454100715</v>
      </c>
      <c r="Z54" s="8">
        <f t="shared" si="8"/>
        <v>10.044085961448802</v>
      </c>
      <c r="AA54" s="8">
        <f t="shared" si="8"/>
        <v>9.5915218635733357</v>
      </c>
      <c r="AB54" s="8">
        <f t="shared" si="8"/>
        <v>9.2772893040979749</v>
      </c>
      <c r="AC54" s="8">
        <f t="shared" si="8"/>
        <v>9.0459829153112405</v>
      </c>
      <c r="AD54" s="8">
        <f t="shared" si="8"/>
        <v>8.8684234613041397</v>
      </c>
      <c r="AE54" s="8">
        <f t="shared" si="8"/>
        <v>8.7277368859341955</v>
      </c>
      <c r="AF54" s="8">
        <f t="shared" si="8"/>
        <v>8.6134683613580627</v>
      </c>
      <c r="AG54" s="8">
        <f t="shared" si="8"/>
        <v>8.4390365524716717</v>
      </c>
      <c r="AH54" s="8">
        <f t="shared" si="8"/>
        <v>8.2607364669823387</v>
      </c>
      <c r="AI54" s="8">
        <f t="shared" si="8"/>
        <v>8.078272026972602</v>
      </c>
      <c r="AJ54" s="8">
        <f t="shared" si="8"/>
        <v>7.966655229755081</v>
      </c>
      <c r="AK54" s="8">
        <f t="shared" si="8"/>
        <v>7.7382235785827573</v>
      </c>
      <c r="AL54" s="8">
        <f t="shared" si="8"/>
        <v>7.6604377181383709</v>
      </c>
      <c r="AM54" s="8">
        <f t="shared" si="8"/>
        <v>7.6212197435244589</v>
      </c>
      <c r="AN54" s="8">
        <f t="shared" si="10"/>
        <v>7.5022270961542228</v>
      </c>
    </row>
    <row r="55" spans="2:40">
      <c r="B55" s="3">
        <v>7</v>
      </c>
      <c r="C55" s="8">
        <f>_xlfn.F.INV($C$46,C$48,$B55)</f>
        <v>5.7289561108639742</v>
      </c>
      <c r="D55" s="8">
        <f>_xlfn.F.INV($C$46,D$48,$B55)</f>
        <v>4.8380259355170603</v>
      </c>
      <c r="E55" s="8">
        <f>_xlfn.F.INV($C$46,E$48,$B55)</f>
        <v>4.43306295955108</v>
      </c>
      <c r="F55" s="8">
        <f>_xlfn.F.INV($C$46,F$48,$B55)</f>
        <v>4.1987601351489081</v>
      </c>
      <c r="G55" s="8">
        <f>_xlfn.F.INV($C$46,G$48,$B55)</f>
        <v>4.0450598524276975</v>
      </c>
      <c r="H55" s="8">
        <f>_xlfn.F.INV($C$46,H$48,$B55)</f>
        <v>3.9361122228128695</v>
      </c>
      <c r="I55" s="8">
        <f>_xlfn.F.INV($C$46,I$48,$B55)</f>
        <v>3.85469734508525</v>
      </c>
      <c r="J55" s="8">
        <f>_xlfn.F.INV($C$46,J$48,$B55)</f>
        <v>3.7914724399279041</v>
      </c>
      <c r="K55" s="8">
        <f>_xlfn.F.INV($C$46,K$48,$B55)</f>
        <v>3.7409136050274823</v>
      </c>
      <c r="L55" s="8">
        <f>_xlfn.F.INV($C$46,L$48,$B55)</f>
        <v>3.6995385403430765</v>
      </c>
      <c r="M55" s="8">
        <f>_xlfn.F.INV($C$46,M$48,$B55)</f>
        <v>3.6358265973637147</v>
      </c>
      <c r="N55" s="8">
        <f>_xlfn.F.INV($C$46,N$48,$B55)</f>
        <v>3.5699863282254141</v>
      </c>
      <c r="O55" s="8">
        <f>_xlfn.F.INV($C$46,O$48,$B55)</f>
        <v>3.5018247438810697</v>
      </c>
      <c r="P55" s="8">
        <f>_xlfn.F.INV($C$46,P$48,$B55)</f>
        <v>3.4597208026266641</v>
      </c>
      <c r="Q55" s="8">
        <f>_xlfn.F.INV($C$46,Q$48,$B55)</f>
        <v>3.3725323277880119</v>
      </c>
      <c r="R55" s="8">
        <f>_xlfn.F.INV($C$46,R$48,$B55)</f>
        <v>3.34251500141806</v>
      </c>
      <c r="S55" s="8">
        <f>_xlfn.F.INV($C$46,S$48,$B55)</f>
        <v>3.3273150878009434</v>
      </c>
      <c r="T55" s="8">
        <f>_xlfn.F.INV($C$46,1000000,$B55)</f>
        <v>3.280918097504586</v>
      </c>
      <c r="V55" s="3">
        <v>7</v>
      </c>
      <c r="W55" s="8">
        <f t="shared" si="9"/>
        <v>13.499847064861202</v>
      </c>
      <c r="X55" s="8">
        <f t="shared" si="8"/>
        <v>10.445441820901809</v>
      </c>
      <c r="Y55" s="8">
        <f t="shared" si="8"/>
        <v>9.2163825010543174</v>
      </c>
      <c r="Z55" s="8">
        <f t="shared" si="8"/>
        <v>8.5403449440016495</v>
      </c>
      <c r="AA55" s="8">
        <f t="shared" si="8"/>
        <v>8.1094439921747945</v>
      </c>
      <c r="AB55" s="8">
        <f t="shared" si="8"/>
        <v>7.8097053090734461</v>
      </c>
      <c r="AC55" s="8">
        <f t="shared" si="8"/>
        <v>7.5886925833094185</v>
      </c>
      <c r="AD55" s="8">
        <f t="shared" si="8"/>
        <v>7.4187736656447676</v>
      </c>
      <c r="AE55" s="8">
        <f t="shared" si="8"/>
        <v>7.2839548767414293</v>
      </c>
      <c r="AF55" s="8">
        <f t="shared" si="8"/>
        <v>7.174316693765399</v>
      </c>
      <c r="AG55" s="8">
        <f t="shared" si="8"/>
        <v>7.0066906358646719</v>
      </c>
      <c r="AH55" s="8">
        <f t="shared" si="8"/>
        <v>6.834976084175822</v>
      </c>
      <c r="AI55" s="8">
        <f t="shared" si="8"/>
        <v>6.6588028362382383</v>
      </c>
      <c r="AJ55" s="8">
        <f t="shared" si="8"/>
        <v>6.5507807334592005</v>
      </c>
      <c r="AK55" s="8">
        <f t="shared" si="8"/>
        <v>6.329012360205609</v>
      </c>
      <c r="AL55" s="8">
        <f t="shared" si="8"/>
        <v>6.2532565356013157</v>
      </c>
      <c r="AM55" s="8">
        <f t="shared" si="8"/>
        <v>6.215011351739129</v>
      </c>
      <c r="AN55" s="8">
        <f t="shared" si="10"/>
        <v>6.0987475148600492</v>
      </c>
    </row>
    <row r="56" spans="2:40">
      <c r="B56" s="3">
        <v>8</v>
      </c>
      <c r="C56" s="8">
        <f>_xlfn.F.INV($C$46,C$48,$B56)</f>
        <v>5.4439282628352794</v>
      </c>
      <c r="D56" s="8">
        <f>_xlfn.F.INV($C$46,D$48,$B56)</f>
        <v>4.5493045667092291</v>
      </c>
      <c r="E56" s="8">
        <f>_xlfn.F.INV($C$46,E$48,$B56)</f>
        <v>4.1425548885816434</v>
      </c>
      <c r="F56" s="8">
        <f>_xlfn.F.INV($C$46,F$48,$B56)</f>
        <v>3.906674622014406</v>
      </c>
      <c r="G56" s="8">
        <f>_xlfn.F.INV($C$46,G$48,$B56)</f>
        <v>3.7515509929789697</v>
      </c>
      <c r="H56" s="8">
        <f>_xlfn.F.INV($C$46,H$48,$B56)</f>
        <v>3.6413353255691527</v>
      </c>
      <c r="I56" s="8">
        <f>_xlfn.F.INV($C$46,I$48,$B56)</f>
        <v>3.5587976276276603</v>
      </c>
      <c r="J56" s="8">
        <f>_xlfn.F.INV($C$46,J$48,$B56)</f>
        <v>3.4945790535713277</v>
      </c>
      <c r="K56" s="8">
        <f>_xlfn.F.INV($C$46,K$48,$B56)</f>
        <v>3.4431387578819641</v>
      </c>
      <c r="L56" s="8">
        <f>_xlfn.F.INV($C$46,L$48,$B56)</f>
        <v>3.4009788119257487</v>
      </c>
      <c r="M56" s="8">
        <f>_xlfn.F.INV($C$46,M$48,$B56)</f>
        <v>3.3359343192606823</v>
      </c>
      <c r="N56" s="8">
        <f>_xlfn.F.INV($C$46,N$48,$B56)</f>
        <v>3.2685399311163792</v>
      </c>
      <c r="O56" s="8">
        <f>_xlfn.F.INV($C$46,O$48,$B56)</f>
        <v>3.1985526090673719</v>
      </c>
      <c r="P56" s="8">
        <f>_xlfn.F.INV($C$46,P$48,$B56)</f>
        <v>3.1551964721388361</v>
      </c>
      <c r="Q56" s="8">
        <f>_xlfn.F.INV($C$46,Q$48,$B56)</f>
        <v>3.0650672471653349</v>
      </c>
      <c r="R56" s="8">
        <f>_xlfn.F.INV($C$46,R$48,$B56)</f>
        <v>3.0339156595225285</v>
      </c>
      <c r="S56" s="8">
        <f>_xlfn.F.INV($C$46,S$48,$B56)</f>
        <v>3.0181151667207975</v>
      </c>
      <c r="T56" s="8">
        <f>_xlfn.F.INV($C$46,1000000,$B56)</f>
        <v>2.9697680178688359</v>
      </c>
      <c r="V56" s="3">
        <v>8</v>
      </c>
      <c r="W56" s="8">
        <f t="shared" si="9"/>
        <v>12.345223187871408</v>
      </c>
      <c r="X56" s="8">
        <f t="shared" si="8"/>
        <v>9.4084536763266389</v>
      </c>
      <c r="Y56" s="8">
        <f t="shared" si="8"/>
        <v>8.2276227433783475</v>
      </c>
      <c r="Z56" s="8">
        <f t="shared" si="8"/>
        <v>7.5773306033025785</v>
      </c>
      <c r="AA56" s="8">
        <f t="shared" si="8"/>
        <v>7.1621770023005142</v>
      </c>
      <c r="AB56" s="8">
        <f t="shared" si="8"/>
        <v>6.8729269726555451</v>
      </c>
      <c r="AC56" s="8">
        <f t="shared" si="8"/>
        <v>6.6593256691268268</v>
      </c>
      <c r="AD56" s="8">
        <f t="shared" si="8"/>
        <v>6.4948778041617192</v>
      </c>
      <c r="AE56" s="8">
        <f t="shared" si="8"/>
        <v>6.3642365405593502</v>
      </c>
      <c r="AF56" s="8">
        <f t="shared" si="8"/>
        <v>6.257875442209679</v>
      </c>
      <c r="AG56" s="8">
        <f t="shared" si="8"/>
        <v>6.095024435754091</v>
      </c>
      <c r="AH56" s="8">
        <f t="shared" si="8"/>
        <v>5.9278641313776985</v>
      </c>
      <c r="AI56" s="8">
        <f t="shared" si="8"/>
        <v>5.7559488925355202</v>
      </c>
      <c r="AJ56" s="8">
        <f t="shared" si="8"/>
        <v>5.6502989052632788</v>
      </c>
      <c r="AK56" s="8">
        <f t="shared" si="8"/>
        <v>5.4327328384204314</v>
      </c>
      <c r="AL56" s="8">
        <f t="shared" si="8"/>
        <v>5.3581779788360651</v>
      </c>
      <c r="AM56" s="8">
        <f t="shared" si="8"/>
        <v>5.3204884838968232</v>
      </c>
      <c r="AN56" s="8">
        <f t="shared" si="10"/>
        <v>5.2056883866445229</v>
      </c>
    </row>
    <row r="57" spans="2:40">
      <c r="B57" s="3">
        <v>9</v>
      </c>
      <c r="C57" s="8">
        <f>_xlfn.F.INV($C$46,C$48,$B57)</f>
        <v>5.2355983377150679</v>
      </c>
      <c r="D57" s="8">
        <f>_xlfn.F.INV($C$46,D$48,$B57)</f>
        <v>4.3395671761935235</v>
      </c>
      <c r="E57" s="8">
        <f>_xlfn.F.INV($C$46,E$48,$B57)</f>
        <v>3.9319953128129796</v>
      </c>
      <c r="F57" s="8">
        <f>_xlfn.F.INV($C$46,F$48,$B57)</f>
        <v>3.6951654246332581</v>
      </c>
      <c r="G57" s="8">
        <f>_xlfn.F.INV($C$46,G$48,$B57)</f>
        <v>3.5390800837575771</v>
      </c>
      <c r="H57" s="8">
        <f>_xlfn.F.INV($C$46,H$48,$B57)</f>
        <v>3.4279539454204242</v>
      </c>
      <c r="I57" s="8">
        <f>_xlfn.F.INV($C$46,I$48,$B57)</f>
        <v>3.344579017577237</v>
      </c>
      <c r="J57" s="8">
        <f>_xlfn.F.INV($C$46,J$48,$B57)</f>
        <v>3.2795999113911813</v>
      </c>
      <c r="K57" s="8">
        <f>_xlfn.F.INV($C$46,K$48,$B57)</f>
        <v>3.2274717587859332</v>
      </c>
      <c r="L57" s="8">
        <f>_xlfn.F.INV($C$46,L$48,$B57)</f>
        <v>3.1846899954767114</v>
      </c>
      <c r="M57" s="8">
        <f>_xlfn.F.INV($C$46,M$48,$B57)</f>
        <v>3.118571690036291</v>
      </c>
      <c r="N57" s="8">
        <f>_xlfn.F.INV($C$46,N$48,$B57)</f>
        <v>3.0498990021529204</v>
      </c>
      <c r="O57" s="8">
        <f>_xlfn.F.INV($C$46,O$48,$B57)</f>
        <v>2.9783778180937013</v>
      </c>
      <c r="P57" s="8">
        <f>_xlfn.F.INV($C$46,P$48,$B57)</f>
        <v>2.933951084068823</v>
      </c>
      <c r="Q57" s="8">
        <f>_xlfn.F.INV($C$46,Q$48,$B57)</f>
        <v>2.8412521063807059</v>
      </c>
      <c r="R57" s="8">
        <f>_xlfn.F.INV($C$46,R$48,$B57)</f>
        <v>2.8090894138823517</v>
      </c>
      <c r="S57" s="8">
        <f>_xlfn.F.INV($C$46,S$48,$B57)</f>
        <v>2.7927491731591236</v>
      </c>
      <c r="T57" s="8">
        <f>_xlfn.F.INV($C$46,1000000,$B57)</f>
        <v>2.7426287558245055</v>
      </c>
      <c r="V57" s="3">
        <v>9</v>
      </c>
      <c r="W57" s="8">
        <f t="shared" si="9"/>
        <v>11.534649522505681</v>
      </c>
      <c r="X57" s="8">
        <f t="shared" si="8"/>
        <v>8.6875000236957334</v>
      </c>
      <c r="Y57" s="8">
        <f t="shared" si="8"/>
        <v>7.5432544787420728</v>
      </c>
      <c r="Z57" s="8">
        <f t="shared" si="8"/>
        <v>6.9124372651735149</v>
      </c>
      <c r="AA57" s="8">
        <f t="shared" si="8"/>
        <v>6.5091540211229262</v>
      </c>
      <c r="AB57" s="8">
        <f t="shared" si="8"/>
        <v>6.2277759796745338</v>
      </c>
      <c r="AC57" s="8">
        <f t="shared" si="8"/>
        <v>6.0197088527471356</v>
      </c>
      <c r="AD57" s="8">
        <f t="shared" si="8"/>
        <v>5.8593231351511967</v>
      </c>
      <c r="AE57" s="8">
        <f t="shared" si="8"/>
        <v>5.7317646729584739</v>
      </c>
      <c r="AF57" s="8">
        <f t="shared" si="8"/>
        <v>5.6278063608466278</v>
      </c>
      <c r="AG57" s="8">
        <f t="shared" si="8"/>
        <v>5.4684225253917722</v>
      </c>
      <c r="AH57" s="8">
        <f t="shared" si="8"/>
        <v>5.3045136924411196</v>
      </c>
      <c r="AI57" s="8">
        <f t="shared" si="8"/>
        <v>5.1355582979504799</v>
      </c>
      <c r="AJ57" s="8">
        <f t="shared" si="8"/>
        <v>5.0315024683432448</v>
      </c>
      <c r="AK57" s="8">
        <f t="shared" si="8"/>
        <v>4.8165765466980677</v>
      </c>
      <c r="AL57" s="8">
        <f t="shared" si="8"/>
        <v>4.7426963278532233</v>
      </c>
      <c r="AM57" s="8">
        <f t="shared" si="8"/>
        <v>4.7052974085127905</v>
      </c>
      <c r="AN57" s="8">
        <f t="shared" si="10"/>
        <v>4.5911542838433084</v>
      </c>
    </row>
    <row r="58" spans="2:40">
      <c r="B58" s="3">
        <v>10</v>
      </c>
      <c r="C58" s="8">
        <f>_xlfn.F.INV($C$46,C$48,$B58)</f>
        <v>5.0768343185882019</v>
      </c>
      <c r="D58" s="8">
        <f>_xlfn.F.INV($C$46,D$48,$B58)</f>
        <v>4.1805065006132249</v>
      </c>
      <c r="E58" s="8">
        <f>_xlfn.F.INV($C$46,E$48,$B58)</f>
        <v>3.7725959051617002</v>
      </c>
      <c r="F58" s="8">
        <f>_xlfn.F.INV($C$46,F$48,$B58)</f>
        <v>3.5351588878831142</v>
      </c>
      <c r="G58" s="8">
        <f>_xlfn.F.INV($C$46,G$48,$B58)</f>
        <v>3.378380005640091</v>
      </c>
      <c r="H58" s="8">
        <f>_xlfn.F.INV($C$46,H$48,$B58)</f>
        <v>3.2665604246392483</v>
      </c>
      <c r="I58" s="8">
        <f>_xlfn.F.INV($C$46,I$48,$B58)</f>
        <v>3.1825271783497739</v>
      </c>
      <c r="J58" s="8">
        <f>_xlfn.F.INV($C$46,J$48,$B58)</f>
        <v>3.116937095408431</v>
      </c>
      <c r="K58" s="8">
        <f>_xlfn.F.INV($C$46,K$48,$B58)</f>
        <v>3.0642475818833974</v>
      </c>
      <c r="L58" s="8">
        <f>_xlfn.F.INV($C$46,L$48,$B58)</f>
        <v>3.0209521075679495</v>
      </c>
      <c r="M58" s="8">
        <f>_xlfn.F.INV($C$46,M$48,$B58)</f>
        <v>2.9539343468142252</v>
      </c>
      <c r="N58" s="8">
        <f>_xlfn.F.INV($C$46,N$48,$B58)</f>
        <v>2.8841728487725424</v>
      </c>
      <c r="O58" s="8">
        <f>_xlfn.F.INV($C$46,O$48,$B58)</f>
        <v>2.8113220641341901</v>
      </c>
      <c r="P58" s="8">
        <f>_xlfn.F.INV($C$46,P$48,$B58)</f>
        <v>2.7659535346132982</v>
      </c>
      <c r="Q58" s="8">
        <f>_xlfn.F.INV($C$46,Q$48,$B58)</f>
        <v>2.6709508776113187</v>
      </c>
      <c r="R58" s="8">
        <f>_xlfn.F.INV($C$46,R$48,$B58)</f>
        <v>2.6378657371457392</v>
      </c>
      <c r="S58" s="8">
        <f>_xlfn.F.INV($C$46,S$48,$B58)</f>
        <v>2.6210294499390656</v>
      </c>
      <c r="T58" s="8">
        <f>_xlfn.F.INV($C$46,1000000,$B58)</f>
        <v>2.5692617387694572</v>
      </c>
      <c r="V58" s="3">
        <v>10</v>
      </c>
      <c r="W58" s="8">
        <f t="shared" si="9"/>
        <v>10.935918154755715</v>
      </c>
      <c r="X58" s="8">
        <f t="shared" si="8"/>
        <v>8.1590630567270779</v>
      </c>
      <c r="Y58" s="8">
        <f t="shared" si="8"/>
        <v>7.0434222973647671</v>
      </c>
      <c r="Z58" s="8">
        <f t="shared" si="8"/>
        <v>6.4277956611853462</v>
      </c>
      <c r="AA58" s="8">
        <f t="shared" si="8"/>
        <v>6.0337420617530944</v>
      </c>
      <c r="AB58" s="8">
        <f t="shared" si="8"/>
        <v>5.758459641984091</v>
      </c>
      <c r="AC58" s="8">
        <f t="shared" si="8"/>
        <v>5.5546566194247582</v>
      </c>
      <c r="AD58" s="8">
        <f t="shared" si="8"/>
        <v>5.3973830251702539</v>
      </c>
      <c r="AE58" s="8">
        <f t="shared" si="8"/>
        <v>5.2721715521212111</v>
      </c>
      <c r="AF58" s="8">
        <f t="shared" si="8"/>
        <v>5.1700301300496161</v>
      </c>
      <c r="AG58" s="8">
        <f t="shared" si="8"/>
        <v>5.0132404314076719</v>
      </c>
      <c r="AH58" s="8">
        <f t="shared" si="8"/>
        <v>4.8517181795714279</v>
      </c>
      <c r="AI58" s="8">
        <f t="shared" si="8"/>
        <v>4.6848660893846263</v>
      </c>
      <c r="AJ58" s="8">
        <f t="shared" si="8"/>
        <v>4.5818936733942257</v>
      </c>
      <c r="AK58" s="8">
        <f t="shared" si="8"/>
        <v>4.3685866394072255</v>
      </c>
      <c r="AL58" s="8">
        <f t="shared" si="8"/>
        <v>4.2950373026828537</v>
      </c>
      <c r="AM58" s="8">
        <f t="shared" si="8"/>
        <v>4.2577555910045053</v>
      </c>
      <c r="AN58" s="8">
        <f t="shared" si="10"/>
        <v>4.1437397018744946</v>
      </c>
    </row>
    <row r="59" spans="2:40">
      <c r="B59" s="3">
        <v>11</v>
      </c>
      <c r="C59" s="8">
        <f>_xlfn.F.INV($C$46,C$48,$B59)</f>
        <v>4.9519043673328058</v>
      </c>
      <c r="D59" s="8">
        <f>_xlfn.F.INV($C$46,D$48,$B59)</f>
        <v>4.0558368030468177</v>
      </c>
      <c r="E59" s="8">
        <f>_xlfn.F.INV($C$46,E$48,$B59)</f>
        <v>3.6478414723182446</v>
      </c>
      <c r="F59" s="8">
        <f>_xlfn.F.INV($C$46,F$48,$B59)</f>
        <v>3.409997881293469</v>
      </c>
      <c r="G59" s="8">
        <f>_xlfn.F.INV($C$46,G$48,$B59)</f>
        <v>3.2526938973768029</v>
      </c>
      <c r="H59" s="8">
        <f>_xlfn.F.INV($C$46,H$48,$B59)</f>
        <v>3.140323485472571</v>
      </c>
      <c r="I59" s="8">
        <f>_xlfn.F.INV($C$46,I$48,$B59)</f>
        <v>3.0557532071148259</v>
      </c>
      <c r="J59" s="8">
        <f>_xlfn.F.INV($C$46,J$48,$B59)</f>
        <v>2.9896558745152531</v>
      </c>
      <c r="K59" s="8">
        <f>_xlfn.F.INV($C$46,K$48,$B59)</f>
        <v>2.936494281508033</v>
      </c>
      <c r="L59" s="8">
        <f>_xlfn.F.INV($C$46,L$48,$B59)</f>
        <v>2.8927624612553893</v>
      </c>
      <c r="M59" s="8">
        <f>_xlfn.F.INV($C$46,M$48,$B59)</f>
        <v>2.824971977307015</v>
      </c>
      <c r="N59" s="8">
        <f>_xlfn.F.INV($C$46,N$48,$B59)</f>
        <v>2.7542619776542772</v>
      </c>
      <c r="O59" s="8">
        <f>_xlfn.F.INV($C$46,O$48,$B59)</f>
        <v>2.6802356200542201</v>
      </c>
      <c r="P59" s="8">
        <f>_xlfn.F.INV($C$46,P$48,$B59)</f>
        <v>2.6340237679948566</v>
      </c>
      <c r="Q59" s="8">
        <f>_xlfn.F.INV($C$46,Q$48,$B59)</f>
        <v>2.5369234747016223</v>
      </c>
      <c r="R59" s="8">
        <f>_xlfn.F.INV($C$46,R$48,$B59)</f>
        <v>2.5029849859027959</v>
      </c>
      <c r="S59" s="8">
        <f>_xlfn.F.INV($C$46,S$48,$B59)</f>
        <v>2.4856866932426329</v>
      </c>
      <c r="T59" s="8">
        <f>_xlfn.F.INV($C$46,1000000,$B59)</f>
        <v>2.4323691640834273</v>
      </c>
      <c r="V59" s="3">
        <v>11</v>
      </c>
      <c r="W59" s="8">
        <f t="shared" si="9"/>
        <v>10.476363279722358</v>
      </c>
      <c r="X59" s="8">
        <f t="shared" si="8"/>
        <v>7.7560049162504896</v>
      </c>
      <c r="Y59" s="8">
        <f t="shared" si="8"/>
        <v>6.6632977346336384</v>
      </c>
      <c r="Z59" s="8">
        <f t="shared" si="8"/>
        <v>6.0598254426376315</v>
      </c>
      <c r="AA59" s="8">
        <f t="shared" si="8"/>
        <v>5.6731356383840916</v>
      </c>
      <c r="AB59" s="8">
        <f t="shared" si="8"/>
        <v>5.4026979101196098</v>
      </c>
      <c r="AC59" s="8">
        <f t="shared" si="8"/>
        <v>5.2022677832177902</v>
      </c>
      <c r="AD59" s="8">
        <f t="shared" si="8"/>
        <v>5.0474420932879536</v>
      </c>
      <c r="AE59" s="8">
        <f t="shared" si="8"/>
        <v>4.9240649872524687</v>
      </c>
      <c r="AF59" s="8">
        <f t="shared" si="8"/>
        <v>4.823333667703503</v>
      </c>
      <c r="AG59" s="8">
        <f t="shared" si="8"/>
        <v>4.6685347297953568</v>
      </c>
      <c r="AH59" s="8">
        <f t="shared" si="8"/>
        <v>4.5088052676099108</v>
      </c>
      <c r="AI59" s="8">
        <f t="shared" si="8"/>
        <v>4.3434730348143793</v>
      </c>
      <c r="AJ59" s="8">
        <f t="shared" si="8"/>
        <v>4.2412384804016607</v>
      </c>
      <c r="AK59" s="8">
        <f t="shared" si="8"/>
        <v>4.0288637989391516</v>
      </c>
      <c r="AL59" s="8">
        <f t="shared" si="8"/>
        <v>3.9554147954352024</v>
      </c>
      <c r="AM59" s="8">
        <f t="shared" si="8"/>
        <v>3.9181338791504867</v>
      </c>
      <c r="AN59" s="8">
        <f t="shared" si="10"/>
        <v>3.8038877449489541</v>
      </c>
    </row>
    <row r="60" spans="2:40">
      <c r="B60" s="3">
        <v>12</v>
      </c>
      <c r="C60" s="8">
        <f>_xlfn.F.INV($C$46,C$48,$B60)</f>
        <v>4.8510753515759344</v>
      </c>
      <c r="D60" s="8">
        <f>_xlfn.F.INV($C$46,D$48,$B60)</f>
        <v>3.9555467360577077</v>
      </c>
      <c r="E60" s="8">
        <f>_xlfn.F.INV($C$46,E$48,$B60)</f>
        <v>3.5476034321372532</v>
      </c>
      <c r="F60" s="8">
        <f>_xlfn.F.INV($C$46,F$48,$B60)</f>
        <v>3.309477414860543</v>
      </c>
      <c r="G60" s="8">
        <f>_xlfn.F.INV($C$46,G$48,$B60)</f>
        <v>3.1517607850132783</v>
      </c>
      <c r="H60" s="8">
        <f>_xlfn.F.INV($C$46,H$48,$B60)</f>
        <v>3.0389390845533164</v>
      </c>
      <c r="I60" s="8">
        <f>_xlfn.F.INV($C$46,I$48,$B60)</f>
        <v>2.9539189528729084</v>
      </c>
      <c r="J60" s="8">
        <f>_xlfn.F.INV($C$46,J$48,$B60)</f>
        <v>2.8873905127368462</v>
      </c>
      <c r="K60" s="8">
        <f>_xlfn.F.INV($C$46,K$48,$B60)</f>
        <v>2.833823432178038</v>
      </c>
      <c r="L60" s="8">
        <f>_xlfn.F.INV($C$46,L$48,$B60)</f>
        <v>2.7897137009480115</v>
      </c>
      <c r="M60" s="8">
        <f>_xlfn.F.INV($C$46,M$48,$B60)</f>
        <v>2.7212475855781144</v>
      </c>
      <c r="N60" s="8">
        <f>_xlfn.F.INV($C$46,N$48,$B60)</f>
        <v>2.6496984295777457</v>
      </c>
      <c r="O60" s="8">
        <f>_xlfn.F.INV($C$46,O$48,$B60)</f>
        <v>2.5746186146976902</v>
      </c>
      <c r="P60" s="8">
        <f>_xlfn.F.INV($C$46,P$48,$B60)</f>
        <v>2.5276425666502846</v>
      </c>
      <c r="Q60" s="8">
        <f>_xlfn.F.INV($C$46,Q$48,$B60)</f>
        <v>2.4286124599303536</v>
      </c>
      <c r="R60" s="8">
        <f>_xlfn.F.INV($C$46,R$48,$B60)</f>
        <v>2.3938773751350579</v>
      </c>
      <c r="S60" s="8">
        <f>_xlfn.F.INV($C$46,S$48,$B60)</f>
        <v>2.3761450524822578</v>
      </c>
      <c r="T60" s="8">
        <f>_xlfn.F.INV($C$46,1000000,$B60)</f>
        <v>2.321357438836249</v>
      </c>
      <c r="V60" s="3">
        <v>12</v>
      </c>
      <c r="W60" s="8">
        <f t="shared" si="9"/>
        <v>10.112917256847496</v>
      </c>
      <c r="X60" s="8">
        <f t="shared" si="8"/>
        <v>7.4388999316401323</v>
      </c>
      <c r="Y60" s="8">
        <f t="shared" si="8"/>
        <v>6.3649671089862139</v>
      </c>
      <c r="Z60" s="8">
        <f t="shared" si="8"/>
        <v>5.7714276976020598</v>
      </c>
      <c r="AA60" s="8">
        <f t="shared" si="8"/>
        <v>5.3907403586066938</v>
      </c>
      <c r="AB60" s="8">
        <f t="shared" si="8"/>
        <v>5.1242376431832293</v>
      </c>
      <c r="AC60" s="8">
        <f t="shared" si="8"/>
        <v>4.9265346724226884</v>
      </c>
      <c r="AD60" s="8">
        <f t="shared" si="8"/>
        <v>4.773677439671359</v>
      </c>
      <c r="AE60" s="8">
        <f t="shared" si="8"/>
        <v>4.6517660917550305</v>
      </c>
      <c r="AF60" s="8">
        <f t="shared" si="8"/>
        <v>4.5521534640653698</v>
      </c>
      <c r="AG60" s="8">
        <f t="shared" si="8"/>
        <v>4.3989152763303432</v>
      </c>
      <c r="AH60" s="8">
        <f t="shared" si="8"/>
        <v>4.240558697647324</v>
      </c>
      <c r="AI60" s="8">
        <f t="shared" si="8"/>
        <v>4.0763376993152942</v>
      </c>
      <c r="AJ60" s="8">
        <f t="shared" si="8"/>
        <v>3.9746011120207521</v>
      </c>
      <c r="AK60" s="8">
        <f t="shared" si="8"/>
        <v>3.7626864735568688</v>
      </c>
      <c r="AL60" s="8">
        <f t="shared" si="8"/>
        <v>3.6891798643555909</v>
      </c>
      <c r="AM60" s="8">
        <f t="shared" si="8"/>
        <v>3.6518199085423291</v>
      </c>
      <c r="AN60" s="8">
        <f t="shared" si="10"/>
        <v>3.5370968853338507</v>
      </c>
    </row>
    <row r="61" spans="2:40">
      <c r="B61" s="3">
        <v>13</v>
      </c>
      <c r="C61" s="8">
        <f>_xlfn.F.INV($C$46,C$48,$B61)</f>
        <v>4.7680098108781337</v>
      </c>
      <c r="D61" s="8">
        <f>_xlfn.F.INV($C$46,D$48,$B61)</f>
        <v>3.8731526886712775</v>
      </c>
      <c r="E61" s="8">
        <f>_xlfn.F.INV($C$46,E$48,$B61)</f>
        <v>3.4653351348041967</v>
      </c>
      <c r="F61" s="8">
        <f>_xlfn.F.INV($C$46,F$48,$B61)</f>
        <v>3.2270070510563347</v>
      </c>
      <c r="G61" s="8">
        <f>_xlfn.F.INV($C$46,G$48,$B61)</f>
        <v>3.0689565932125222</v>
      </c>
      <c r="H61" s="8">
        <f>_xlfn.F.INV($C$46,H$48,$B61)</f>
        <v>2.9557564002098076</v>
      </c>
      <c r="I61" s="8">
        <f>_xlfn.F.INV($C$46,I$48,$B61)</f>
        <v>2.8703519046261312</v>
      </c>
      <c r="J61" s="8">
        <f>_xlfn.F.INV($C$46,J$48,$B61)</f>
        <v>2.8034506452668517</v>
      </c>
      <c r="K61" s="8">
        <f>_xlfn.F.INV($C$46,K$48,$B61)</f>
        <v>2.7495297841161297</v>
      </c>
      <c r="L61" s="8">
        <f>_xlfn.F.INV($C$46,L$48,$B61)</f>
        <v>2.7050880264099213</v>
      </c>
      <c r="M61" s="8">
        <f>_xlfn.F.INV($C$46,M$48,$B61)</f>
        <v>2.6360234931901094</v>
      </c>
      <c r="N61" s="8">
        <f>_xlfn.F.INV($C$46,N$48,$B61)</f>
        <v>2.5637234913472788</v>
      </c>
      <c r="O61" s="8">
        <f>_xlfn.F.INV($C$46,O$48,$B61)</f>
        <v>2.4876904176265779</v>
      </c>
      <c r="P61" s="8">
        <f>_xlfn.F.INV($C$46,P$48,$B61)</f>
        <v>2.4400159313990568</v>
      </c>
      <c r="Q61" s="8">
        <f>_xlfn.F.INV($C$46,Q$48,$B61)</f>
        <v>2.3391974057465896</v>
      </c>
      <c r="R61" s="8">
        <f>_xlfn.F.INV($C$46,R$48,$B61)</f>
        <v>2.3037139952957921</v>
      </c>
      <c r="S61" s="8">
        <f>_xlfn.F.INV($C$46,S$48,$B61)</f>
        <v>2.2855714731766046</v>
      </c>
      <c r="T61" s="8">
        <f>_xlfn.F.INV($C$46,1000000,$B61)</f>
        <v>2.2293814900558764</v>
      </c>
      <c r="V61" s="3">
        <v>13</v>
      </c>
      <c r="W61" s="8">
        <f t="shared" si="9"/>
        <v>9.8185104019679184</v>
      </c>
      <c r="X61" s="8">
        <f t="shared" si="8"/>
        <v>7.1831600108454339</v>
      </c>
      <c r="Y61" s="8">
        <f t="shared" si="8"/>
        <v>6.1248676741694306</v>
      </c>
      <c r="Z61" s="8">
        <f t="shared" si="8"/>
        <v>5.5395907987509103</v>
      </c>
      <c r="AA61" s="8">
        <f t="shared" si="8"/>
        <v>5.1638849973768624</v>
      </c>
      <c r="AB61" s="8">
        <f t="shared" si="8"/>
        <v>4.9006372594966372</v>
      </c>
      <c r="AC61" s="8">
        <f t="shared" si="8"/>
        <v>4.705180466567743</v>
      </c>
      <c r="AD61" s="8">
        <f t="shared" si="8"/>
        <v>4.5539359625828864</v>
      </c>
      <c r="AE61" s="8">
        <f t="shared" si="8"/>
        <v>4.4332179774849871</v>
      </c>
      <c r="AF61" s="8">
        <f t="shared" si="8"/>
        <v>4.3345095605194679</v>
      </c>
      <c r="AG61" s="8">
        <f t="shared" si="8"/>
        <v>4.1825174286223978</v>
      </c>
      <c r="AH61" s="8">
        <f t="shared" si="8"/>
        <v>4.0252291412840311</v>
      </c>
      <c r="AI61" s="8">
        <f t="shared" si="8"/>
        <v>3.8618263724389421</v>
      </c>
      <c r="AJ61" s="8">
        <f t="shared" si="8"/>
        <v>3.7604176273096521</v>
      </c>
      <c r="AK61" s="8">
        <f t="shared" si="8"/>
        <v>3.5486322080738075</v>
      </c>
      <c r="AL61" s="8">
        <f t="shared" si="8"/>
        <v>3.4749581135187233</v>
      </c>
      <c r="AM61" s="8">
        <f t="shared" si="8"/>
        <v>3.4374635292603362</v>
      </c>
      <c r="AN61" s="8">
        <f t="shared" si="10"/>
        <v>3.3220906124925493</v>
      </c>
    </row>
    <row r="62" spans="2:40">
      <c r="B62" s="3">
        <v>14</v>
      </c>
      <c r="C62" s="8">
        <f>_xlfn.F.INV($C$46,C$48,$B62)</f>
        <v>4.6984073546509801</v>
      </c>
      <c r="D62" s="8">
        <f>_xlfn.F.INV($C$46,D$48,$B62)</f>
        <v>3.8042752231345354</v>
      </c>
      <c r="E62" s="8">
        <f>_xlfn.F.INV($C$46,E$48,$B62)</f>
        <v>3.3966219495231549</v>
      </c>
      <c r="F62" s="8">
        <f>_xlfn.F.INV($C$46,F$48,$B62)</f>
        <v>3.1581457574413041</v>
      </c>
      <c r="G62" s="8">
        <f>_xlfn.F.INV($C$46,G$48,$B62)</f>
        <v>2.9998189278453591</v>
      </c>
      <c r="H62" s="8">
        <f>_xlfn.F.INV($C$46,H$48,$B62)</f>
        <v>2.8862954613298411</v>
      </c>
      <c r="I62" s="8">
        <f>_xlfn.F.INV($C$46,I$48,$B62)</f>
        <v>2.8005574920770573</v>
      </c>
      <c r="J62" s="8">
        <f>_xlfn.F.INV($C$46,J$48,$B62)</f>
        <v>2.7333294705651539</v>
      </c>
      <c r="K62" s="8">
        <f>_xlfn.F.INV($C$46,K$48,$B62)</f>
        <v>2.6790962000616969</v>
      </c>
      <c r="L62" s="8">
        <f>_xlfn.F.INV($C$46,L$48,$B62)</f>
        <v>2.6343594929342227</v>
      </c>
      <c r="M62" s="8">
        <f>_xlfn.F.INV($C$46,M$48,$B62)</f>
        <v>2.5647596418141809</v>
      </c>
      <c r="N62" s="8">
        <f>_xlfn.F.INV($C$46,N$48,$B62)</f>
        <v>2.4917819678212951</v>
      </c>
      <c r="O62" s="8">
        <f>_xlfn.F.INV($C$46,O$48,$B62)</f>
        <v>2.4148798703317933</v>
      </c>
      <c r="P62" s="8">
        <f>_xlfn.F.INV($C$46,P$48,$B62)</f>
        <v>2.3665628921164212</v>
      </c>
      <c r="Q62" s="8">
        <f>_xlfn.F.INV($C$46,Q$48,$B62)</f>
        <v>2.2640778849027323</v>
      </c>
      <c r="R62" s="8">
        <f>_xlfn.F.INV($C$46,R$48,$B62)</f>
        <v>2.2278882007630503</v>
      </c>
      <c r="S62" s="8">
        <f>_xlfn.F.INV($C$46,S$48,$B62)</f>
        <v>2.2093562849125283</v>
      </c>
      <c r="T62" s="8">
        <f>_xlfn.F.INV($C$46,1000000,$B62)</f>
        <v>2.1518229505283273</v>
      </c>
      <c r="V62" s="3">
        <v>14</v>
      </c>
      <c r="W62" s="8">
        <f t="shared" si="9"/>
        <v>9.5753090575198474</v>
      </c>
      <c r="X62" s="8">
        <f t="shared" si="8"/>
        <v>6.9726942817992423</v>
      </c>
      <c r="Y62" s="8">
        <f t="shared" si="8"/>
        <v>5.9276259269590499</v>
      </c>
      <c r="Z62" s="8">
        <f t="shared" si="8"/>
        <v>5.3493259529960859</v>
      </c>
      <c r="AA62" s="8">
        <f t="shared" si="8"/>
        <v>4.9778178047955084</v>
      </c>
      <c r="AB62" s="8">
        <f t="shared" si="8"/>
        <v>4.7173045029310003</v>
      </c>
      <c r="AC62" s="8">
        <f t="shared" si="8"/>
        <v>4.5237270322560397</v>
      </c>
      <c r="AD62" s="8">
        <f t="shared" si="8"/>
        <v>4.3738249982343067</v>
      </c>
      <c r="AE62" s="8">
        <f t="shared" si="8"/>
        <v>4.2540942851351229</v>
      </c>
      <c r="AF62" s="8">
        <f t="shared" si="8"/>
        <v>4.1561284937374809</v>
      </c>
      <c r="AG62" s="8">
        <f t="shared" si="8"/>
        <v>4.0051467901610431</v>
      </c>
      <c r="AH62" s="8">
        <f t="shared" si="8"/>
        <v>3.848700976924579</v>
      </c>
      <c r="AI62" s="8">
        <f t="shared" si="8"/>
        <v>3.6859021314198039</v>
      </c>
      <c r="AJ62" s="8">
        <f t="shared" si="8"/>
        <v>3.5846984877276542</v>
      </c>
      <c r="AK62" s="8">
        <f t="shared" si="8"/>
        <v>3.3728075163421103</v>
      </c>
      <c r="AL62" s="8">
        <f t="shared" si="8"/>
        <v>3.2988887532467266</v>
      </c>
      <c r="AM62" s="8">
        <f t="shared" si="8"/>
        <v>3.2612204751445568</v>
      </c>
      <c r="AN62" s="8">
        <f t="shared" si="10"/>
        <v>3.1450749829237088</v>
      </c>
    </row>
    <row r="63" spans="2:40">
      <c r="B63" s="3">
        <v>15</v>
      </c>
      <c r="C63" s="8">
        <f>_xlfn.F.INV($C$46,C$48,$B63)</f>
        <v>4.6392487919919922</v>
      </c>
      <c r="D63" s="8">
        <f>_xlfn.F.INV($C$46,D$48,$B63)</f>
        <v>3.7458517865191783</v>
      </c>
      <c r="E63" s="8">
        <f>_xlfn.F.INV($C$46,E$48,$B63)</f>
        <v>3.338381156048436</v>
      </c>
      <c r="F63" s="8">
        <f>_xlfn.F.INV($C$46,F$48,$B63)</f>
        <v>3.0997942110569841</v>
      </c>
      <c r="G63" s="8">
        <f>_xlfn.F.INV($C$46,G$48,$B63)</f>
        <v>2.9412342647840402</v>
      </c>
      <c r="H63" s="8">
        <f>_xlfn.F.INV($C$46,H$48,$B63)</f>
        <v>2.827430648900608</v>
      </c>
      <c r="I63" s="8">
        <f>_xlfn.F.INV($C$46,I$48,$B63)</f>
        <v>2.7413998125726398</v>
      </c>
      <c r="J63" s="8">
        <f>_xlfn.F.INV($C$46,J$48,$B63)</f>
        <v>2.6738823225188484</v>
      </c>
      <c r="K63" s="8">
        <f>_xlfn.F.INV($C$46,K$48,$B63)</f>
        <v>2.6193705118892843</v>
      </c>
      <c r="L63" s="8">
        <f>_xlfn.F.INV($C$46,L$48,$B63)</f>
        <v>2.5743694739794933</v>
      </c>
      <c r="M63" s="8">
        <f>_xlfn.F.INV($C$46,M$48,$B63)</f>
        <v>2.5042869369092355</v>
      </c>
      <c r="N63" s="8">
        <f>_xlfn.F.INV($C$46,N$48,$B63)</f>
        <v>2.4306933863893274</v>
      </c>
      <c r="O63" s="8">
        <f>_xlfn.F.INV($C$46,O$48,$B63)</f>
        <v>2.3529943491796335</v>
      </c>
      <c r="P63" s="8">
        <f>_xlfn.F.INV($C$46,P$48,$B63)</f>
        <v>2.3040832922304477</v>
      </c>
      <c r="Q63" s="8">
        <f>_xlfn.F.INV($C$46,Q$48,$B63)</f>
        <v>2.200038724738747</v>
      </c>
      <c r="R63" s="8">
        <f>_xlfn.F.INV($C$46,R$48,$B63)</f>
        <v>2.1631800286261695</v>
      </c>
      <c r="S63" s="8">
        <f>_xlfn.F.INV($C$46,S$48,$B63)</f>
        <v>2.1442772034439845</v>
      </c>
      <c r="T63" s="8">
        <f>_xlfn.F.INV($C$46,1000000,$B63)</f>
        <v>2.0854529133695952</v>
      </c>
      <c r="V63" s="3">
        <v>15</v>
      </c>
      <c r="W63" s="8">
        <f t="shared" si="9"/>
        <v>9.3711033069538594</v>
      </c>
      <c r="X63" s="8">
        <f t="shared" si="8"/>
        <v>6.7965497266405333</v>
      </c>
      <c r="Y63" s="8">
        <f t="shared" si="8"/>
        <v>5.7628046272422093</v>
      </c>
      <c r="Z63" s="8">
        <f t="shared" si="8"/>
        <v>5.1904719627228628</v>
      </c>
      <c r="AA63" s="8">
        <f t="shared" si="8"/>
        <v>4.8225472768798658</v>
      </c>
      <c r="AB63" s="8">
        <f t="shared" si="8"/>
        <v>4.5643617486805361</v>
      </c>
      <c r="AC63" s="8">
        <f t="shared" si="8"/>
        <v>4.3723780035477713</v>
      </c>
      <c r="AD63" s="8">
        <f t="shared" si="8"/>
        <v>4.2236088694713567</v>
      </c>
      <c r="AE63" s="8">
        <f t="shared" si="8"/>
        <v>4.1047062928349369</v>
      </c>
      <c r="AF63" s="8">
        <f t="shared" si="8"/>
        <v>4.0073589085737851</v>
      </c>
      <c r="AG63" s="8">
        <f t="shared" si="8"/>
        <v>3.8572076814493386</v>
      </c>
      <c r="AH63" s="8">
        <f t="shared" si="8"/>
        <v>3.7014337553047549</v>
      </c>
      <c r="AI63" s="8">
        <f t="shared" si="8"/>
        <v>3.5390794567499562</v>
      </c>
      <c r="AJ63" s="8">
        <f t="shared" si="8"/>
        <v>3.4379911457599399</v>
      </c>
      <c r="AK63" s="8">
        <f t="shared" si="8"/>
        <v>3.2258266145212366</v>
      </c>
      <c r="AL63" s="8">
        <f t="shared" si="8"/>
        <v>3.1516087726041451</v>
      </c>
      <c r="AM63" s="8">
        <f t="shared" si="8"/>
        <v>3.1137392659521179</v>
      </c>
      <c r="AN63" s="8">
        <f t="shared" si="10"/>
        <v>2.9967337476192006</v>
      </c>
    </row>
    <row r="64" spans="2:40">
      <c r="B64" s="3">
        <v>16</v>
      </c>
      <c r="C64" s="8">
        <f>_xlfn.F.INV($C$46,C$48,$B64)</f>
        <v>4.5883529930214841</v>
      </c>
      <c r="D64" s="8">
        <f>_xlfn.F.INV($C$46,D$48,$B64)</f>
        <v>3.6956775377635847</v>
      </c>
      <c r="E64" s="8">
        <f>_xlfn.F.INV($C$46,E$48,$B64)</f>
        <v>3.2883961765012919</v>
      </c>
      <c r="F64" s="8">
        <f>_xlfn.F.INV($C$46,F$48,$B64)</f>
        <v>3.0497250172645542</v>
      </c>
      <c r="G64" s="8">
        <f>_xlfn.F.INV($C$46,G$48,$B64)</f>
        <v>2.8909653997090579</v>
      </c>
      <c r="H64" s="8">
        <f>_xlfn.F.INV($C$46,H$48,$B64)</f>
        <v>2.7769161158169133</v>
      </c>
      <c r="I64" s="8">
        <f>_xlfn.F.INV($C$46,I$48,$B64)</f>
        <v>2.6906255047232066</v>
      </c>
      <c r="J64" s="8">
        <f>_xlfn.F.INV($C$46,J$48,$B64)</f>
        <v>2.6228493328643889</v>
      </c>
      <c r="K64" s="8">
        <f>_xlfn.F.INV($C$46,K$48,$B64)</f>
        <v>2.5680872128342429</v>
      </c>
      <c r="L64" s="8">
        <f>_xlfn.F.INV($C$46,L$48,$B64)</f>
        <v>2.5228475616962447</v>
      </c>
      <c r="M64" s="8">
        <f>_xlfn.F.INV($C$46,M$48,$B64)</f>
        <v>2.4523269402752756</v>
      </c>
      <c r="N64" s="8">
        <f>_xlfn.F.INV($C$46,N$48,$B64)</f>
        <v>2.3781704668085317</v>
      </c>
      <c r="O64" s="8">
        <f>_xlfn.F.INV($C$46,O$48,$B64)</f>
        <v>2.2997370117413687</v>
      </c>
      <c r="P64" s="8">
        <f>_xlfn.F.INV($C$46,P$48,$B64)</f>
        <v>2.2502743069191928</v>
      </c>
      <c r="Q64" s="8">
        <f>_xlfn.F.INV($C$46,Q$48,$B64)</f>
        <v>2.1447650942292356</v>
      </c>
      <c r="R64" s="8">
        <f>_xlfn.F.INV($C$46,R$48,$B64)</f>
        <v>2.1072708166717571</v>
      </c>
      <c r="S64" s="8">
        <f>_xlfn.F.INV($C$46,S$48,$B64)</f>
        <v>2.0880137153645379</v>
      </c>
      <c r="T64" s="8">
        <f>_xlfn.F.INV($C$46,1000000,$B64)</f>
        <v>2.0279456202302795</v>
      </c>
      <c r="V64" s="3">
        <v>16</v>
      </c>
      <c r="W64" s="8">
        <f t="shared" si="9"/>
        <v>9.1972611531773971</v>
      </c>
      <c r="X64" s="8">
        <f t="shared" si="8"/>
        <v>6.6470221827245899</v>
      </c>
      <c r="Y64" s="8">
        <f t="shared" si="8"/>
        <v>5.6230793840665605</v>
      </c>
      <c r="Z64" s="8">
        <f t="shared" si="8"/>
        <v>5.0559073212689905</v>
      </c>
      <c r="AA64" s="8">
        <f t="shared" si="8"/>
        <v>4.691076354265455</v>
      </c>
      <c r="AB64" s="8">
        <f t="shared" si="8"/>
        <v>4.4348952376531576</v>
      </c>
      <c r="AC64" s="8">
        <f t="shared" si="8"/>
        <v>4.2442788944840437</v>
      </c>
      <c r="AD64" s="8">
        <f t="shared" si="8"/>
        <v>4.0964772321538723</v>
      </c>
      <c r="AE64" s="8">
        <f t="shared" si="8"/>
        <v>3.9782777130869302</v>
      </c>
      <c r="AF64" s="8">
        <f t="shared" si="8"/>
        <v>3.8814515467856223</v>
      </c>
      <c r="AG64" s="8">
        <f t="shared" si="8"/>
        <v>3.7319909743307345</v>
      </c>
      <c r="AH64" s="8">
        <f t="shared" si="8"/>
        <v>3.5767579597314887</v>
      </c>
      <c r="AI64" s="8">
        <f t="shared" si="8"/>
        <v>3.41472801471095</v>
      </c>
      <c r="AJ64" s="8">
        <f t="shared" si="8"/>
        <v>3.3136886945556885</v>
      </c>
      <c r="AK64" s="8">
        <f t="shared" si="8"/>
        <v>3.1011299390558862</v>
      </c>
      <c r="AL64" s="8">
        <f t="shared" si="8"/>
        <v>3.0265747866713042</v>
      </c>
      <c r="AM64" s="8">
        <f t="shared" ref="X64:AM83" si="11">_xlfn.F.INV($W$46,AM$48,$V64)</f>
        <v>2.9884847262565519</v>
      </c>
      <c r="AN64" s="8">
        <f t="shared" si="10"/>
        <v>2.8705569109148095</v>
      </c>
    </row>
    <row r="65" spans="2:40">
      <c r="B65" s="3">
        <v>17</v>
      </c>
      <c r="C65" s="8">
        <f>_xlfn.F.INV($C$46,C$48,$B65)</f>
        <v>4.5441054835560601</v>
      </c>
      <c r="D65" s="8">
        <f>_xlfn.F.INV($C$46,D$48,$B65)</f>
        <v>3.6521253948457191</v>
      </c>
      <c r="E65" s="8">
        <f>_xlfn.F.INV($C$46,E$48,$B65)</f>
        <v>3.2450330707088235</v>
      </c>
      <c r="F65" s="8">
        <f>_xlfn.F.INV($C$46,F$48,$B65)</f>
        <v>3.0062969728409663</v>
      </c>
      <c r="G65" s="8">
        <f>_xlfn.F.INV($C$46,G$48,$B65)</f>
        <v>2.8473641299856554</v>
      </c>
      <c r="H65" s="8">
        <f>_xlfn.F.INV($C$46,H$48,$B65)</f>
        <v>2.73309728727124</v>
      </c>
      <c r="I65" s="8">
        <f>_xlfn.F.INV($C$46,I$48,$B65)</f>
        <v>2.6465743364775496</v>
      </c>
      <c r="J65" s="8">
        <f>_xlfn.F.INV($C$46,J$48,$B65)</f>
        <v>2.5785652974966151</v>
      </c>
      <c r="K65" s="8">
        <f>_xlfn.F.INV($C$46,K$48,$B65)</f>
        <v>2.5235767414893759</v>
      </c>
      <c r="L65" s="8">
        <f>_xlfn.F.INV($C$46,L$48,$B65)</f>
        <v>2.4781203732784265</v>
      </c>
      <c r="M65" s="8">
        <f>_xlfn.F.INV($C$46,M$48,$B65)</f>
        <v>2.4071999440464955</v>
      </c>
      <c r="N65" s="8">
        <f>_xlfn.F.INV($C$46,N$48,$B65)</f>
        <v>2.3325264508998851</v>
      </c>
      <c r="O65" s="8">
        <f>_xlfn.F.INV($C$46,O$48,$B65)</f>
        <v>2.2534133810668964</v>
      </c>
      <c r="P65" s="8">
        <f>_xlfn.F.INV($C$46,P$48,$B65)</f>
        <v>2.2034365848413167</v>
      </c>
      <c r="Q65" s="8">
        <f>_xlfn.F.INV($C$46,Q$48,$B65)</f>
        <v>2.0965477820073919</v>
      </c>
      <c r="R65" s="8">
        <f>_xlfn.F.INV($C$46,R$48,$B65)</f>
        <v>2.058448200702037</v>
      </c>
      <c r="S65" s="8">
        <f>_xlfn.F.INV($C$46,S$48,$B65)</f>
        <v>2.0388519362414823</v>
      </c>
      <c r="T65" s="8">
        <f>_xlfn.F.INV($C$46,1000000,$B65)</f>
        <v>1.9775829054111529</v>
      </c>
      <c r="V65" s="3">
        <v>17</v>
      </c>
      <c r="W65" s="8">
        <f t="shared" si="9"/>
        <v>9.0475123047747896</v>
      </c>
      <c r="X65" s="8">
        <f t="shared" si="11"/>
        <v>6.5185404255870489</v>
      </c>
      <c r="Y65" s="8">
        <f t="shared" si="11"/>
        <v>5.503164491059259</v>
      </c>
      <c r="Z65" s="8">
        <f t="shared" si="11"/>
        <v>4.9404986046499824</v>
      </c>
      <c r="AA65" s="8">
        <f t="shared" si="11"/>
        <v>4.5783648280628348</v>
      </c>
      <c r="AB65" s="8">
        <f t="shared" si="11"/>
        <v>4.3239269991406921</v>
      </c>
      <c r="AC65" s="8">
        <f t="shared" si="11"/>
        <v>4.1344958967632319</v>
      </c>
      <c r="AD65" s="8">
        <f t="shared" si="11"/>
        <v>3.987529070165313</v>
      </c>
      <c r="AE65" s="8">
        <f t="shared" si="11"/>
        <v>3.8699327554059417</v>
      </c>
      <c r="AF65" s="8">
        <f t="shared" si="11"/>
        <v>3.7735505810225045</v>
      </c>
      <c r="AG65" s="8">
        <f t="shared" si="11"/>
        <v>3.6246703657605415</v>
      </c>
      <c r="AH65" s="8">
        <f t="shared" si="11"/>
        <v>3.4698762670547545</v>
      </c>
      <c r="AI65" s="8">
        <f t="shared" si="11"/>
        <v>3.3080789658388499</v>
      </c>
      <c r="AJ65" s="8">
        <f t="shared" si="11"/>
        <v>3.2070392402584753</v>
      </c>
      <c r="AK65" s="8">
        <f t="shared" si="11"/>
        <v>2.9939997394624767</v>
      </c>
      <c r="AL65" s="8">
        <f t="shared" si="11"/>
        <v>2.9190807311028788</v>
      </c>
      <c r="AM65" s="8">
        <f t="shared" si="11"/>
        <v>2.8807567358840158</v>
      </c>
      <c r="AN65" s="8">
        <f t="shared" si="10"/>
        <v>2.7618626663801256</v>
      </c>
    </row>
    <row r="66" spans="2:40">
      <c r="B66" s="3">
        <v>18</v>
      </c>
      <c r="C66" s="8">
        <f>_xlfn.F.INV($C$46,C$48,$B66)</f>
        <v>4.5052859423550906</v>
      </c>
      <c r="D66" s="8">
        <f>_xlfn.F.INV($C$46,D$48,$B66)</f>
        <v>3.6139688112617185</v>
      </c>
      <c r="E66" s="8">
        <f>_xlfn.F.INV($C$46,E$48,$B66)</f>
        <v>3.2070613259290535</v>
      </c>
      <c r="F66" s="8">
        <f>_xlfn.F.INV($C$46,F$48,$B66)</f>
        <v>2.9682745596454119</v>
      </c>
      <c r="G66" s="8">
        <f>_xlfn.F.INV($C$46,G$48,$B66)</f>
        <v>2.8091898031792586</v>
      </c>
      <c r="H66" s="8">
        <f>_xlfn.F.INV($C$46,H$48,$B66)</f>
        <v>2.6947286882621548</v>
      </c>
      <c r="I66" s="8">
        <f>_xlfn.F.INV($C$46,I$48,$B66)</f>
        <v>2.6079964675405689</v>
      </c>
      <c r="J66" s="8">
        <f>_xlfn.F.INV($C$46,J$48,$B66)</f>
        <v>2.5397764869437642</v>
      </c>
      <c r="K66" s="8">
        <f>_xlfn.F.INV($C$46,K$48,$B66)</f>
        <v>2.4845819247280998</v>
      </c>
      <c r="L66" s="8">
        <f>_xlfn.F.INV($C$46,L$48,$B66)</f>
        <v>2.4389276906072266</v>
      </c>
      <c r="M66" s="8">
        <f>_xlfn.F.INV($C$46,M$48,$B66)</f>
        <v>2.3676406425956618</v>
      </c>
      <c r="N66" s="8">
        <f>_xlfn.F.INV($C$46,N$48,$B66)</f>
        <v>2.2924902965265277</v>
      </c>
      <c r="O66" s="8">
        <f>_xlfn.F.INV($C$46,O$48,$B66)</f>
        <v>2.2127460599090791</v>
      </c>
      <c r="P66" s="8">
        <f>_xlfn.F.INV($C$46,P$48,$B66)</f>
        <v>2.1622886779406993</v>
      </c>
      <c r="Q66" s="8">
        <f>_xlfn.F.INV($C$46,Q$48,$B66)</f>
        <v>2.0540970747634226</v>
      </c>
      <c r="R66" s="8">
        <f>_xlfn.F.INV($C$46,R$48,$B66)</f>
        <v>2.0154198153240692</v>
      </c>
      <c r="S66" s="8">
        <f>_xlfn.F.INV($C$46,S$48,$B66)</f>
        <v>1.9954982236527978</v>
      </c>
      <c r="T66" s="8">
        <f>_xlfn.F.INV($C$46,1000000,$B66)</f>
        <v>1.9330675489189335</v>
      </c>
      <c r="V66" s="3">
        <v>18</v>
      </c>
      <c r="W66" s="8">
        <f t="shared" si="9"/>
        <v>8.9171949765571572</v>
      </c>
      <c r="X66" s="8">
        <f t="shared" si="11"/>
        <v>6.4069789519724836</v>
      </c>
      <c r="Y66" s="8">
        <f t="shared" si="11"/>
        <v>5.3991530733577893</v>
      </c>
      <c r="Z66" s="8">
        <f t="shared" si="11"/>
        <v>4.8404553721376926</v>
      </c>
      <c r="AA66" s="8">
        <f t="shared" si="11"/>
        <v>4.4806933899272057</v>
      </c>
      <c r="AB66" s="8">
        <f t="shared" si="11"/>
        <v>4.2277851031825167</v>
      </c>
      <c r="AC66" s="8">
        <f t="shared" si="11"/>
        <v>4.0393906054446473</v>
      </c>
      <c r="AD66" s="8">
        <f t="shared" si="11"/>
        <v>3.8931507981230657</v>
      </c>
      <c r="AE66" s="8">
        <f t="shared" si="11"/>
        <v>3.7760768689369488</v>
      </c>
      <c r="AF66" s="8">
        <f t="shared" si="11"/>
        <v>3.6800764785877504</v>
      </c>
      <c r="AG66" s="8">
        <f t="shared" si="11"/>
        <v>3.5316884414099134</v>
      </c>
      <c r="AH66" s="8">
        <f t="shared" si="11"/>
        <v>3.3772528388725211</v>
      </c>
      <c r="AI66" s="8">
        <f t="shared" si="11"/>
        <v>3.2156175216441185</v>
      </c>
      <c r="AJ66" s="8">
        <f t="shared" si="11"/>
        <v>3.1145404416422053</v>
      </c>
      <c r="AK66" s="8">
        <f t="shared" si="11"/>
        <v>2.900958649234187</v>
      </c>
      <c r="AL66" s="8">
        <f t="shared" si="11"/>
        <v>2.8256577973736059</v>
      </c>
      <c r="AM66" s="8">
        <f t="shared" si="11"/>
        <v>2.7870908510005283</v>
      </c>
      <c r="AN66" s="8">
        <f t="shared" si="10"/>
        <v>2.6672000884557754</v>
      </c>
    </row>
    <row r="67" spans="2:40">
      <c r="B67" s="3">
        <v>19</v>
      </c>
      <c r="C67" s="8">
        <f>_xlfn.F.INV($C$46,C$48,$B67)</f>
        <v>4.4709550129524906</v>
      </c>
      <c r="D67" s="8">
        <f>_xlfn.F.INV($C$46,D$48,$B67)</f>
        <v>3.5802659048671135</v>
      </c>
      <c r="E67" s="8">
        <f>_xlfn.F.INV($C$46,E$48,$B67)</f>
        <v>3.1735368387665339</v>
      </c>
      <c r="F67" s="8">
        <f>_xlfn.F.INV($C$46,F$48,$B67)</f>
        <v>2.9347101457562048</v>
      </c>
      <c r="G67" s="8">
        <f>_xlfn.F.INV($C$46,G$48,$B67)</f>
        <v>2.7754909305064071</v>
      </c>
      <c r="H67" s="8">
        <f>_xlfn.F.INV($C$46,H$48,$B67)</f>
        <v>2.660855098760214</v>
      </c>
      <c r="I67" s="8">
        <f>_xlfn.F.INV($C$46,I$48,$B67)</f>
        <v>2.5739332396844357</v>
      </c>
      <c r="J67" s="8">
        <f>_xlfn.F.INV($C$46,J$48,$B67)</f>
        <v>2.5055211415110743</v>
      </c>
      <c r="K67" s="8">
        <f>_xlfn.F.INV($C$46,K$48,$B67)</f>
        <v>2.4501382307314823</v>
      </c>
      <c r="L67" s="8">
        <f>_xlfn.F.INV($C$46,L$48,$B67)</f>
        <v>2.4043025122033588</v>
      </c>
      <c r="M67" s="8">
        <f>_xlfn.F.INV($C$46,M$48,$B67)</f>
        <v>2.3326778723179751</v>
      </c>
      <c r="N67" s="8">
        <f>_xlfn.F.INV($C$46,N$48,$B67)</f>
        <v>2.2570860963244939</v>
      </c>
      <c r="O67" s="8">
        <f>_xlfn.F.INV($C$46,O$48,$B67)</f>
        <v>2.1767538259723151</v>
      </c>
      <c r="P67" s="8">
        <f>_xlfn.F.INV($C$46,P$48,$B67)</f>
        <v>2.1258459449629545</v>
      </c>
      <c r="Q67" s="8">
        <f>_xlfn.F.INV($C$46,Q$48,$B67)</f>
        <v>2.0164212912127364</v>
      </c>
      <c r="R67" s="8">
        <f>_xlfn.F.INV($C$46,R$48,$B67)</f>
        <v>1.9771917099563188</v>
      </c>
      <c r="S67" s="8">
        <f>_xlfn.F.INV($C$46,S$48,$B67)</f>
        <v>1.956957535135035</v>
      </c>
      <c r="T67" s="8">
        <f>_xlfn.F.INV($C$46,1000000,$B67)</f>
        <v>1.8934014631594862</v>
      </c>
      <c r="V67" s="3">
        <v>19</v>
      </c>
      <c r="W67" s="8">
        <f t="shared" si="9"/>
        <v>8.8027728423508389</v>
      </c>
      <c r="X67" s="8">
        <f t="shared" si="11"/>
        <v>6.3092194601209419</v>
      </c>
      <c r="Y67" s="8">
        <f t="shared" si="11"/>
        <v>5.3080969754077865</v>
      </c>
      <c r="Z67" s="8">
        <f t="shared" si="11"/>
        <v>4.7529199606966976</v>
      </c>
      <c r="AA67" s="8">
        <f t="shared" si="11"/>
        <v>4.3952595590448418</v>
      </c>
      <c r="AB67" s="8">
        <f t="shared" si="11"/>
        <v>4.1437037371866001</v>
      </c>
      <c r="AC67" s="8">
        <f t="shared" si="11"/>
        <v>3.9562230833353667</v>
      </c>
      <c r="AD67" s="8">
        <f t="shared" si="11"/>
        <v>3.8106215778412054</v>
      </c>
      <c r="AE67" s="8">
        <f t="shared" si="11"/>
        <v>3.6940038171327241</v>
      </c>
      <c r="AF67" s="8">
        <f t="shared" si="11"/>
        <v>3.5983344872997827</v>
      </c>
      <c r="AG67" s="8">
        <f t="shared" si="11"/>
        <v>3.450367287850252</v>
      </c>
      <c r="AH67" s="8">
        <f t="shared" si="11"/>
        <v>3.2962260758980406</v>
      </c>
      <c r="AI67" s="8">
        <f t="shared" si="11"/>
        <v>3.1346978649620652</v>
      </c>
      <c r="AJ67" s="8">
        <f t="shared" si="11"/>
        <v>3.0335557459662721</v>
      </c>
      <c r="AK67" s="8">
        <f t="shared" si="11"/>
        <v>2.8193885997083572</v>
      </c>
      <c r="AL67" s="8">
        <f t="shared" si="11"/>
        <v>2.7436942546268468</v>
      </c>
      <c r="AM67" s="8">
        <f t="shared" si="11"/>
        <v>2.7048785827200725</v>
      </c>
      <c r="AN67" s="8">
        <f t="shared" si="10"/>
        <v>2.5839707911086203</v>
      </c>
    </row>
    <row r="68" spans="2:40">
      <c r="B68" s="3">
        <v>20</v>
      </c>
      <c r="C68" s="8">
        <f>_xlfn.F.INV($C$46,C$48,$B68)</f>
        <v>4.4403779529548579</v>
      </c>
      <c r="D68" s="8">
        <f>_xlfn.F.INV($C$46,D$48,$B68)</f>
        <v>3.5502815473430087</v>
      </c>
      <c r="E68" s="8">
        <f>_xlfn.F.INV($C$46,E$48,$B68)</f>
        <v>3.1437233249484748</v>
      </c>
      <c r="F68" s="8">
        <f>_xlfn.F.INV($C$46,F$48,$B68)</f>
        <v>2.9048649095452186</v>
      </c>
      <c r="G68" s="8">
        <f>_xlfn.F.INV($C$46,G$48,$B68)</f>
        <v>2.745525732712923</v>
      </c>
      <c r="H68" s="8">
        <f>_xlfn.F.INV($C$46,H$48,$B68)</f>
        <v>2.6307317978461149</v>
      </c>
      <c r="I68" s="8">
        <f>_xlfn.F.INV($C$46,I$48,$B68)</f>
        <v>2.5436371767651607</v>
      </c>
      <c r="J68" s="8">
        <f>_xlfn.F.INV($C$46,J$48,$B68)</f>
        <v>2.475049271460974</v>
      </c>
      <c r="K68" s="8">
        <f>_xlfn.F.INV($C$46,K$48,$B68)</f>
        <v>2.4194934037879183</v>
      </c>
      <c r="L68" s="8">
        <f>_xlfn.F.INV($C$46,L$48,$B68)</f>
        <v>2.3734905497436296</v>
      </c>
      <c r="M68" s="8">
        <f>_xlfn.F.INV($C$46,M$48,$B68)</f>
        <v>2.3015538919269614</v>
      </c>
      <c r="N68" s="8">
        <f>_xlfn.F.INV($C$46,N$48,$B68)</f>
        <v>2.2255521339698343</v>
      </c>
      <c r="O68" s="8">
        <f>_xlfn.F.INV($C$46,O$48,$B68)</f>
        <v>2.1446704613274727</v>
      </c>
      <c r="P68" s="8">
        <f>_xlfn.F.INV($C$46,P$48,$B68)</f>
        <v>2.0933392462773375</v>
      </c>
      <c r="Q68" s="8">
        <f>_xlfn.F.INV($C$46,Q$48,$B68)</f>
        <v>1.9827452187105745</v>
      </c>
      <c r="R68" s="8">
        <f>_xlfn.F.INV($C$46,R$48,$B68)</f>
        <v>1.9429867037357424</v>
      </c>
      <c r="S68" s="8">
        <f>_xlfn.F.INV($C$46,S$48,$B68)</f>
        <v>1.9224517430348549</v>
      </c>
      <c r="T68" s="8">
        <f>_xlfn.F.INV($C$46,1000000,$B68)</f>
        <v>1.8578038901849956</v>
      </c>
      <c r="V68" s="3">
        <v>20</v>
      </c>
      <c r="W68" s="8">
        <f t="shared" si="9"/>
        <v>8.7015157384358446</v>
      </c>
      <c r="X68" s="8">
        <f t="shared" si="11"/>
        <v>6.2228622978357775</v>
      </c>
      <c r="Y68" s="8">
        <f t="shared" si="11"/>
        <v>5.2277308842521624</v>
      </c>
      <c r="Z68" s="8">
        <f t="shared" si="11"/>
        <v>4.675698418493031</v>
      </c>
      <c r="AA68" s="8">
        <f t="shared" si="11"/>
        <v>4.3199128240181723</v>
      </c>
      <c r="AB68" s="8">
        <f t="shared" si="11"/>
        <v>4.0695611902358904</v>
      </c>
      <c r="AC68" s="8">
        <f t="shared" si="11"/>
        <v>3.8828918882153758</v>
      </c>
      <c r="AD68" s="8">
        <f t="shared" si="11"/>
        <v>3.7378548829192604</v>
      </c>
      <c r="AE68" s="8">
        <f t="shared" si="11"/>
        <v>3.62163844085002</v>
      </c>
      <c r="AF68" s="8">
        <f t="shared" si="11"/>
        <v>3.5262583593625565</v>
      </c>
      <c r="AG68" s="8">
        <f t="shared" si="11"/>
        <v>3.3786536620856009</v>
      </c>
      <c r="AH68" s="8">
        <f t="shared" si="11"/>
        <v>3.2247552417531238</v>
      </c>
      <c r="AI68" s="8">
        <f t="shared" si="11"/>
        <v>3.0632912427809051</v>
      </c>
      <c r="AJ68" s="8">
        <f t="shared" si="11"/>
        <v>2.9620633740162918</v>
      </c>
      <c r="AK68" s="8">
        <f t="shared" si="11"/>
        <v>2.747281623796912</v>
      </c>
      <c r="AL68" s="8">
        <f t="shared" si="11"/>
        <v>2.6711868712408404</v>
      </c>
      <c r="AM68" s="8">
        <f t="shared" si="11"/>
        <v>2.6321191297237618</v>
      </c>
      <c r="AN68" s="8">
        <f t="shared" si="10"/>
        <v>2.5101816011079956</v>
      </c>
    </row>
    <row r="69" spans="2:40">
      <c r="B69" s="3">
        <v>21</v>
      </c>
      <c r="C69" s="8">
        <f>_xlfn.F.INV($C$46,C$48,$B69)</f>
        <v>4.4129718685127095</v>
      </c>
      <c r="D69" s="8">
        <f>_xlfn.F.INV($C$46,D$48,$B69)</f>
        <v>3.5234336760928664</v>
      </c>
      <c r="E69" s="8">
        <f>_xlfn.F.INV($C$46,E$48,$B69)</f>
        <v>3.1170382196289217</v>
      </c>
      <c r="F69" s="8">
        <f>_xlfn.F.INV($C$46,F$48,$B69)</f>
        <v>2.8781544292050598</v>
      </c>
      <c r="G69" s="8">
        <f>_xlfn.F.INV($C$46,G$48,$B69)</f>
        <v>2.7187074787636458</v>
      </c>
      <c r="H69" s="8">
        <f>_xlfn.F.INV($C$46,H$48,$B69)</f>
        <v>2.6037696975466655</v>
      </c>
      <c r="I69" s="8">
        <f>_xlfn.F.INV($C$46,I$48,$B69)</f>
        <v>2.5165169501164151</v>
      </c>
      <c r="J69" s="8">
        <f>_xlfn.F.INV($C$46,J$48,$B69)</f>
        <v>2.4477674828793274</v>
      </c>
      <c r="K69" s="8">
        <f>_xlfn.F.INV($C$46,K$48,$B69)</f>
        <v>2.3920521736497671</v>
      </c>
      <c r="L69" s="8">
        <f>_xlfn.F.INV($C$46,L$48,$B69)</f>
        <v>2.3458948393195995</v>
      </c>
      <c r="M69" s="8">
        <f>_xlfn.F.INV($C$46,M$48,$B69)</f>
        <v>2.2736688391819531</v>
      </c>
      <c r="N69" s="8">
        <f>_xlfn.F.INV($C$46,N$48,$B69)</f>
        <v>2.1972851795018093</v>
      </c>
      <c r="O69" s="8">
        <f>_xlfn.F.INV($C$46,O$48,$B69)</f>
        <v>2.1158888833067024</v>
      </c>
      <c r="P69" s="8">
        <f>_xlfn.F.INV($C$46,P$48,$B69)</f>
        <v>2.0641589770041824</v>
      </c>
      <c r="Q69" s="8">
        <f>_xlfn.F.INV($C$46,Q$48,$B69)</f>
        <v>1.9524539594441572</v>
      </c>
      <c r="R69" s="8">
        <f>_xlfn.F.INV($C$46,R$48,$B69)</f>
        <v>1.9121881730279662</v>
      </c>
      <c r="S69" s="8">
        <f>_xlfn.F.INV($C$46,S$48,$B69)</f>
        <v>1.8913633933662231</v>
      </c>
      <c r="T69" s="8">
        <f>_xlfn.F.INV($C$46,1000000,$B69)</f>
        <v>1.8256550768237652</v>
      </c>
      <c r="V69" s="3">
        <v>21</v>
      </c>
      <c r="W69" s="8">
        <f t="shared" si="9"/>
        <v>8.611282962928211</v>
      </c>
      <c r="X69" s="8">
        <f t="shared" si="11"/>
        <v>6.1460314315955547</v>
      </c>
      <c r="Y69" s="8">
        <f t="shared" si="11"/>
        <v>5.1562862115396513</v>
      </c>
      <c r="Z69" s="8">
        <f t="shared" si="11"/>
        <v>4.6070791683070746</v>
      </c>
      <c r="AA69" s="8">
        <f t="shared" si="11"/>
        <v>4.2529762559343141</v>
      </c>
      <c r="AB69" s="8">
        <f t="shared" si="11"/>
        <v>4.0037034547631896</v>
      </c>
      <c r="AC69" s="8">
        <f t="shared" si="11"/>
        <v>3.8177591011521002</v>
      </c>
      <c r="AD69" s="8">
        <f t="shared" si="11"/>
        <v>3.6732245987961099</v>
      </c>
      <c r="AE69" s="8">
        <f t="shared" si="11"/>
        <v>3.557363592617905</v>
      </c>
      <c r="AF69" s="8">
        <f t="shared" si="11"/>
        <v>3.4622379534712624</v>
      </c>
      <c r="AG69" s="8">
        <f t="shared" si="11"/>
        <v>3.3149475969597146</v>
      </c>
      <c r="AH69" s="8">
        <f t="shared" si="11"/>
        <v>3.161250075832533</v>
      </c>
      <c r="AI69" s="8">
        <f t="shared" si="11"/>
        <v>2.9998165955035851</v>
      </c>
      <c r="AJ69" s="8">
        <f t="shared" si="11"/>
        <v>2.8984875665305427</v>
      </c>
      <c r="AK69" s="8">
        <f t="shared" si="11"/>
        <v>2.6830723620253538</v>
      </c>
      <c r="AL69" s="8">
        <f t="shared" si="11"/>
        <v>2.606573849680613</v>
      </c>
      <c r="AM69" s="8">
        <f t="shared" si="11"/>
        <v>2.5672525291966868</v>
      </c>
      <c r="AN69" s="8">
        <f t="shared" si="10"/>
        <v>2.4442783630928817</v>
      </c>
    </row>
    <row r="70" spans="2:40">
      <c r="B70" s="3">
        <v>22</v>
      </c>
      <c r="C70" s="8">
        <f>_xlfn.F.INV($C$46,C$48,$B70)</f>
        <v>4.388268458833541</v>
      </c>
      <c r="D70" s="8">
        <f>_xlfn.F.INV($C$46,D$48,$B70)</f>
        <v>3.4992554866458589</v>
      </c>
      <c r="E70" s="8">
        <f>_xlfn.F.INV($C$46,E$48,$B70)</f>
        <v>3.0930146161610423</v>
      </c>
      <c r="F70" s="8">
        <f>_xlfn.F.INV($C$46,F$48,$B70)</f>
        <v>2.8541104176490761</v>
      </c>
      <c r="G70" s="8">
        <f>_xlfn.F.INV($C$46,G$48,$B70)</f>
        <v>2.6945660498812387</v>
      </c>
      <c r="H70" s="8">
        <f>_xlfn.F.INV($C$46,H$48,$B70)</f>
        <v>2.5794967640172568</v>
      </c>
      <c r="I70" s="8">
        <f>_xlfn.F.INV($C$46,I$48,$B70)</f>
        <v>2.4920986803688083</v>
      </c>
      <c r="J70" s="8">
        <f>_xlfn.F.INV($C$46,J$48,$B70)</f>
        <v>2.4232001794599549</v>
      </c>
      <c r="K70" s="8">
        <f>_xlfn.F.INV($C$46,K$48,$B70)</f>
        <v>2.3673373730414569</v>
      </c>
      <c r="L70" s="8">
        <f>_xlfn.F.INV($C$46,L$48,$B70)</f>
        <v>2.321036787493814</v>
      </c>
      <c r="M70" s="8">
        <f>_xlfn.F.INV($C$46,M$48,$B70)</f>
        <v>2.2485416635348963</v>
      </c>
      <c r="N70" s="8">
        <f>_xlfn.F.INV($C$46,N$48,$B70)</f>
        <v>2.1718013025133489</v>
      </c>
      <c r="O70" s="8">
        <f>_xlfn.F.INV($C$46,O$48,$B70)</f>
        <v>2.0899218351626376</v>
      </c>
      <c r="P70" s="8">
        <f>_xlfn.F.INV($C$46,P$48,$B70)</f>
        <v>2.0378156845862025</v>
      </c>
      <c r="Q70" s="8">
        <f>_xlfn.F.INV($C$46,Q$48,$B70)</f>
        <v>1.9250534085288915</v>
      </c>
      <c r="R70" s="8">
        <f>_xlfn.F.INV($C$46,R$48,$B70)</f>
        <v>1.8843004860501134</v>
      </c>
      <c r="S70" s="8">
        <f>_xlfn.F.INV($C$46,S$48,$B70)</f>
        <v>1.863196119288804</v>
      </c>
      <c r="T70" s="8">
        <f>_xlfn.F.INV($C$46,1000000,$B70)</f>
        <v>1.7964566266658262</v>
      </c>
      <c r="V70" s="3">
        <v>22</v>
      </c>
      <c r="W70" s="8">
        <f t="shared" si="9"/>
        <v>8.5303727465787453</v>
      </c>
      <c r="X70" s="8">
        <f t="shared" si="11"/>
        <v>6.0772394770791589</v>
      </c>
      <c r="Y70" s="8">
        <f t="shared" si="11"/>
        <v>5.0923625107301156</v>
      </c>
      <c r="Z70" s="8">
        <f t="shared" si="11"/>
        <v>4.545707846055449</v>
      </c>
      <c r="AA70" s="8">
        <f t="shared" si="11"/>
        <v>4.1931234540425208</v>
      </c>
      <c r="AB70" s="8">
        <f t="shared" si="11"/>
        <v>3.9448225902455096</v>
      </c>
      <c r="AC70" s="8">
        <f t="shared" si="11"/>
        <v>3.7595297055860719</v>
      </c>
      <c r="AD70" s="8">
        <f t="shared" si="11"/>
        <v>3.6154451632564859</v>
      </c>
      <c r="AE70" s="8">
        <f t="shared" si="11"/>
        <v>3.499900868832281</v>
      </c>
      <c r="AF70" s="8">
        <f t="shared" si="11"/>
        <v>3.4050004399902742</v>
      </c>
      <c r="AG70" s="8">
        <f t="shared" si="11"/>
        <v>3.2579843156517225</v>
      </c>
      <c r="AH70" s="8">
        <f t="shared" si="11"/>
        <v>3.1044534185660382</v>
      </c>
      <c r="AI70" s="8">
        <f t="shared" si="11"/>
        <v>2.9430238981206021</v>
      </c>
      <c r="AJ70" s="8">
        <f t="shared" si="11"/>
        <v>2.8415823598707446</v>
      </c>
      <c r="AK70" s="8">
        <f t="shared" si="11"/>
        <v>2.6255227260383824</v>
      </c>
      <c r="AL70" s="8">
        <f t="shared" si="11"/>
        <v>2.5486197929348666</v>
      </c>
      <c r="AM70" s="8">
        <f t="shared" si="11"/>
        <v>2.5090447760722747</v>
      </c>
      <c r="AN70" s="8">
        <f t="shared" si="10"/>
        <v>2.3850315219276328</v>
      </c>
    </row>
    <row r="71" spans="2:40">
      <c r="B71" s="3">
        <v>23</v>
      </c>
      <c r="C71" s="8">
        <f>_xlfn.F.INV($C$46,C$48,$B71)</f>
        <v>4.3658872052343431</v>
      </c>
      <c r="D71" s="8">
        <f>_xlfn.F.INV($C$46,D$48,$B71)</f>
        <v>3.4773682893524831</v>
      </c>
      <c r="E71" s="8">
        <f>_xlfn.F.INV($C$46,E$48,$B71)</f>
        <v>3.0712739643701092</v>
      </c>
      <c r="F71" s="8">
        <f>_xlfn.F.INV($C$46,F$48,$B71)</f>
        <v>2.8323532840371284</v>
      </c>
      <c r="G71" s="8">
        <f>_xlfn.F.INV($C$46,G$48,$B71)</f>
        <v>2.6727203818984804</v>
      </c>
      <c r="H71" s="8">
        <f>_xlfn.F.INV($C$46,H$48,$B71)</f>
        <v>2.5575303578968733</v>
      </c>
      <c r="I71" s="8">
        <f>_xlfn.F.INV($C$46,I$48,$B71)</f>
        <v>2.4699981912350166</v>
      </c>
      <c r="J71" s="8">
        <f>_xlfn.F.INV($C$46,J$48,$B71)</f>
        <v>2.4009617429092645</v>
      </c>
      <c r="K71" s="8">
        <f>_xlfn.F.INV($C$46,K$48,$B71)</f>
        <v>2.3449620557058761</v>
      </c>
      <c r="L71" s="8">
        <f>_xlfn.F.INV($C$46,L$48,$B71)</f>
        <v>2.2985282361160109</v>
      </c>
      <c r="M71" s="8">
        <f>_xlfn.F.INV($C$46,M$48,$B71)</f>
        <v>2.2257821058210236</v>
      </c>
      <c r="N71" s="8">
        <f>_xlfn.F.INV($C$46,N$48,$B71)</f>
        <v>2.1487077614014494</v>
      </c>
      <c r="O71" s="8">
        <f>_xlfn.F.INV($C$46,O$48,$B71)</f>
        <v>2.0663736818577418</v>
      </c>
      <c r="P71" s="8">
        <f>_xlfn.F.INV($C$46,P$48,$B71)</f>
        <v>2.0139118086045116</v>
      </c>
      <c r="Q71" s="8">
        <f>_xlfn.F.INV($C$46,Q$48,$B71)</f>
        <v>1.9001418870744484</v>
      </c>
      <c r="R71" s="8">
        <f>_xlfn.F.INV($C$46,R$48,$B71)</f>
        <v>1.8589206028649177</v>
      </c>
      <c r="S71" s="8">
        <f>_xlfn.F.INV($C$46,S$48,$B71)</f>
        <v>1.837546225076607</v>
      </c>
      <c r="T71" s="8">
        <f>_xlfn.F.INV($C$46,1000000,$B71)</f>
        <v>1.7698030376438181</v>
      </c>
      <c r="V71" s="3">
        <v>23</v>
      </c>
      <c r="W71" s="8">
        <f t="shared" si="9"/>
        <v>8.4574155096579844</v>
      </c>
      <c r="X71" s="8">
        <f t="shared" si="11"/>
        <v>6.0152923177874325</v>
      </c>
      <c r="Y71" s="8">
        <f t="shared" si="11"/>
        <v>5.0348367508422127</v>
      </c>
      <c r="Z71" s="8">
        <f t="shared" si="11"/>
        <v>4.4904990649794199</v>
      </c>
      <c r="AA71" s="8">
        <f t="shared" si="11"/>
        <v>4.1392918413573883</v>
      </c>
      <c r="AB71" s="8">
        <f t="shared" si="11"/>
        <v>3.8918710475165557</v>
      </c>
      <c r="AC71" s="8">
        <f t="shared" si="11"/>
        <v>3.7071666468690365</v>
      </c>
      <c r="AD71" s="8">
        <f t="shared" si="11"/>
        <v>3.5634871762716602</v>
      </c>
      <c r="AE71" s="8">
        <f t="shared" si="11"/>
        <v>3.4482266464802023</v>
      </c>
      <c r="AF71" s="8">
        <f t="shared" si="11"/>
        <v>3.3535266783793283</v>
      </c>
      <c r="AG71" s="8">
        <f t="shared" si="11"/>
        <v>3.206751119050689</v>
      </c>
      <c r="AH71" s="8">
        <f t="shared" si="11"/>
        <v>3.0533586085635003</v>
      </c>
      <c r="AI71" s="8">
        <f t="shared" si="11"/>
        <v>2.8919120697944103</v>
      </c>
      <c r="AJ71" s="8">
        <f t="shared" si="11"/>
        <v>2.7903498063777383</v>
      </c>
      <c r="AK71" s="8">
        <f t="shared" si="11"/>
        <v>2.5736407546416231</v>
      </c>
      <c r="AL71" s="8">
        <f t="shared" si="11"/>
        <v>2.4963347779768355</v>
      </c>
      <c r="AM71" s="8">
        <f t="shared" si="11"/>
        <v>2.4565070062911505</v>
      </c>
      <c r="AN71" s="8">
        <f t="shared" si="10"/>
        <v>2.3314556391575074</v>
      </c>
    </row>
    <row r="72" spans="2:40">
      <c r="B72" s="3">
        <v>24</v>
      </c>
      <c r="C72" s="8">
        <f>_xlfn.F.INV($C$46,C$48,$B72)</f>
        <v>4.3455157440960361</v>
      </c>
      <c r="D72" s="8">
        <f>_xlfn.F.INV($C$46,D$48,$B72)</f>
        <v>3.4574616824815387</v>
      </c>
      <c r="E72" s="8">
        <f>_xlfn.F.INV($C$46,E$48,$B72)</f>
        <v>3.0515061437380031</v>
      </c>
      <c r="F72" s="8">
        <f>_xlfn.F.INV($C$46,F$48,$B72)</f>
        <v>2.8125721133910084</v>
      </c>
      <c r="G72" s="8">
        <f>_xlfn.F.INV($C$46,G$48,$B72)</f>
        <v>2.6528583599752276</v>
      </c>
      <c r="H72" s="8">
        <f>_xlfn.F.INV($C$46,H$48,$B72)</f>
        <v>2.5375570546694788</v>
      </c>
      <c r="I72" s="8">
        <f>_xlfn.F.INV($C$46,I$48,$B72)</f>
        <v>2.4499007657977403</v>
      </c>
      <c r="J72" s="8">
        <f>_xlfn.F.INV($C$46,J$48,$B72)</f>
        <v>2.3807362343256191</v>
      </c>
      <c r="K72" s="8">
        <f>_xlfn.F.INV($C$46,K$48,$B72)</f>
        <v>2.3246091507317597</v>
      </c>
      <c r="L72" s="8">
        <f>_xlfn.F.INV($C$46,L$48,$B72)</f>
        <v>2.2780510762200059</v>
      </c>
      <c r="M72" s="8">
        <f>_xlfn.F.INV($C$46,M$48,$B72)</f>
        <v>2.2050702470200556</v>
      </c>
      <c r="N72" s="8">
        <f>_xlfn.F.INV($C$46,N$48,$B72)</f>
        <v>2.1276824823253251</v>
      </c>
      <c r="O72" s="8">
        <f>_xlfn.F.INV($C$46,O$48,$B72)</f>
        <v>2.0449198163211686</v>
      </c>
      <c r="P72" s="8">
        <f>_xlfn.F.INV($C$46,P$48,$B72)</f>
        <v>1.992121043289147</v>
      </c>
      <c r="Q72" s="8">
        <f>_xlfn.F.INV($C$46,Q$48,$B72)</f>
        <v>1.8773894212126834</v>
      </c>
      <c r="R72" s="8">
        <f>_xlfn.F.INV($C$46,R$48,$B72)</f>
        <v>1.8357173286735604</v>
      </c>
      <c r="S72" s="8">
        <f>_xlfn.F.INV($C$46,S$48,$B72)</f>
        <v>1.8140819269842601</v>
      </c>
      <c r="T72" s="8">
        <f>_xlfn.F.INV($C$46,1000000,$B72)</f>
        <v>1.7453609070925029</v>
      </c>
      <c r="V72" s="3">
        <v>24</v>
      </c>
      <c r="W72" s="8">
        <f t="shared" si="9"/>
        <v>8.3912967604972906</v>
      </c>
      <c r="X72" s="8">
        <f t="shared" si="11"/>
        <v>5.9592204273839036</v>
      </c>
      <c r="Y72" s="8">
        <f t="shared" si="11"/>
        <v>4.982798084643127</v>
      </c>
      <c r="Z72" s="8">
        <f t="shared" si="11"/>
        <v>4.4405730250660733</v>
      </c>
      <c r="AA72" s="8">
        <f t="shared" si="11"/>
        <v>4.0906204045635022</v>
      </c>
      <c r="AB72" s="8">
        <f t="shared" si="11"/>
        <v>3.8440001667075494</v>
      </c>
      <c r="AC72" s="8">
        <f t="shared" si="11"/>
        <v>3.659829870944157</v>
      </c>
      <c r="AD72" s="8">
        <f t="shared" si="11"/>
        <v>3.5165168426382341</v>
      </c>
      <c r="AE72" s="8">
        <f t="shared" si="11"/>
        <v>3.4015118385666314</v>
      </c>
      <c r="AF72" s="8">
        <f t="shared" si="11"/>
        <v>3.3069912218403665</v>
      </c>
      <c r="AG72" s="8">
        <f t="shared" si="11"/>
        <v>3.1604277626377493</v>
      </c>
      <c r="AH72" s="8">
        <f t="shared" si="11"/>
        <v>3.0071502306053093</v>
      </c>
      <c r="AI72" s="8">
        <f t="shared" si="11"/>
        <v>2.845670094017088</v>
      </c>
      <c r="AJ72" s="8">
        <f t="shared" si="11"/>
        <v>2.7439813199907404</v>
      </c>
      <c r="AK72" s="8">
        <f t="shared" si="11"/>
        <v>2.5266224210210844</v>
      </c>
      <c r="AL72" s="8">
        <f t="shared" si="11"/>
        <v>2.4489163212626153</v>
      </c>
      <c r="AM72" s="8">
        <f t="shared" si="11"/>
        <v>2.4088375423329542</v>
      </c>
      <c r="AN72" s="8">
        <f t="shared" si="10"/>
        <v>2.282751681769029</v>
      </c>
    </row>
    <row r="73" spans="2:40">
      <c r="B73" s="3">
        <v>25</v>
      </c>
      <c r="C73" s="8">
        <f>_xlfn.F.INV($C$46,C$48,$B73)</f>
        <v>4.3268952758546195</v>
      </c>
      <c r="D73" s="8">
        <f>_xlfn.F.INV($C$46,D$48,$B73)</f>
        <v>3.4392788422591085</v>
      </c>
      <c r="E73" s="8">
        <f>_xlfn.F.INV($C$46,E$48,$B73)</f>
        <v>3.0334546900830524</v>
      </c>
      <c r="F73" s="8">
        <f>_xlfn.F.INV($C$46,F$48,$B73)</f>
        <v>2.7945098280891578</v>
      </c>
      <c r="G73" s="8">
        <f>_xlfn.F.INV($C$46,G$48,$B73)</f>
        <v>2.6347219184536783</v>
      </c>
      <c r="H73" s="8">
        <f>_xlfn.F.INV($C$46,H$48,$B73)</f>
        <v>2.5193176893047462</v>
      </c>
      <c r="I73" s="8">
        <f>_xlfn.F.INV($C$46,I$48,$B73)</f>
        <v>2.4315461428735703</v>
      </c>
      <c r="J73" s="8">
        <f>_xlfn.F.INV($C$46,J$48,$B73)</f>
        <v>2.362262348757497</v>
      </c>
      <c r="K73" s="8">
        <f>_xlfn.F.INV($C$46,K$48,$B73)</f>
        <v>2.3060163810009211</v>
      </c>
      <c r="L73" s="8">
        <f>_xlfn.F.INV($C$46,L$48,$B73)</f>
        <v>2.2593421352441934</v>
      </c>
      <c r="M73" s="8">
        <f>_xlfn.F.INV($C$46,M$48,$B73)</f>
        <v>2.1861413448064879</v>
      </c>
      <c r="N73" s="8">
        <f>_xlfn.F.INV($C$46,N$48,$B73)</f>
        <v>2.108458840989484</v>
      </c>
      <c r="O73" s="8">
        <f>_xlfn.F.INV($C$46,O$48,$B73)</f>
        <v>2.0252913837296136</v>
      </c>
      <c r="P73" s="8">
        <f>_xlfn.F.INV($C$46,P$48,$B73)</f>
        <v>1.9721730270175279</v>
      </c>
      <c r="Q73" s="8">
        <f>_xlfn.F.INV($C$46,Q$48,$B73)</f>
        <v>1.8565223651064211</v>
      </c>
      <c r="R73" s="8">
        <f>_xlfn.F.INV($C$46,R$48,$B73)</f>
        <v>1.8144159164077527</v>
      </c>
      <c r="S73" s="8">
        <f>_xlfn.F.INV($C$46,S$48,$B73)</f>
        <v>1.7925279460126005</v>
      </c>
      <c r="T73" s="8">
        <f>_xlfn.F.INV($C$46,1000000,$B73)</f>
        <v>1.7228534963236684</v>
      </c>
      <c r="V73" s="3">
        <v>25</v>
      </c>
      <c r="W73" s="8">
        <f t="shared" si="9"/>
        <v>8.3311004743384007</v>
      </c>
      <c r="X73" s="8">
        <f t="shared" si="11"/>
        <v>5.9082285814274593</v>
      </c>
      <c r="Y73" s="8">
        <f t="shared" si="11"/>
        <v>4.9355001471957909</v>
      </c>
      <c r="Z73" s="8">
        <f t="shared" si="11"/>
        <v>4.3952091922391139</v>
      </c>
      <c r="AA73" s="8">
        <f t="shared" si="11"/>
        <v>4.0464042196583803</v>
      </c>
      <c r="AB73" s="8">
        <f t="shared" si="11"/>
        <v>3.8005152694777169</v>
      </c>
      <c r="AC73" s="8">
        <f t="shared" si="11"/>
        <v>3.6168318199741707</v>
      </c>
      <c r="AD73" s="8">
        <f t="shared" si="11"/>
        <v>3.4738517683753836</v>
      </c>
      <c r="AE73" s="8">
        <f t="shared" si="11"/>
        <v>3.3590779229574688</v>
      </c>
      <c r="AF73" s="8">
        <f t="shared" si="11"/>
        <v>3.264718531037198</v>
      </c>
      <c r="AG73" s="8">
        <f t="shared" si="11"/>
        <v>3.1183429457106122</v>
      </c>
      <c r="AH73" s="8">
        <f t="shared" si="11"/>
        <v>2.9651608787219152</v>
      </c>
      <c r="AI73" s="8">
        <f t="shared" si="11"/>
        <v>2.8036340555666852</v>
      </c>
      <c r="AJ73" s="8">
        <f t="shared" si="11"/>
        <v>2.7018148788874647</v>
      </c>
      <c r="AK73" s="8">
        <f t="shared" si="11"/>
        <v>2.4838091748397648</v>
      </c>
      <c r="AL73" s="8">
        <f t="shared" si="11"/>
        <v>2.405707037535004</v>
      </c>
      <c r="AM73" s="8">
        <f t="shared" si="11"/>
        <v>2.365379611116313</v>
      </c>
      <c r="AN73" s="8">
        <f t="shared" si="10"/>
        <v>2.2382649199836933</v>
      </c>
    </row>
    <row r="74" spans="2:40">
      <c r="B74" s="3">
        <v>26</v>
      </c>
      <c r="C74" s="8">
        <f>_xlfn.F.INV($C$46,C$48,$B74)</f>
        <v>4.3098095654792283</v>
      </c>
      <c r="D74" s="8">
        <f>_xlfn.F.INV($C$46,D$48,$B74)</f>
        <v>3.4226054542345166</v>
      </c>
      <c r="E74" s="8">
        <f>_xlfn.F.INV($C$46,E$48,$B74)</f>
        <v>3.0169056867174526</v>
      </c>
      <c r="F74" s="8">
        <f>_xlfn.F.INV($C$46,F$48,$B74)</f>
        <v>2.7779520328675016</v>
      </c>
      <c r="G74" s="8">
        <f>_xlfn.F.INV($C$46,G$48,$B74)</f>
        <v>2.6180958403353181</v>
      </c>
      <c r="H74" s="8">
        <f>_xlfn.F.INV($C$46,H$48,$B74)</f>
        <v>2.5025961140544197</v>
      </c>
      <c r="I74" s="8">
        <f>_xlfn.F.INV($C$46,I$48,$B74)</f>
        <v>2.4147172378563369</v>
      </c>
      <c r="J74" s="8">
        <f>_xlfn.F.INV($C$46,J$48,$B74)</f>
        <v>2.3453221037284071</v>
      </c>
      <c r="K74" s="8">
        <f>_xlfn.F.INV($C$46,K$48,$B74)</f>
        <v>2.288964923584647</v>
      </c>
      <c r="L74" s="8">
        <f>_xlfn.F.INV($C$46,L$48,$B74)</f>
        <v>2.2421818129560771</v>
      </c>
      <c r="M74" s="8">
        <f>_xlfn.F.INV($C$46,M$48,$B74)</f>
        <v>2.1687744294891314</v>
      </c>
      <c r="N74" s="8">
        <f>_xlfn.F.INV($C$46,N$48,$B74)</f>
        <v>2.0908142150019282</v>
      </c>
      <c r="O74" s="8">
        <f>_xlfn.F.INV($C$46,O$48,$B74)</f>
        <v>2.0072637877336619</v>
      </c>
      <c r="P74" s="8">
        <f>_xlfn.F.INV($C$46,P$48,$B74)</f>
        <v>1.9538418204788446</v>
      </c>
      <c r="Q74" s="8">
        <f>_xlfn.F.INV($C$46,Q$48,$B74)</f>
        <v>1.8373118253291119</v>
      </c>
      <c r="R74" s="8">
        <f>_xlfn.F.INV($C$46,R$48,$B74)</f>
        <v>1.7947864746415632</v>
      </c>
      <c r="S74" s="8">
        <f>_xlfn.F.INV($C$46,S$48,$B74)</f>
        <v>1.7726539079182608</v>
      </c>
      <c r="T74" s="8">
        <f>_xlfn.F.INV($C$46,1000000,$B74)</f>
        <v>1.7020491080604774</v>
      </c>
      <c r="V74" s="3">
        <v>26</v>
      </c>
      <c r="W74" s="8">
        <f t="shared" si="9"/>
        <v>8.2760668853349237</v>
      </c>
      <c r="X74" s="8">
        <f t="shared" si="11"/>
        <v>5.8616584711414346</v>
      </c>
      <c r="Y74" s="8">
        <f t="shared" si="11"/>
        <v>4.8923256366480325</v>
      </c>
      <c r="Z74" s="8">
        <f t="shared" si="11"/>
        <v>4.3538119278753227</v>
      </c>
      <c r="AA74" s="8">
        <f t="shared" si="11"/>
        <v>4.0060607235259598</v>
      </c>
      <c r="AB74" s="8">
        <f t="shared" si="11"/>
        <v>3.7608423596221741</v>
      </c>
      <c r="AC74" s="8">
        <f t="shared" si="11"/>
        <v>3.5776044378286369</v>
      </c>
      <c r="AD74" s="8">
        <f t="shared" si="11"/>
        <v>3.4349281930763254</v>
      </c>
      <c r="AE74" s="8">
        <f t="shared" si="11"/>
        <v>3.3203643497170972</v>
      </c>
      <c r="AF74" s="8">
        <f t="shared" si="11"/>
        <v>3.2261505203498628</v>
      </c>
      <c r="AG74" s="8">
        <f t="shared" si="11"/>
        <v>3.0799420641512425</v>
      </c>
      <c r="AH74" s="8">
        <f t="shared" si="11"/>
        <v>2.9268391135694793</v>
      </c>
      <c r="AI74" s="8">
        <f t="shared" si="11"/>
        <v>2.7652553018574073</v>
      </c>
      <c r="AJ74" s="8">
        <f t="shared" si="11"/>
        <v>2.6633033100123584</v>
      </c>
      <c r="AK74" s="8">
        <f t="shared" si="11"/>
        <v>2.4446564792597805</v>
      </c>
      <c r="AL74" s="8">
        <f t="shared" si="11"/>
        <v>2.3661632638962704</v>
      </c>
      <c r="AM74" s="8">
        <f t="shared" si="11"/>
        <v>2.3255900122194113</v>
      </c>
      <c r="AN74" s="8">
        <f t="shared" si="10"/>
        <v>2.1974537301162078</v>
      </c>
    </row>
    <row r="75" spans="2:40">
      <c r="B75" s="3">
        <v>27</v>
      </c>
      <c r="C75" s="8">
        <f>_xlfn.F.INV($C$46,C$48,$B75)</f>
        <v>4.294076544472083</v>
      </c>
      <c r="D75" s="8">
        <f>_xlfn.F.INV($C$46,D$48,$B75)</f>
        <v>3.4072612770158059</v>
      </c>
      <c r="E75" s="8">
        <f>_xlfn.F.INV($C$46,E$48,$B75)</f>
        <v>3.0016793027987942</v>
      </c>
      <c r="F75" s="8">
        <f>_xlfn.F.INV($C$46,F$48,$B75)</f>
        <v>2.7627185200004476</v>
      </c>
      <c r="G75" s="8">
        <f>_xlfn.F.INV($C$46,G$48,$B75)</f>
        <v>2.6027992283165471</v>
      </c>
      <c r="H75" s="8">
        <f>_xlfn.F.INV($C$46,H$48,$B75)</f>
        <v>2.4872106375574941</v>
      </c>
      <c r="I75" s="8">
        <f>_xlfn.F.INV($C$46,I$48,$B75)</f>
        <v>2.3992315531378283</v>
      </c>
      <c r="J75" s="8">
        <f>_xlfn.F.INV($C$46,J$48,$B75)</f>
        <v>2.3297322243347072</v>
      </c>
      <c r="K75" s="8">
        <f>_xlfn.F.INV($C$46,K$48,$B75)</f>
        <v>2.2732707726427996</v>
      </c>
      <c r="L75" s="8">
        <f>_xlfn.F.INV($C$46,L$48,$B75)</f>
        <v>2.2263854249269239</v>
      </c>
      <c r="M75" s="8">
        <f>_xlfn.F.INV($C$46,M$48,$B75)</f>
        <v>2.1527836155365958</v>
      </c>
      <c r="N75" s="8">
        <f>_xlfn.F.INV($C$46,N$48,$B75)</f>
        <v>2.0745612602923615</v>
      </c>
      <c r="O75" s="8">
        <f>_xlfn.F.INV($C$46,O$48,$B75)</f>
        <v>1.9906479294106372</v>
      </c>
      <c r="P75" s="8">
        <f>_xlfn.F.INV($C$46,P$48,$B75)</f>
        <v>1.9369371227020857</v>
      </c>
      <c r="Q75" s="8">
        <f>_xlfn.F.INV($C$46,Q$48,$B75)</f>
        <v>1.819564832803217</v>
      </c>
      <c r="R75" s="8">
        <f>_xlfn.F.INV($C$46,R$48,$B75)</f>
        <v>1.7766351260567173</v>
      </c>
      <c r="S75" s="8">
        <f>_xlfn.F.INV($C$46,S$48,$B75)</f>
        <v>1.7542654952313204</v>
      </c>
      <c r="T75" s="8">
        <f>_xlfn.F.INV($C$46,1000000,$B75)</f>
        <v>1.6827522201090364</v>
      </c>
      <c r="V75" s="3">
        <v>27</v>
      </c>
      <c r="W75" s="8">
        <f t="shared" si="9"/>
        <v>8.2255605922700106</v>
      </c>
      <c r="X75" s="8">
        <f t="shared" si="11"/>
        <v>5.8189605233300616</v>
      </c>
      <c r="Y75" s="8">
        <f t="shared" si="11"/>
        <v>4.8527596475726309</v>
      </c>
      <c r="Z75" s="8">
        <f t="shared" si="11"/>
        <v>4.3158846282319594</v>
      </c>
      <c r="AA75" s="8">
        <f t="shared" si="11"/>
        <v>3.9691043462062363</v>
      </c>
      <c r="AB75" s="8">
        <f t="shared" si="11"/>
        <v>3.7245030841147093</v>
      </c>
      <c r="AC75" s="8">
        <f t="shared" si="11"/>
        <v>3.541674364314634</v>
      </c>
      <c r="AD75" s="8">
        <f t="shared" si="11"/>
        <v>3.3992763573090508</v>
      </c>
      <c r="AE75" s="8">
        <f t="shared" si="11"/>
        <v>3.2849040418112865</v>
      </c>
      <c r="AF75" s="8">
        <f t="shared" si="11"/>
        <v>3.190822164197487</v>
      </c>
      <c r="AG75" s="8">
        <f t="shared" si="11"/>
        <v>3.0447629733596187</v>
      </c>
      <c r="AH75" s="8">
        <f t="shared" si="11"/>
        <v>2.8917253799802309</v>
      </c>
      <c r="AI75" s="8">
        <f t="shared" si="11"/>
        <v>2.7300765140733385</v>
      </c>
      <c r="AJ75" s="8">
        <f t="shared" si="11"/>
        <v>2.6279904527576963</v>
      </c>
      <c r="AK75" s="8">
        <f t="shared" si="11"/>
        <v>2.4087101643729736</v>
      </c>
      <c r="AL75" s="8">
        <f t="shared" si="11"/>
        <v>2.32983147884649</v>
      </c>
      <c r="AM75" s="8">
        <f t="shared" si="11"/>
        <v>2.2890155702484432</v>
      </c>
      <c r="AN75" s="8">
        <f t="shared" si="10"/>
        <v>2.1598661487992987</v>
      </c>
    </row>
    <row r="76" spans="2:40">
      <c r="B76" s="3">
        <v>28</v>
      </c>
      <c r="C76" s="8">
        <f>_xlfn.F.INV($C$46,C$48,$B76)</f>
        <v>4.2795418242657641</v>
      </c>
      <c r="D76" s="8">
        <f>_xlfn.F.INV($C$46,D$48,$B76)</f>
        <v>3.3930936364916691</v>
      </c>
      <c r="E76" s="8">
        <f>_xlfn.F.INV($C$46,E$48,$B76)</f>
        <v>2.987623271740647</v>
      </c>
      <c r="F76" s="8">
        <f>_xlfn.F.INV($C$46,F$48,$B76)</f>
        <v>2.7486567235484922</v>
      </c>
      <c r="G76" s="8">
        <f>_xlfn.F.INV($C$46,G$48,$B76)</f>
        <v>2.5886789330636706</v>
      </c>
      <c r="H76" s="8">
        <f>_xlfn.F.INV($C$46,H$48,$B76)</f>
        <v>2.4730074283283869</v>
      </c>
      <c r="I76" s="8">
        <f>_xlfn.F.INV($C$46,I$48,$B76)</f>
        <v>2.3849345590495101</v>
      </c>
      <c r="J76" s="8">
        <f>_xlfn.F.INV($C$46,J$48,$B76)</f>
        <v>2.3153375041066653</v>
      </c>
      <c r="K76" s="8">
        <f>_xlfn.F.INV($C$46,K$48,$B76)</f>
        <v>2.2587780825620727</v>
      </c>
      <c r="L76" s="8">
        <f>_xlfn.F.INV($C$46,L$48,$B76)</f>
        <v>2.2117965300771947</v>
      </c>
      <c r="M76" s="8">
        <f>_xlfn.F.INV($C$46,M$48,$B76)</f>
        <v>2.1380114033128863</v>
      </c>
      <c r="N76" s="8">
        <f>_xlfn.F.INV($C$46,N$48,$B76)</f>
        <v>2.0595411842627658</v>
      </c>
      <c r="O76" s="8">
        <f>_xlfn.F.INV($C$46,O$48,$B76)</f>
        <v>1.9752834496632821</v>
      </c>
      <c r="P76" s="8">
        <f>_xlfn.F.INV($C$46,P$48,$B76)</f>
        <v>1.9212974945234593</v>
      </c>
      <c r="Q76" s="8">
        <f>_xlfn.F.INV($C$46,Q$48,$B76)</f>
        <v>1.8031175297094131</v>
      </c>
      <c r="R76" s="8">
        <f>_xlfn.F.INV($C$46,R$48,$B76)</f>
        <v>1.75979718319231</v>
      </c>
      <c r="S76" s="8">
        <f>_xlfn.F.INV($C$46,S$48,$B76)</f>
        <v>1.7371976176776436</v>
      </c>
      <c r="T76" s="8">
        <f>_xlfn.F.INV($C$46,1000000,$B76)</f>
        <v>1.6647966406801125</v>
      </c>
      <c r="V76" s="3">
        <v>28</v>
      </c>
      <c r="W76" s="8">
        <f t="shared" si="9"/>
        <v>8.1790461572191511</v>
      </c>
      <c r="X76" s="8">
        <f t="shared" si="11"/>
        <v>5.7796723908759136</v>
      </c>
      <c r="Y76" s="8">
        <f t="shared" si="11"/>
        <v>4.8163693385516693</v>
      </c>
      <c r="Z76" s="8">
        <f t="shared" si="11"/>
        <v>4.2810100183934043</v>
      </c>
      <c r="AA76" s="8">
        <f t="shared" si="11"/>
        <v>3.9351271873053748</v>
      </c>
      <c r="AB76" s="8">
        <f t="shared" si="11"/>
        <v>3.691095664239171</v>
      </c>
      <c r="AC76" s="8">
        <f t="shared" si="11"/>
        <v>3.508644046632778</v>
      </c>
      <c r="AD76" s="8">
        <f t="shared" si="11"/>
        <v>3.3665017477147305</v>
      </c>
      <c r="AE76" s="8">
        <f t="shared" si="11"/>
        <v>3.2523047428692289</v>
      </c>
      <c r="AF76" s="8">
        <f t="shared" si="11"/>
        <v>3.158342925981005</v>
      </c>
      <c r="AG76" s="8">
        <f t="shared" si="11"/>
        <v>3.0124175372435955</v>
      </c>
      <c r="AH76" s="8">
        <f t="shared" si="11"/>
        <v>2.8594336740180637</v>
      </c>
      <c r="AI76" s="8">
        <f t="shared" si="11"/>
        <v>2.6977134910276832</v>
      </c>
      <c r="AJ76" s="8">
        <f t="shared" si="11"/>
        <v>2.5954930130259024</v>
      </c>
      <c r="AK76" s="8">
        <f t="shared" si="11"/>
        <v>2.3755884251893549</v>
      </c>
      <c r="AL76" s="8">
        <f t="shared" si="11"/>
        <v>2.2963303501843018</v>
      </c>
      <c r="AM76" s="8">
        <f t="shared" si="11"/>
        <v>2.2552752081426402</v>
      </c>
      <c r="AN76" s="8">
        <f t="shared" si="10"/>
        <v>2.1251220241023341</v>
      </c>
    </row>
    <row r="77" spans="2:40">
      <c r="B77" s="3">
        <v>29</v>
      </c>
      <c r="C77" s="8">
        <f>_xlfn.F.INV($C$46,C$48,$B77)</f>
        <v>4.2660736323526232</v>
      </c>
      <c r="D77" s="8">
        <f>_xlfn.F.INV($C$46,D$48,$B77)</f>
        <v>3.3799723545224563</v>
      </c>
      <c r="E77" s="8">
        <f>_xlfn.F.INV($C$46,E$48,$B77)</f>
        <v>2.9746078103076683</v>
      </c>
      <c r="F77" s="8">
        <f>_xlfn.F.INV($C$46,F$48,$B77)</f>
        <v>2.7356366206320151</v>
      </c>
      <c r="G77" s="8">
        <f>_xlfn.F.INV($C$46,G$48,$B77)</f>
        <v>2.5756044344766345</v>
      </c>
      <c r="H77" s="8">
        <f>_xlfn.F.INV($C$46,H$48,$B77)</f>
        <v>2.4598553765482642</v>
      </c>
      <c r="I77" s="8">
        <f>_xlfn.F.INV($C$46,I$48,$B77)</f>
        <v>2.3716945377316718</v>
      </c>
      <c r="J77" s="8">
        <f>_xlfn.F.INV($C$46,J$48,$B77)</f>
        <v>2.3020056327825347</v>
      </c>
      <c r="K77" s="8">
        <f>_xlfn.F.INV($C$46,K$48,$B77)</f>
        <v>2.245353981433972</v>
      </c>
      <c r="L77" s="8">
        <f>_xlfn.F.INV($C$46,L$48,$B77)</f>
        <v>2.1982817315115373</v>
      </c>
      <c r="M77" s="8">
        <f>_xlfn.F.INV($C$46,M$48,$B77)</f>
        <v>2.1243234588585764</v>
      </c>
      <c r="N77" s="8">
        <f>_xlfn.F.INV($C$46,N$48,$B77)</f>
        <v>2.0456185020735629</v>
      </c>
      <c r="O77" s="8">
        <f>_xlfn.F.INV($C$46,O$48,$B77)</f>
        <v>1.9610334600288843</v>
      </c>
      <c r="P77" s="8">
        <f>_xlfn.F.INV($C$46,P$48,$B77)</f>
        <v>1.9067850736146137</v>
      </c>
      <c r="Q77" s="8">
        <f>_xlfn.F.INV($C$46,Q$48,$B77)</f>
        <v>1.7878298538988813</v>
      </c>
      <c r="R77" s="8">
        <f>_xlfn.F.INV($C$46,R$48,$B77)</f>
        <v>1.7441318235145535</v>
      </c>
      <c r="S77" s="8">
        <f>_xlfn.F.INV($C$46,S$48,$B77)</f>
        <v>1.7213090827984157</v>
      </c>
      <c r="T77" s="8">
        <f>_xlfn.F.INV($C$46,1000000,$B77)</f>
        <v>1.6480401664401398</v>
      </c>
      <c r="V77" s="3">
        <v>29</v>
      </c>
      <c r="W77" s="8">
        <f t="shared" si="9"/>
        <v>8.1360692237527683</v>
      </c>
      <c r="X77" s="8">
        <f t="shared" si="11"/>
        <v>5.7434023448458138</v>
      </c>
      <c r="Y77" s="8">
        <f t="shared" si="11"/>
        <v>4.7827882489541471</v>
      </c>
      <c r="Z77" s="8">
        <f t="shared" si="11"/>
        <v>4.2488349606640341</v>
      </c>
      <c r="AA77" s="8">
        <f t="shared" si="11"/>
        <v>3.9037841242020437</v>
      </c>
      <c r="AB77" s="8">
        <f t="shared" si="11"/>
        <v>3.660280203152475</v>
      </c>
      <c r="AC77" s="8">
        <f t="shared" si="11"/>
        <v>3.4781771878070598</v>
      </c>
      <c r="AD77" s="8">
        <f t="shared" si="11"/>
        <v>3.3362706496253658</v>
      </c>
      <c r="AE77" s="8">
        <f t="shared" si="11"/>
        <v>3.2222346496707788</v>
      </c>
      <c r="AF77" s="8">
        <f t="shared" si="11"/>
        <v>3.1283824535960938</v>
      </c>
      <c r="AG77" s="8">
        <f t="shared" si="11"/>
        <v>2.982577416667751</v>
      </c>
      <c r="AH77" s="8">
        <f t="shared" si="11"/>
        <v>2.8296374224549448</v>
      </c>
      <c r="AI77" s="8">
        <f t="shared" si="11"/>
        <v>2.6678411182900428</v>
      </c>
      <c r="AJ77" s="8">
        <f t="shared" si="11"/>
        <v>2.565486586077073</v>
      </c>
      <c r="AK77" s="8">
        <f t="shared" si="11"/>
        <v>2.3449679545716071</v>
      </c>
      <c r="AL77" s="8">
        <f t="shared" si="11"/>
        <v>2.2653369062356501</v>
      </c>
      <c r="AM77" s="8">
        <f t="shared" si="11"/>
        <v>2.2240461379341876</v>
      </c>
      <c r="AN77" s="8">
        <f t="shared" si="10"/>
        <v>2.0928992662685886</v>
      </c>
    </row>
    <row r="78" spans="2:40">
      <c r="B78" s="3">
        <v>30</v>
      </c>
      <c r="C78" s="8">
        <f>_xlfn.F.INV($C$46,C$48,$B78)</f>
        <v>4.2535588201459396</v>
      </c>
      <c r="D78" s="8">
        <f>_xlfn.F.INV($C$46,D$48,$B78)</f>
        <v>3.3677857564698135</v>
      </c>
      <c r="E78" s="8">
        <f>_xlfn.F.INV($C$46,E$48,$B78)</f>
        <v>2.9625216205946558</v>
      </c>
      <c r="F78" s="8">
        <f>_xlfn.F.INV($C$46,F$48,$B78)</f>
        <v>2.7235467201151944</v>
      </c>
      <c r="G78" s="8">
        <f>_xlfn.F.INV($C$46,G$48,$B78)</f>
        <v>2.5634638147756372</v>
      </c>
      <c r="H78" s="8">
        <f>_xlfn.F.INV($C$46,H$48,$B78)</f>
        <v>2.4476420516877488</v>
      </c>
      <c r="I78" s="8">
        <f>_xlfn.F.INV($C$46,I$48,$B78)</f>
        <v>2.3593985263646946</v>
      </c>
      <c r="J78" s="8">
        <f>_xlfn.F.INV($C$46,J$48,$B78)</f>
        <v>2.2896231265144147</v>
      </c>
      <c r="K78" s="8">
        <f>_xlfn.F.INV($C$46,K$48,$B78)</f>
        <v>2.232884489621525</v>
      </c>
      <c r="L78" s="8">
        <f>_xlfn.F.INV($C$46,L$48,$B78)</f>
        <v>2.1857265847419187</v>
      </c>
      <c r="M78" s="8">
        <f>_xlfn.F.INV($C$46,M$48,$B78)</f>
        <v>2.1116045047901348</v>
      </c>
      <c r="N78" s="8">
        <f>_xlfn.F.INV($C$46,N$48,$B78)</f>
        <v>2.0326769080692162</v>
      </c>
      <c r="O78" s="8">
        <f>_xlfn.F.INV($C$46,O$48,$B78)</f>
        <v>1.947780392823925</v>
      </c>
      <c r="P78" s="8">
        <f>_xlfn.F.INV($C$46,P$48,$B78)</f>
        <v>1.8932814113635528</v>
      </c>
      <c r="Q78" s="8">
        <f>_xlfn.F.INV($C$46,Q$48,$B78)</f>
        <v>1.7735813499112609</v>
      </c>
      <c r="R78" s="8">
        <f>_xlfn.F.INV($C$46,R$48,$B78)</f>
        <v>1.7295178925396359</v>
      </c>
      <c r="S78" s="8">
        <f>_xlfn.F.INV($C$46,S$48,$B78)</f>
        <v>1.7064783953196374</v>
      </c>
      <c r="T78" s="8">
        <f>_xlfn.F.INV($C$46,1000000,$B78)</f>
        <v>1.6323603713168238</v>
      </c>
      <c r="V78" s="3">
        <v>30</v>
      </c>
      <c r="W78" s="8">
        <f t="shared" si="9"/>
        <v>8.0962417529693482</v>
      </c>
      <c r="X78" s="8">
        <f t="shared" si="11"/>
        <v>5.7098163149559573</v>
      </c>
      <c r="Y78" s="8">
        <f t="shared" si="11"/>
        <v>4.7517040725165893</v>
      </c>
      <c r="Z78" s="8">
        <f t="shared" si="11"/>
        <v>4.2190586176008633</v>
      </c>
      <c r="AA78" s="8">
        <f t="shared" si="11"/>
        <v>3.874781212306516</v>
      </c>
      <c r="AB78" s="8">
        <f t="shared" si="11"/>
        <v>3.6317672436380182</v>
      </c>
      <c r="AC78" s="8">
        <f t="shared" si="11"/>
        <v>3.4499874155195172</v>
      </c>
      <c r="AD78" s="8">
        <f t="shared" si="11"/>
        <v>3.3082988978895238</v>
      </c>
      <c r="AE78" s="8">
        <f t="shared" si="11"/>
        <v>3.1944112256927912</v>
      </c>
      <c r="AF78" s="8">
        <f t="shared" si="11"/>
        <v>3.1006594423675407</v>
      </c>
      <c r="AG78" s="8">
        <f t="shared" si="11"/>
        <v>2.9549630049985236</v>
      </c>
      <c r="AH78" s="8">
        <f t="shared" si="11"/>
        <v>2.8020584891252671</v>
      </c>
      <c r="AI78" s="8">
        <f t="shared" si="11"/>
        <v>2.640182443934262</v>
      </c>
      <c r="AJ78" s="8">
        <f t="shared" si="11"/>
        <v>2.537694773712575</v>
      </c>
      <c r="AK78" s="8">
        <f t="shared" si="11"/>
        <v>2.3165731452615721</v>
      </c>
      <c r="AL78" s="8">
        <f t="shared" si="11"/>
        <v>2.2365757674857205</v>
      </c>
      <c r="AM78" s="8">
        <f t="shared" si="11"/>
        <v>2.1950531075138939</v>
      </c>
      <c r="AN78" s="8">
        <f t="shared" si="10"/>
        <v>2.0629231410866229</v>
      </c>
    </row>
    <row r="79" spans="2:40">
      <c r="B79" s="3">
        <v>40</v>
      </c>
      <c r="C79" s="8">
        <f>_xlfn.F.INV($C$46,C$48,$B79)</f>
        <v>4.1644046020900598</v>
      </c>
      <c r="D79" s="8">
        <f>_xlfn.F.INV($C$46,D$48,$B79)</f>
        <v>3.281135322267263</v>
      </c>
      <c r="E79" s="8">
        <f>_xlfn.F.INV($C$46,E$48,$B79)</f>
        <v>2.8766451311841004</v>
      </c>
      <c r="F79" s="8">
        <f>_xlfn.F.INV($C$46,F$48,$B79)</f>
        <v>2.6376603979207998</v>
      </c>
      <c r="G79" s="8">
        <f>_xlfn.F.INV($C$46,G$48,$B79)</f>
        <v>2.4772104231637342</v>
      </c>
      <c r="H79" s="8">
        <f>_xlfn.F.INV($C$46,H$48,$B79)</f>
        <v>2.3608512974297713</v>
      </c>
      <c r="I79" s="8">
        <f>_xlfn.F.INV($C$46,I$48,$B79)</f>
        <v>2.2719903131817984</v>
      </c>
      <c r="J79" s="8">
        <f>_xlfn.F.INV($C$46,J$48,$B79)</f>
        <v>2.2015641736123039</v>
      </c>
      <c r="K79" s="8">
        <f>_xlfn.F.INV($C$46,K$48,$B79)</f>
        <v>2.1441670154206278</v>
      </c>
      <c r="L79" s="8">
        <f>_xlfn.F.INV($C$46,L$48,$B79)</f>
        <v>2.0963570714548085</v>
      </c>
      <c r="M79" s="8">
        <f>_xlfn.F.INV($C$46,M$48,$B79)</f>
        <v>2.0209788308905976</v>
      </c>
      <c r="N79" s="8">
        <f>_xlfn.F.INV($C$46,N$48,$B79)</f>
        <v>1.9403254879043155</v>
      </c>
      <c r="O79" s="8">
        <f>_xlfn.F.INV($C$46,O$48,$B79)</f>
        <v>1.8529796672418555</v>
      </c>
      <c r="P79" s="8">
        <f>_xlfn.F.INV($C$46,P$48,$B79)</f>
        <v>1.7964800274923471</v>
      </c>
      <c r="Q79" s="8">
        <f>_xlfn.F.INV($C$46,Q$48,$B79)</f>
        <v>1.6706645286149906</v>
      </c>
      <c r="R79" s="8">
        <f>_xlfn.F.INV($C$46,R$48,$B79)</f>
        <v>1.6234999281538627</v>
      </c>
      <c r="S79" s="8">
        <f>_xlfn.F.INV($C$46,S$48,$B79)</f>
        <v>1.5985864968767765</v>
      </c>
      <c r="T79" s="8">
        <f>_xlfn.F.INV($C$46,1000000,$B79)</f>
        <v>1.5168509301662807</v>
      </c>
      <c r="V79" s="3">
        <v>40</v>
      </c>
      <c r="W79" s="8">
        <f t="shared" si="9"/>
        <v>7.8155044746863114</v>
      </c>
      <c r="X79" s="8">
        <f t="shared" si="11"/>
        <v>5.4738001074325586</v>
      </c>
      <c r="Y79" s="8">
        <f t="shared" si="11"/>
        <v>4.5336005320960435</v>
      </c>
      <c r="Z79" s="8">
        <f t="shared" si="11"/>
        <v>4.0103085379167558</v>
      </c>
      <c r="AA79" s="8">
        <f t="shared" si="11"/>
        <v>3.6715493646048256</v>
      </c>
      <c r="AB79" s="8">
        <f t="shared" si="11"/>
        <v>3.4320159764763365</v>
      </c>
      <c r="AC79" s="8">
        <f t="shared" si="11"/>
        <v>3.2525159594738846</v>
      </c>
      <c r="AD79" s="8">
        <f t="shared" si="11"/>
        <v>3.112348736720258</v>
      </c>
      <c r="AE79" s="8">
        <f t="shared" si="11"/>
        <v>2.9994789233025139</v>
      </c>
      <c r="AF79" s="8">
        <f t="shared" si="11"/>
        <v>2.9063984264256124</v>
      </c>
      <c r="AG79" s="8">
        <f t="shared" si="11"/>
        <v>2.7613767362217052</v>
      </c>
      <c r="AH79" s="8">
        <f t="shared" si="11"/>
        <v>2.6085615256045842</v>
      </c>
      <c r="AI79" s="8">
        <f t="shared" si="11"/>
        <v>2.4458343040629709</v>
      </c>
      <c r="AJ79" s="8">
        <f t="shared" si="11"/>
        <v>2.3421239371546121</v>
      </c>
      <c r="AK79" s="8">
        <f t="shared" si="11"/>
        <v>2.1156325570597438</v>
      </c>
      <c r="AL79" s="8">
        <f t="shared" si="11"/>
        <v>2.0323447651160844</v>
      </c>
      <c r="AM79" s="8">
        <f t="shared" si="11"/>
        <v>1.9887140353588291</v>
      </c>
      <c r="AN79" s="8">
        <f t="shared" si="10"/>
        <v>1.8473755434207546</v>
      </c>
    </row>
    <row r="80" spans="2:40">
      <c r="B80" s="3">
        <v>60</v>
      </c>
      <c r="C80" s="8">
        <f>_xlfn.F.INV($C$46,C$48,$B80)</f>
        <v>4.0779543684616355</v>
      </c>
      <c r="D80" s="8">
        <f>_xlfn.F.INV($C$46,D$48,$B80)</f>
        <v>3.1973966658259019</v>
      </c>
      <c r="E80" s="8">
        <f>_xlfn.F.INV($C$46,E$48,$B80)</f>
        <v>2.793757181264962</v>
      </c>
      <c r="F80" s="8">
        <f>_xlfn.F.INV($C$46,F$48,$B80)</f>
        <v>2.5547901729368556</v>
      </c>
      <c r="G80" s="8">
        <f>_xlfn.F.INV($C$46,G$48,$B80)</f>
        <v>2.3939719484726285</v>
      </c>
      <c r="H80" s="8">
        <f>_xlfn.F.INV($C$46,H$48,$B80)</f>
        <v>2.2770546255026582</v>
      </c>
      <c r="I80" s="8">
        <f>_xlfn.F.INV($C$46,I$48,$B80)</f>
        <v>2.1875409473200493</v>
      </c>
      <c r="J80" s="8">
        <f>_xlfn.F.INV($C$46,J$48,$B80)</f>
        <v>2.1164179118570012</v>
      </c>
      <c r="K80" s="8">
        <f>_xlfn.F.INV($C$46,K$48,$B80)</f>
        <v>2.058307640316714</v>
      </c>
      <c r="L80" s="8">
        <f>_xlfn.F.INV($C$46,L$48,$B80)</f>
        <v>2.0097844885695402</v>
      </c>
      <c r="M80" s="8">
        <f>_xlfn.F.INV($C$46,M$48,$B80)</f>
        <v>1.9330134507233523</v>
      </c>
      <c r="N80" s="8">
        <f>_xlfn.F.INV($C$46,N$48,$B80)</f>
        <v>1.8504075153063375</v>
      </c>
      <c r="O80" s="8">
        <f>_xlfn.F.INV($C$46,O$48,$B80)</f>
        <v>1.7602121822926524</v>
      </c>
      <c r="P80" s="8">
        <f>_xlfn.F.INV($C$46,P$48,$B80)</f>
        <v>1.7013139995544853</v>
      </c>
      <c r="Q80" s="8">
        <f>_xlfn.F.INV($C$46,Q$48,$B80)</f>
        <v>1.5677244873999781</v>
      </c>
      <c r="R80" s="8">
        <f>_xlfn.F.INV($C$46,R$48,$B80)</f>
        <v>1.5163243807932247</v>
      </c>
      <c r="S80" s="8">
        <f>_xlfn.F.INV($C$46,S$48,$B80)</f>
        <v>1.4887402508597922</v>
      </c>
      <c r="T80" s="8">
        <f>_xlfn.F.INV($C$46,1000000,$B80)</f>
        <v>1.395095353440666</v>
      </c>
      <c r="V80" s="3">
        <v>60</v>
      </c>
      <c r="W80" s="8">
        <f t="shared" si="9"/>
        <v>7.5482891635447853</v>
      </c>
      <c r="X80" s="8">
        <f t="shared" si="11"/>
        <v>5.2503755851956466</v>
      </c>
      <c r="Y80" s="8">
        <f t="shared" si="11"/>
        <v>4.3276940783657576</v>
      </c>
      <c r="Z80" s="8">
        <f t="shared" si="11"/>
        <v>3.8135318921527883</v>
      </c>
      <c r="AA80" s="8">
        <f t="shared" si="11"/>
        <v>3.480135353899072</v>
      </c>
      <c r="AB80" s="8">
        <f t="shared" si="11"/>
        <v>3.2439566916873996</v>
      </c>
      <c r="AC80" s="8">
        <f t="shared" si="11"/>
        <v>3.0666238362517797</v>
      </c>
      <c r="AD80" s="8">
        <f t="shared" si="11"/>
        <v>2.9278707275217681</v>
      </c>
      <c r="AE80" s="8">
        <f t="shared" si="11"/>
        <v>2.815913312490796</v>
      </c>
      <c r="AF80" s="8">
        <f t="shared" si="11"/>
        <v>2.723398561779431</v>
      </c>
      <c r="AG80" s="8">
        <f t="shared" si="11"/>
        <v>2.578837612779135</v>
      </c>
      <c r="AH80" s="8">
        <f t="shared" si="11"/>
        <v>2.4257826117215937</v>
      </c>
      <c r="AI80" s="8">
        <f t="shared" si="11"/>
        <v>2.2616471093089521</v>
      </c>
      <c r="AJ80" s="8">
        <f t="shared" si="11"/>
        <v>2.1561671394890354</v>
      </c>
      <c r="AK80" s="8">
        <f t="shared" si="11"/>
        <v>1.9220160760713605</v>
      </c>
      <c r="AL80" s="8">
        <f t="shared" ref="X80:AM83" si="12">_xlfn.F.INV($W$46,AL$48,$V80)</f>
        <v>1.8338531864611329</v>
      </c>
      <c r="AM80" s="8">
        <f t="shared" si="12"/>
        <v>1.7869938159638874</v>
      </c>
      <c r="AN80" s="8">
        <f t="shared" si="10"/>
        <v>1.630340721586355</v>
      </c>
    </row>
    <row r="81" spans="2:40">
      <c r="B81" s="3">
        <v>80</v>
      </c>
      <c r="C81" s="8">
        <f>_xlfn.F.INV($C$46,C$48,$B81)</f>
        <v>4.0357134124734237</v>
      </c>
      <c r="D81" s="8">
        <f>_xlfn.F.INV($C$46,D$48,$B81)</f>
        <v>3.1565849643062101</v>
      </c>
      <c r="E81" s="8">
        <f>_xlfn.F.INV($C$46,E$48,$B81)</f>
        <v>2.7533979167892717</v>
      </c>
      <c r="F81" s="8">
        <f>_xlfn.F.INV($C$46,F$48,$B81)</f>
        <v>2.5144490787792506</v>
      </c>
      <c r="G81" s="8">
        <f>_xlfn.F.INV($C$46,G$48,$B81)</f>
        <v>2.353445287705501</v>
      </c>
      <c r="H81" s="8">
        <f>_xlfn.F.INV($C$46,H$48,$B81)</f>
        <v>2.2362397887695824</v>
      </c>
      <c r="I81" s="8">
        <f>_xlfn.F.INV($C$46,I$48,$B81)</f>
        <v>2.1463848700769863</v>
      </c>
      <c r="J81" s="8">
        <f>_xlfn.F.INV($C$46,J$48,$B81)</f>
        <v>2.0748939019069259</v>
      </c>
      <c r="K81" s="8">
        <f>_xlfn.F.INV($C$46,K$48,$B81)</f>
        <v>2.0164038904993746</v>
      </c>
      <c r="L81" s="8">
        <f>_xlfn.F.INV($C$46,L$48,$B81)</f>
        <v>1.9674979361204594</v>
      </c>
      <c r="M81" s="8">
        <f>_xlfn.F.INV($C$46,M$48,$B81)</f>
        <v>1.8899711085139137</v>
      </c>
      <c r="N81" s="8">
        <f>_xlfn.F.INV($C$46,N$48,$B81)</f>
        <v>1.8062877670275708</v>
      </c>
      <c r="O81" s="8">
        <f>_xlfn.F.INV($C$46,O$48,$B81)</f>
        <v>1.7144823855087421</v>
      </c>
      <c r="P81" s="8">
        <f>_xlfn.F.INV($C$46,P$48,$B81)</f>
        <v>1.6541927369031628</v>
      </c>
      <c r="Q81" s="8">
        <f>_xlfn.F.INV($C$46,Q$48,$B81)</f>
        <v>1.5158377976628494</v>
      </c>
      <c r="R81" s="8">
        <f>_xlfn.F.INV($C$46,R$48,$B81)</f>
        <v>1.4616508764997895</v>
      </c>
      <c r="S81" s="8">
        <f>_xlfn.F.INV($C$46,S$48,$B81)</f>
        <v>1.4322285180369529</v>
      </c>
      <c r="T81" s="8">
        <f>_xlfn.F.INV($C$46,1000000,$B81)</f>
        <v>1.3294241286850359</v>
      </c>
      <c r="V81" s="3">
        <v>80</v>
      </c>
      <c r="W81" s="8">
        <f t="shared" si="9"/>
        <v>7.419516597088486</v>
      </c>
      <c r="X81" s="8">
        <f t="shared" si="12"/>
        <v>5.1431501846581851</v>
      </c>
      <c r="Y81" s="8">
        <f t="shared" si="12"/>
        <v>4.2290809397334108</v>
      </c>
      <c r="Z81" s="8">
        <f t="shared" si="12"/>
        <v>3.7194007767790334</v>
      </c>
      <c r="AA81" s="8">
        <f t="shared" si="12"/>
        <v>3.3886278026491823</v>
      </c>
      <c r="AB81" s="8">
        <f t="shared" si="12"/>
        <v>3.1540793656845576</v>
      </c>
      <c r="AC81" s="8">
        <f t="shared" si="12"/>
        <v>2.9777872586789571</v>
      </c>
      <c r="AD81" s="8">
        <f t="shared" si="12"/>
        <v>2.8396997054656854</v>
      </c>
      <c r="AE81" s="8">
        <f t="shared" si="12"/>
        <v>2.728156870138335</v>
      </c>
      <c r="AF81" s="8">
        <f t="shared" si="12"/>
        <v>2.6358825602097875</v>
      </c>
      <c r="AG81" s="8">
        <f t="shared" si="12"/>
        <v>2.4914636770225238</v>
      </c>
      <c r="AH81" s="8">
        <f t="shared" si="12"/>
        <v>2.3381477246092883</v>
      </c>
      <c r="AI81" s="8">
        <f t="shared" si="12"/>
        <v>2.1730570546982269</v>
      </c>
      <c r="AJ81" s="8">
        <f t="shared" si="12"/>
        <v>2.0664330374747553</v>
      </c>
      <c r="AK81" s="8">
        <f t="shared" si="12"/>
        <v>1.8272509178568594</v>
      </c>
      <c r="AL81" s="8">
        <f t="shared" si="12"/>
        <v>1.7357197091777519</v>
      </c>
      <c r="AM81" s="8">
        <f t="shared" si="12"/>
        <v>1.6865403495731672</v>
      </c>
      <c r="AN81" s="8">
        <f t="shared" si="10"/>
        <v>1.517666969366245</v>
      </c>
    </row>
    <row r="82" spans="2:40">
      <c r="B82" s="3">
        <v>100</v>
      </c>
      <c r="C82" s="8">
        <f>_xlfn.F.INV($C$46,C$48,$B82)</f>
        <v>4.0106770785575669</v>
      </c>
      <c r="D82" s="8">
        <f>_xlfn.F.INV($C$46,D$48,$B82)</f>
        <v>3.1324287058464084</v>
      </c>
      <c r="E82" s="8">
        <f>_xlfn.F.INV($C$46,E$48,$B82)</f>
        <v>2.7295214138899984</v>
      </c>
      <c r="F82" s="8">
        <f>_xlfn.F.INV($C$46,F$48,$B82)</f>
        <v>2.4905862312345652</v>
      </c>
      <c r="G82" s="8">
        <f>_xlfn.F.INV($C$46,G$48,$B82)</f>
        <v>2.3294704122606382</v>
      </c>
      <c r="H82" s="8">
        <f>_xlfn.F.INV($C$46,H$48,$B82)</f>
        <v>2.2120888040757034</v>
      </c>
      <c r="I82" s="8">
        <f>_xlfn.F.INV($C$46,I$48,$B82)</f>
        <v>2.1220239641917327</v>
      </c>
      <c r="J82" s="8">
        <f>_xlfn.F.INV($C$46,J$48,$B82)</f>
        <v>2.050305454770871</v>
      </c>
      <c r="K82" s="8">
        <f>_xlfn.F.INV($C$46,K$48,$B82)</f>
        <v>1.9915794848238813</v>
      </c>
      <c r="L82" s="8">
        <f>_xlfn.F.INV($C$46,L$48,$B82)</f>
        <v>1.942434612003487</v>
      </c>
      <c r="M82" s="8">
        <f>_xlfn.F.INV($C$46,M$48,$B82)</f>
        <v>1.8644331156192524</v>
      </c>
      <c r="N82" s="8">
        <f>_xlfn.F.INV($C$46,N$48,$B82)</f>
        <v>1.780066500665467</v>
      </c>
      <c r="O82" s="8">
        <f>_xlfn.F.INV($C$46,O$48,$B82)</f>
        <v>1.6872254508650406</v>
      </c>
      <c r="P82" s="8">
        <f>_xlfn.F.INV($C$46,P$48,$B82)</f>
        <v>1.626026084699963</v>
      </c>
      <c r="Q82" s="8">
        <f>_xlfn.F.INV($C$46,Q$48,$B82)</f>
        <v>1.4844407534583106</v>
      </c>
      <c r="R82" s="8">
        <f>_xlfn.F.INV($C$46,R$48,$B82)</f>
        <v>1.428269879165549</v>
      </c>
      <c r="S82" s="8">
        <f>_xlfn.F.INV($C$46,S$48,$B82)</f>
        <v>1.397494285199997</v>
      </c>
      <c r="T82" s="8">
        <f>_xlfn.F.INV($C$46,1000000,$B82)</f>
        <v>1.2872732000593625</v>
      </c>
      <c r="V82" s="3">
        <v>100</v>
      </c>
      <c r="W82" s="8">
        <f t="shared" si="9"/>
        <v>7.3437482789994162</v>
      </c>
      <c r="X82" s="8">
        <f t="shared" si="12"/>
        <v>5.0801990060964091</v>
      </c>
      <c r="Y82" s="8">
        <f t="shared" si="12"/>
        <v>4.1712504808614543</v>
      </c>
      <c r="Z82" s="8">
        <f t="shared" si="12"/>
        <v>3.6642332742733892</v>
      </c>
      <c r="AA82" s="8">
        <f t="shared" si="12"/>
        <v>3.3350161241873799</v>
      </c>
      <c r="AB82" s="8">
        <f t="shared" si="12"/>
        <v>3.1014307725008687</v>
      </c>
      <c r="AC82" s="8">
        <f t="shared" si="12"/>
        <v>2.9257492793472704</v>
      </c>
      <c r="AD82" s="8">
        <f t="shared" si="12"/>
        <v>2.788047463325515</v>
      </c>
      <c r="AE82" s="8">
        <f t="shared" si="12"/>
        <v>2.676739538112721</v>
      </c>
      <c r="AF82" s="8">
        <f t="shared" si="12"/>
        <v>2.584595179701064</v>
      </c>
      <c r="AG82" s="8">
        <f t="shared" si="12"/>
        <v>2.4402311408655089</v>
      </c>
      <c r="AH82" s="8">
        <f t="shared" si="12"/>
        <v>2.2867085975760433</v>
      </c>
      <c r="AI82" s="8">
        <f t="shared" si="12"/>
        <v>2.1209521908579494</v>
      </c>
      <c r="AJ82" s="8">
        <f t="shared" si="12"/>
        <v>2.0135420456414876</v>
      </c>
      <c r="AK82" s="8">
        <f t="shared" si="12"/>
        <v>1.770836698380241</v>
      </c>
      <c r="AL82" s="8">
        <f t="shared" si="12"/>
        <v>1.676851568754266</v>
      </c>
      <c r="AM82" s="8">
        <f t="shared" si="12"/>
        <v>1.625929260559011</v>
      </c>
      <c r="AN82" s="8">
        <f t="shared" si="10"/>
        <v>1.4469844081754311</v>
      </c>
    </row>
    <row r="83" spans="2:40">
      <c r="B83" s="3">
        <v>120</v>
      </c>
      <c r="C83" s="8">
        <f>_xlfn.F.INV($C$46,C$48,$B83)</f>
        <v>3.9941131027978547</v>
      </c>
      <c r="D83" s="8">
        <f>_xlfn.F.INV($C$46,D$48,$B83)</f>
        <v>3.1164606097261163</v>
      </c>
      <c r="E83" s="8">
        <f>_xlfn.F.INV($C$46,E$48,$B83)</f>
        <v>2.7137431935827503</v>
      </c>
      <c r="F83" s="8">
        <f>_xlfn.F.INV($C$46,F$48,$B83)</f>
        <v>2.474818211306161</v>
      </c>
      <c r="G83" s="8">
        <f>_xlfn.F.INV($C$46,G$48,$B83)</f>
        <v>2.3136273685663711</v>
      </c>
      <c r="H83" s="8">
        <f>_xlfn.F.INV($C$46,H$48,$B83)</f>
        <v>2.1961269487807451</v>
      </c>
      <c r="I83" s="8">
        <f>_xlfn.F.INV($C$46,I$48,$B83)</f>
        <v>2.1059199049423656</v>
      </c>
      <c r="J83" s="8">
        <f>_xlfn.F.INV($C$46,J$48,$B83)</f>
        <v>2.0340467408176575</v>
      </c>
      <c r="K83" s="8">
        <f>_xlfn.F.INV($C$46,K$48,$B83)</f>
        <v>1.9751599095237153</v>
      </c>
      <c r="L83" s="8">
        <f>_xlfn.F.INV($C$46,L$48,$B83)</f>
        <v>1.9258516919484043</v>
      </c>
      <c r="M83" s="8">
        <f>_xlfn.F.INV($C$46,M$48,$B83)</f>
        <v>1.8475243502274208</v>
      </c>
      <c r="N83" s="8">
        <f>_xlfn.F.INV($C$46,N$48,$B83)</f>
        <v>1.7626856783695188</v>
      </c>
      <c r="O83" s="8">
        <f>_xlfn.F.INV($C$46,O$48,$B83)</f>
        <v>1.6691222868369922</v>
      </c>
      <c r="P83" s="8">
        <f>_xlfn.F.INV($C$46,P$48,$B83)</f>
        <v>1.6072813806362944</v>
      </c>
      <c r="Q83" s="8">
        <f>_xlfn.F.INV($C$46,Q$48,$B83)</f>
        <v>1.4633586777012177</v>
      </c>
      <c r="R83" s="8">
        <f>_xlfn.F.INV($C$46,R$48,$B83)</f>
        <v>1.4056996411395297</v>
      </c>
      <c r="S83" s="8">
        <f>_xlfn.F.INV($C$46,S$48,$B83)</f>
        <v>1.3738823083941567</v>
      </c>
      <c r="T83" s="8">
        <f>_xlfn.F.INV($C$46,1000000,$B83)</f>
        <v>1.2574554360522523</v>
      </c>
      <c r="V83" s="3">
        <v>120</v>
      </c>
      <c r="W83" s="8">
        <f t="shared" si="9"/>
        <v>7.2938474012238839</v>
      </c>
      <c r="X83" s="8">
        <f t="shared" si="12"/>
        <v>5.0387966541777143</v>
      </c>
      <c r="Y83" s="8">
        <f t="shared" si="12"/>
        <v>4.1332425941478013</v>
      </c>
      <c r="Z83" s="8">
        <f t="shared" si="12"/>
        <v>3.6279898180269101</v>
      </c>
      <c r="AA83" s="8">
        <f t="shared" si="12"/>
        <v>3.2998022963873046</v>
      </c>
      <c r="AB83" s="8">
        <f t="shared" si="12"/>
        <v>3.0668527422891469</v>
      </c>
      <c r="AC83" s="8">
        <f t="shared" si="12"/>
        <v>2.8915725318070629</v>
      </c>
      <c r="AD83" s="8">
        <f t="shared" si="12"/>
        <v>2.7541221333540307</v>
      </c>
      <c r="AE83" s="8">
        <f t="shared" si="12"/>
        <v>2.6429649212805786</v>
      </c>
      <c r="AF83" s="8">
        <f t="shared" si="12"/>
        <v>2.5509010490915784</v>
      </c>
      <c r="AG83" s="8">
        <f t="shared" si="12"/>
        <v>2.4065603592178748</v>
      </c>
      <c r="AH83" s="8">
        <f t="shared" si="12"/>
        <v>2.2528779517702699</v>
      </c>
      <c r="AI83" s="8">
        <f t="shared" si="12"/>
        <v>2.0866357124236035</v>
      </c>
      <c r="AJ83" s="8">
        <f t="shared" si="12"/>
        <v>1.9786550877229609</v>
      </c>
      <c r="AK83" s="8">
        <f t="shared" si="12"/>
        <v>1.7333518066154334</v>
      </c>
      <c r="AL83" s="8">
        <f t="shared" si="12"/>
        <v>1.6375011788273077</v>
      </c>
      <c r="AM83" s="8">
        <f t="shared" si="12"/>
        <v>1.5852212398868664</v>
      </c>
      <c r="AN83" s="8">
        <f t="shared" si="10"/>
        <v>1.3977610244633263</v>
      </c>
    </row>
    <row r="84" spans="2:40">
      <c r="B84" s="3" t="s">
        <v>4</v>
      </c>
      <c r="C84" s="8">
        <f>_xlfn.F.INV($C$46,C$48,100000000)</f>
        <v>3.9127894456697674</v>
      </c>
      <c r="D84" s="8">
        <f>_xlfn.F.INV($C$46,D$48,100000000)</f>
        <v>3.0382224195238119</v>
      </c>
      <c r="E84" s="8">
        <f>_xlfn.F.INV($C$46,E$48,100000000)</f>
        <v>2.636493395265405</v>
      </c>
      <c r="F84" s="8">
        <f>_xlfn.F.INV($C$46,F$48,100000000)</f>
        <v>2.3976317038615242</v>
      </c>
      <c r="G84" s="8">
        <f>_xlfn.F.INV($C$46,G$48,100000000)</f>
        <v>2.2360607556432082</v>
      </c>
      <c r="H84" s="8">
        <f>_xlfn.F.INV($C$46,H$48,100000000)</f>
        <v>2.1179481177248052</v>
      </c>
      <c r="I84" s="8">
        <f>_xlfn.F.INV($C$46,I$48,100000000)</f>
        <v>2.0270011008414248</v>
      </c>
      <c r="J84" s="8">
        <f>_xlfn.F.INV($C$46,J$48,100000000)</f>
        <v>1.9543165407791081</v>
      </c>
      <c r="K84" s="8">
        <f>_xlfn.F.INV($C$46,K$48,100000000)</f>
        <v>1.8945793167373306</v>
      </c>
      <c r="L84" s="8">
        <f>_xlfn.F.INV($C$46,L$48,100000000)</f>
        <v>1.8444012666133329</v>
      </c>
      <c r="M84" s="8">
        <f>_xlfn.F.INV($C$46,M$48,100000000)</f>
        <v>1.7643203451405405</v>
      </c>
      <c r="N84" s="8">
        <f>_xlfn.F.INV($C$46,N$48,100000000)</f>
        <v>1.6768977494604367</v>
      </c>
      <c r="O84" s="8">
        <f>_xlfn.F.INV($C$46,O$48,100000000)</f>
        <v>1.5792762384496619</v>
      </c>
      <c r="P84" s="8">
        <f>_xlfn.F.INV($C$46,P$48,100000000)</f>
        <v>1.5137162318745656</v>
      </c>
      <c r="Q84" s="8">
        <f>_xlfn.F.INV($C$46,Q$48,100000000)</f>
        <v>1.3551064925749403</v>
      </c>
      <c r="R84" s="8">
        <f>_xlfn.F.INV($C$46,R$48,100000000)</f>
        <v>1.2868438140309666</v>
      </c>
      <c r="S84" s="8">
        <f>_xlfn.F.INV($C$46,S$48,100000000)</f>
        <v>1.2467758917749712</v>
      </c>
      <c r="T84" s="8">
        <f>_xlfn.F.INV($C$46,1000000,1000000)</f>
        <v>1.0033362842271967</v>
      </c>
      <c r="V84" s="3" t="s">
        <v>4</v>
      </c>
      <c r="W84" s="8">
        <f t="shared" ref="W84:AL84" si="13">_xlfn.F.INV($W$46,W$48,100000000)</f>
        <v>7.051475445627136</v>
      </c>
      <c r="X84" s="8">
        <f t="shared" si="13"/>
        <v>4.8383643000003653</v>
      </c>
      <c r="Y84" s="8">
        <f t="shared" si="13"/>
        <v>3.9495520278437244</v>
      </c>
      <c r="Z84" s="8">
        <f t="shared" si="13"/>
        <v>3.4529922111358031</v>
      </c>
      <c r="AA84" s="8">
        <f t="shared" si="13"/>
        <v>3.1298626459168206</v>
      </c>
      <c r="AB84" s="8">
        <f t="shared" si="13"/>
        <v>2.9000172387663934</v>
      </c>
      <c r="AC84" s="8">
        <f t="shared" si="13"/>
        <v>2.7266734348712394</v>
      </c>
      <c r="AD84" s="8">
        <f t="shared" si="13"/>
        <v>2.5904098322176261</v>
      </c>
      <c r="AE84" s="8">
        <f t="shared" si="13"/>
        <v>2.4799330104259734</v>
      </c>
      <c r="AF84" s="8">
        <f t="shared" si="13"/>
        <v>2.3881941821045851</v>
      </c>
      <c r="AG84" s="8">
        <f t="shared" si="13"/>
        <v>2.2438006304926348</v>
      </c>
      <c r="AH84" s="8">
        <f t="shared" si="13"/>
        <v>2.0890262656191321</v>
      </c>
      <c r="AI84" s="8">
        <f t="shared" si="13"/>
        <v>1.9197759076078666</v>
      </c>
      <c r="AJ84" s="8">
        <f t="shared" si="13"/>
        <v>1.8082733456214952</v>
      </c>
      <c r="AK84" s="8">
        <f t="shared" si="13"/>
        <v>1.5459327344014635</v>
      </c>
      <c r="AL84" s="8">
        <f t="shared" si="13"/>
        <v>1.4363762782412073</v>
      </c>
      <c r="AM84" s="8">
        <f>_xlfn.F.INV($W$46,AM$48,100000000)</f>
        <v>1.3730462403552739</v>
      </c>
      <c r="AN84" s="8">
        <f>_xlfn.F.INV($W$46,1000000,1000000)</f>
        <v>1.0048368262073157</v>
      </c>
    </row>
    <row r="88" spans="2:40">
      <c r="B88" s="3" t="s">
        <v>3</v>
      </c>
      <c r="C88" s="3">
        <f>0.995 + 0.00208</f>
        <v>0.99707999999999997</v>
      </c>
    </row>
    <row r="89" spans="2:40">
      <c r="B89" s="3"/>
      <c r="C89" s="3"/>
      <c r="D89" s="7"/>
    </row>
    <row r="90" spans="2:40">
      <c r="B90" s="3" t="s">
        <v>5</v>
      </c>
      <c r="C90" s="3">
        <v>1</v>
      </c>
      <c r="D90" s="3">
        <v>2</v>
      </c>
      <c r="E90" s="3">
        <v>3</v>
      </c>
      <c r="F90" s="3">
        <v>4</v>
      </c>
      <c r="G90" s="3">
        <v>5</v>
      </c>
      <c r="H90" s="3">
        <v>6</v>
      </c>
      <c r="I90" s="3">
        <v>7</v>
      </c>
      <c r="J90" s="3">
        <v>8</v>
      </c>
      <c r="K90" s="3">
        <v>9</v>
      </c>
      <c r="L90" s="3">
        <v>10</v>
      </c>
      <c r="M90" s="3">
        <v>12</v>
      </c>
      <c r="N90" s="3">
        <v>15</v>
      </c>
      <c r="O90" s="3">
        <v>20</v>
      </c>
      <c r="P90" s="3">
        <v>25</v>
      </c>
      <c r="Q90" s="3">
        <v>50</v>
      </c>
      <c r="R90" s="3">
        <v>75</v>
      </c>
      <c r="S90" s="3">
        <v>100</v>
      </c>
      <c r="T90" s="9" t="s">
        <v>4</v>
      </c>
    </row>
    <row r="91" spans="2:40">
      <c r="B91" s="3">
        <v>1</v>
      </c>
      <c r="C91" s="8">
        <f>_xlfn.F.INV($C$88,C$90,$B91)</f>
        <v>47532.25866891459</v>
      </c>
      <c r="D91" s="8">
        <f t="shared" ref="D91:S106" si="14">_xlfn.F.INV($C$88,D$90,$B91)</f>
        <v>58640.896134357834</v>
      </c>
      <c r="E91" s="8">
        <f t="shared" si="14"/>
        <v>63376.789334226807</v>
      </c>
      <c r="F91" s="8">
        <f t="shared" si="14"/>
        <v>65971.153984170087</v>
      </c>
      <c r="G91" s="8">
        <f t="shared" si="14"/>
        <v>67601.982697143685</v>
      </c>
      <c r="H91" s="8">
        <f t="shared" si="14"/>
        <v>68719.997205684442</v>
      </c>
      <c r="I91" s="8">
        <f t="shared" si="14"/>
        <v>69533.498393226328</v>
      </c>
      <c r="J91" s="8">
        <f t="shared" si="14"/>
        <v>70151.685804861147</v>
      </c>
      <c r="K91" s="8">
        <f t="shared" si="14"/>
        <v>70637.221345791797</v>
      </c>
      <c r="L91" s="8">
        <f t="shared" si="14"/>
        <v>71028.594898248179</v>
      </c>
      <c r="M91" s="8">
        <f t="shared" si="14"/>
        <v>71620.508466840911</v>
      </c>
      <c r="N91" s="8">
        <f t="shared" si="14"/>
        <v>72218.167802344207</v>
      </c>
      <c r="O91" s="8">
        <f t="shared" si="14"/>
        <v>72821.476641944653</v>
      </c>
      <c r="P91" s="8">
        <f t="shared" si="14"/>
        <v>73186.13039228195</v>
      </c>
      <c r="Q91" s="8">
        <f t="shared" si="14"/>
        <v>73921.329142788381</v>
      </c>
      <c r="R91" s="8">
        <f t="shared" si="14"/>
        <v>74168.113286943815</v>
      </c>
      <c r="S91" s="8">
        <f t="shared" si="14"/>
        <v>74291.823070557512</v>
      </c>
      <c r="T91" s="8">
        <f>_xlfn.F.INV($C$88,1000000,$B91)</f>
        <v>74664.173850368068</v>
      </c>
    </row>
    <row r="92" spans="2:40">
      <c r="B92" s="3">
        <v>2</v>
      </c>
      <c r="C92" s="8">
        <f t="shared" ref="C92:C125" si="15">_xlfn.F.INV($C$88,C$90,$B92)</f>
        <v>340.96648449201194</v>
      </c>
      <c r="D92" s="8">
        <f t="shared" si="14"/>
        <v>341.4657534246536</v>
      </c>
      <c r="E92" s="8">
        <f t="shared" si="14"/>
        <v>341.63228470840755</v>
      </c>
      <c r="F92" s="8">
        <f t="shared" si="14"/>
        <v>341.7155706577164</v>
      </c>
      <c r="G92" s="8">
        <f t="shared" si="14"/>
        <v>341.76554872568107</v>
      </c>
      <c r="H92" s="8">
        <f t="shared" si="14"/>
        <v>341.79887014531636</v>
      </c>
      <c r="I92" s="8">
        <f t="shared" si="14"/>
        <v>341.82267248554137</v>
      </c>
      <c r="J92" s="8">
        <f t="shared" si="14"/>
        <v>341.84052496597599</v>
      </c>
      <c r="K92" s="8">
        <f t="shared" si="14"/>
        <v>341.85441065832305</v>
      </c>
      <c r="L92" s="8">
        <f t="shared" si="14"/>
        <v>341.86551948296687</v>
      </c>
      <c r="M92" s="8">
        <f t="shared" si="14"/>
        <v>341.88218317120896</v>
      </c>
      <c r="N92" s="8">
        <f t="shared" si="14"/>
        <v>341.89884740098262</v>
      </c>
      <c r="O92" s="8">
        <f t="shared" si="14"/>
        <v>341.91551217228817</v>
      </c>
      <c r="P92" s="8">
        <f t="shared" si="14"/>
        <v>341.92551129500686</v>
      </c>
      <c r="Q92" s="8">
        <f t="shared" si="14"/>
        <v>341.94551012529797</v>
      </c>
      <c r="R92" s="8">
        <f t="shared" si="14"/>
        <v>341.95217657535198</v>
      </c>
      <c r="S92" s="8">
        <f t="shared" si="14"/>
        <v>341.95550983287052</v>
      </c>
      <c r="T92" s="8">
        <f t="shared" ref="T92:T125" si="16">_xlfn.F.INV($C$88,1000000,$B92)</f>
        <v>341.96550873539582</v>
      </c>
    </row>
    <row r="93" spans="2:40">
      <c r="B93" s="3">
        <v>3</v>
      </c>
      <c r="C93" s="8">
        <f t="shared" si="15"/>
        <v>80.53886842202381</v>
      </c>
      <c r="D93" s="8">
        <f t="shared" si="14"/>
        <v>71.923659234400375</v>
      </c>
      <c r="E93" s="8">
        <f t="shared" si="14"/>
        <v>68.457772610879104</v>
      </c>
      <c r="F93" s="8">
        <f t="shared" si="14"/>
        <v>66.572087280027489</v>
      </c>
      <c r="G93" s="8">
        <f t="shared" si="14"/>
        <v>65.3841974282997</v>
      </c>
      <c r="H93" s="8">
        <f t="shared" si="14"/>
        <v>64.56667911809329</v>
      </c>
      <c r="I93" s="8">
        <f t="shared" si="14"/>
        <v>63.969495905281065</v>
      </c>
      <c r="J93" s="8">
        <f t="shared" si="14"/>
        <v>63.514081463075762</v>
      </c>
      <c r="K93" s="8">
        <f t="shared" si="14"/>
        <v>63.155279777315435</v>
      </c>
      <c r="L93" s="8">
        <f t="shared" si="14"/>
        <v>62.865281602020247</v>
      </c>
      <c r="M93" s="8">
        <f t="shared" si="14"/>
        <v>62.425248866351453</v>
      </c>
      <c r="N93" s="8">
        <f t="shared" si="14"/>
        <v>61.979033168731924</v>
      </c>
      <c r="O93" s="8">
        <f t="shared" si="14"/>
        <v>61.526473268897362</v>
      </c>
      <c r="P93" s="8">
        <f t="shared" si="14"/>
        <v>61.251823736157867</v>
      </c>
      <c r="Q93" s="8">
        <f t="shared" si="14"/>
        <v>60.695350228812025</v>
      </c>
      <c r="R93" s="8">
        <f t="shared" si="14"/>
        <v>60.507693391451532</v>
      </c>
      <c r="S93" s="8">
        <f t="shared" si="14"/>
        <v>60.413452721552922</v>
      </c>
      <c r="T93" s="8">
        <f t="shared" si="16"/>
        <v>60.129093598053053</v>
      </c>
    </row>
    <row r="94" spans="2:40">
      <c r="B94" s="3">
        <v>4</v>
      </c>
      <c r="C94" s="8">
        <f t="shared" si="15"/>
        <v>42.015488431787929</v>
      </c>
      <c r="D94" s="8">
        <f t="shared" si="14"/>
        <v>35.011660509880052</v>
      </c>
      <c r="E94" s="8">
        <f t="shared" si="14"/>
        <v>32.227365204446194</v>
      </c>
      <c r="F94" s="8">
        <f t="shared" si="14"/>
        <v>30.714355876289517</v>
      </c>
      <c r="G94" s="8">
        <f t="shared" si="14"/>
        <v>29.760198193742269</v>
      </c>
      <c r="H94" s="8">
        <f t="shared" si="14"/>
        <v>29.102481009100806</v>
      </c>
      <c r="I94" s="8">
        <f t="shared" si="14"/>
        <v>28.621245169480336</v>
      </c>
      <c r="J94" s="8">
        <f t="shared" si="14"/>
        <v>28.253697352907011</v>
      </c>
      <c r="K94" s="8">
        <f t="shared" si="14"/>
        <v>27.963728446295317</v>
      </c>
      <c r="L94" s="8">
        <f t="shared" si="14"/>
        <v>27.729080561293166</v>
      </c>
      <c r="M94" s="8">
        <f t="shared" si="14"/>
        <v>27.372497834024792</v>
      </c>
      <c r="N94" s="8">
        <f t="shared" si="14"/>
        <v>27.010169350972305</v>
      </c>
      <c r="O94" s="8">
        <f t="shared" si="14"/>
        <v>26.641839599315418</v>
      </c>
      <c r="P94" s="8">
        <f t="shared" si="14"/>
        <v>26.417847608155125</v>
      </c>
      <c r="Q94" s="8">
        <f t="shared" si="14"/>
        <v>25.962831255376635</v>
      </c>
      <c r="R94" s="8">
        <f t="shared" si="14"/>
        <v>25.809002279247213</v>
      </c>
      <c r="S94" s="8">
        <f t="shared" si="14"/>
        <v>25.731671608277249</v>
      </c>
      <c r="T94" s="8">
        <f t="shared" si="16"/>
        <v>25.498005420738163</v>
      </c>
    </row>
    <row r="95" spans="2:40">
      <c r="B95" s="3">
        <v>5</v>
      </c>
      <c r="C95" s="8">
        <f t="shared" si="15"/>
        <v>29.261549890997571</v>
      </c>
      <c r="D95" s="8">
        <f t="shared" si="14"/>
        <v>23.309932461110304</v>
      </c>
      <c r="E95" s="8">
        <f t="shared" si="14"/>
        <v>20.959291785120424</v>
      </c>
      <c r="F95" s="8">
        <f t="shared" si="14"/>
        <v>19.682035832882086</v>
      </c>
      <c r="G95" s="8">
        <f t="shared" si="14"/>
        <v>18.875469329461719</v>
      </c>
      <c r="H95" s="8">
        <f t="shared" si="14"/>
        <v>18.318578076544853</v>
      </c>
      <c r="I95" s="8">
        <f t="shared" si="14"/>
        <v>17.910459590407857</v>
      </c>
      <c r="J95" s="8">
        <f t="shared" si="14"/>
        <v>17.598295013866377</v>
      </c>
      <c r="K95" s="8">
        <f t="shared" si="14"/>
        <v>17.351691999447659</v>
      </c>
      <c r="L95" s="8">
        <f t="shared" si="14"/>
        <v>17.151899558660627</v>
      </c>
      <c r="M95" s="8">
        <f t="shared" si="14"/>
        <v>16.847831923641575</v>
      </c>
      <c r="N95" s="8">
        <f t="shared" si="14"/>
        <v>16.538236183890088</v>
      </c>
      <c r="O95" s="8">
        <f t="shared" si="14"/>
        <v>16.222773917036903</v>
      </c>
      <c r="P95" s="8">
        <f t="shared" si="14"/>
        <v>16.030525462797492</v>
      </c>
      <c r="Q95" s="8">
        <f t="shared" si="14"/>
        <v>15.638924816825023</v>
      </c>
      <c r="R95" s="8">
        <f t="shared" si="14"/>
        <v>15.50617933603168</v>
      </c>
      <c r="S95" s="8">
        <f t="shared" si="14"/>
        <v>15.439374182988264</v>
      </c>
      <c r="T95" s="8">
        <f t="shared" si="16"/>
        <v>15.237198617694366</v>
      </c>
    </row>
    <row r="96" spans="2:40">
      <c r="B96" s="3">
        <v>6</v>
      </c>
      <c r="C96" s="8">
        <f t="shared" si="15"/>
        <v>23.297229453329521</v>
      </c>
      <c r="D96" s="8">
        <f t="shared" si="14"/>
        <v>17.989091343038226</v>
      </c>
      <c r="E96" s="8">
        <f t="shared" si="14"/>
        <v>15.900858463354981</v>
      </c>
      <c r="F96" s="8">
        <f t="shared" si="14"/>
        <v>14.765774751428744</v>
      </c>
      <c r="G96" s="8">
        <f t="shared" si="14"/>
        <v>14.048022962179813</v>
      </c>
      <c r="H96" s="8">
        <f t="shared" si="14"/>
        <v>13.551690035245333</v>
      </c>
      <c r="I96" s="8">
        <f t="shared" si="14"/>
        <v>13.187406979986635</v>
      </c>
      <c r="J96" s="8">
        <f t="shared" si="14"/>
        <v>12.90838628502655</v>
      </c>
      <c r="K96" s="8">
        <f t="shared" si="14"/>
        <v>12.687690210453498</v>
      </c>
      <c r="L96" s="8">
        <f t="shared" si="14"/>
        <v>12.508685652998626</v>
      </c>
      <c r="M96" s="8">
        <f t="shared" si="14"/>
        <v>12.235866488343001</v>
      </c>
      <c r="N96" s="8">
        <f t="shared" si="14"/>
        <v>11.957540238746365</v>
      </c>
      <c r="O96" s="8">
        <f t="shared" si="14"/>
        <v>11.673285455574582</v>
      </c>
      <c r="P96" s="8">
        <f t="shared" si="14"/>
        <v>11.499688679930497</v>
      </c>
      <c r="Q96" s="8">
        <f t="shared" si="14"/>
        <v>11.145095073244757</v>
      </c>
      <c r="R96" s="8">
        <f t="shared" si="14"/>
        <v>11.024559661442115</v>
      </c>
      <c r="S96" s="8">
        <f t="shared" si="14"/>
        <v>10.963829218229041</v>
      </c>
      <c r="T96" s="8">
        <f t="shared" si="16"/>
        <v>10.779733535764626</v>
      </c>
    </row>
    <row r="97" spans="2:20">
      <c r="B97" s="3">
        <v>7</v>
      </c>
      <c r="C97" s="8">
        <f t="shared" si="15"/>
        <v>19.932251349935225</v>
      </c>
      <c r="D97" s="8">
        <f t="shared" si="14"/>
        <v>15.045748778182194</v>
      </c>
      <c r="E97" s="8">
        <f t="shared" si="14"/>
        <v>13.128330902582793</v>
      </c>
      <c r="F97" s="8">
        <f t="shared" si="14"/>
        <v>12.085549301888678</v>
      </c>
      <c r="G97" s="8">
        <f t="shared" si="14"/>
        <v>11.425334732180081</v>
      </c>
      <c r="H97" s="8">
        <f t="shared" si="14"/>
        <v>10.968148848600451</v>
      </c>
      <c r="I97" s="8">
        <f t="shared" si="14"/>
        <v>10.632139569781431</v>
      </c>
      <c r="J97" s="8">
        <f t="shared" si="14"/>
        <v>10.374448509885671</v>
      </c>
      <c r="K97" s="8">
        <f t="shared" si="14"/>
        <v>10.170387490187684</v>
      </c>
      <c r="L97" s="8">
        <f t="shared" si="14"/>
        <v>10.004701794553357</v>
      </c>
      <c r="M97" s="8">
        <f t="shared" si="14"/>
        <v>9.7518426854421048</v>
      </c>
      <c r="N97" s="8">
        <f t="shared" si="14"/>
        <v>9.4933960122975396</v>
      </c>
      <c r="O97" s="8">
        <f t="shared" si="14"/>
        <v>9.2288557232378707</v>
      </c>
      <c r="P97" s="8">
        <f t="shared" si="14"/>
        <v>9.0669633244784613</v>
      </c>
      <c r="Q97" s="8">
        <f t="shared" si="14"/>
        <v>8.7353551845740345</v>
      </c>
      <c r="R97" s="8">
        <f t="shared" si="14"/>
        <v>8.6223138696103767</v>
      </c>
      <c r="S97" s="8">
        <f t="shared" si="14"/>
        <v>8.5652912471196245</v>
      </c>
      <c r="T97" s="8">
        <f t="shared" si="16"/>
        <v>8.3921360309350721</v>
      </c>
    </row>
    <row r="98" spans="2:20">
      <c r="B98" s="3">
        <v>8</v>
      </c>
      <c r="C98" s="8">
        <f t="shared" si="15"/>
        <v>17.799539861983074</v>
      </c>
      <c r="D98" s="8">
        <f t="shared" si="14"/>
        <v>13.207361334005871</v>
      </c>
      <c r="E98" s="8">
        <f t="shared" si="14"/>
        <v>11.408635026953979</v>
      </c>
      <c r="F98" s="8">
        <f t="shared" si="14"/>
        <v>10.429851027750308</v>
      </c>
      <c r="G98" s="8">
        <f t="shared" si="14"/>
        <v>9.8094490272816977</v>
      </c>
      <c r="H98" s="8">
        <f t="shared" si="14"/>
        <v>9.3792911745850667</v>
      </c>
      <c r="I98" s="8">
        <f t="shared" si="14"/>
        <v>9.0627566568531144</v>
      </c>
      <c r="J98" s="8">
        <f t="shared" si="14"/>
        <v>8.819721099690911</v>
      </c>
      <c r="K98" s="8">
        <f t="shared" si="14"/>
        <v>8.627061331418016</v>
      </c>
      <c r="L98" s="8">
        <f t="shared" si="14"/>
        <v>8.4704812293510852</v>
      </c>
      <c r="M98" s="8">
        <f t="shared" si="14"/>
        <v>8.2312195505760375</v>
      </c>
      <c r="N98" s="8">
        <f t="shared" si="14"/>
        <v>7.9862391083197597</v>
      </c>
      <c r="O98" s="8">
        <f t="shared" si="14"/>
        <v>7.7349481337289729</v>
      </c>
      <c r="P98" s="8">
        <f t="shared" si="14"/>
        <v>7.5808543862195839</v>
      </c>
      <c r="Q98" s="8">
        <f t="shared" si="14"/>
        <v>7.2643500635680098</v>
      </c>
      <c r="R98" s="8">
        <f t="shared" si="14"/>
        <v>7.1561504162540519</v>
      </c>
      <c r="S98" s="8">
        <f t="shared" si="14"/>
        <v>7.1015036454393252</v>
      </c>
      <c r="T98" s="8">
        <f t="shared" si="16"/>
        <v>6.9352662804549805</v>
      </c>
    </row>
    <row r="99" spans="2:20">
      <c r="B99" s="3">
        <v>9</v>
      </c>
      <c r="C99" s="8">
        <f t="shared" si="15"/>
        <v>16.337412748486951</v>
      </c>
      <c r="D99" s="8">
        <f t="shared" si="14"/>
        <v>11.961172614034369</v>
      </c>
      <c r="E99" s="8">
        <f t="shared" si="14"/>
        <v>10.249231473299789</v>
      </c>
      <c r="F99" s="8">
        <f t="shared" si="14"/>
        <v>9.3171572351769463</v>
      </c>
      <c r="G99" s="8">
        <f t="shared" si="14"/>
        <v>8.7257590561046392</v>
      </c>
      <c r="H99" s="8">
        <f t="shared" si="14"/>
        <v>8.3152493289625813</v>
      </c>
      <c r="I99" s="8">
        <f t="shared" si="14"/>
        <v>8.0128384128663566</v>
      </c>
      <c r="J99" s="8">
        <f t="shared" si="14"/>
        <v>7.7804043537289083</v>
      </c>
      <c r="K99" s="8">
        <f t="shared" si="14"/>
        <v>7.5959701986910773</v>
      </c>
      <c r="L99" s="8">
        <f t="shared" si="14"/>
        <v>7.4459417770540073</v>
      </c>
      <c r="M99" s="8">
        <f t="shared" si="14"/>
        <v>7.2164254794924378</v>
      </c>
      <c r="N99" s="8">
        <f t="shared" si="14"/>
        <v>6.9810347687337595</v>
      </c>
      <c r="O99" s="8">
        <f t="shared" si="14"/>
        <v>6.7390918288836925</v>
      </c>
      <c r="P99" s="8">
        <f t="shared" si="14"/>
        <v>6.590442805675675</v>
      </c>
      <c r="Q99" s="8">
        <f t="shared" si="14"/>
        <v>6.2842959501595308</v>
      </c>
      <c r="R99" s="8">
        <f t="shared" si="14"/>
        <v>6.1793403321093923</v>
      </c>
      <c r="S99" s="8">
        <f t="shared" si="14"/>
        <v>6.1262666781244652</v>
      </c>
      <c r="T99" s="8">
        <f t="shared" si="16"/>
        <v>5.9645193398801224</v>
      </c>
    </row>
    <row r="100" spans="2:20">
      <c r="B100" s="3">
        <v>10</v>
      </c>
      <c r="C100" s="8">
        <f t="shared" si="15"/>
        <v>15.277013175141324</v>
      </c>
      <c r="D100" s="8">
        <f t="shared" si="14"/>
        <v>11.065469946786592</v>
      </c>
      <c r="E100" s="8">
        <f t="shared" si="14"/>
        <v>9.4195469853595828</v>
      </c>
      <c r="F100" s="8">
        <f t="shared" si="14"/>
        <v>8.5229516721053606</v>
      </c>
      <c r="G100" s="8">
        <f t="shared" si="14"/>
        <v>7.953546519730688</v>
      </c>
      <c r="H100" s="8">
        <f t="shared" si="14"/>
        <v>7.557905423379883</v>
      </c>
      <c r="I100" s="8">
        <f t="shared" si="14"/>
        <v>7.2661576527058234</v>
      </c>
      <c r="J100" s="8">
        <f t="shared" si="14"/>
        <v>7.0417071943710141</v>
      </c>
      <c r="K100" s="8">
        <f t="shared" si="14"/>
        <v>6.8634506898284826</v>
      </c>
      <c r="L100" s="8">
        <f t="shared" si="14"/>
        <v>6.7183289492208873</v>
      </c>
      <c r="M100" s="8">
        <f t="shared" si="14"/>
        <v>6.4960807867668846</v>
      </c>
      <c r="N100" s="8">
        <f t="shared" si="14"/>
        <v>6.2677921988793504</v>
      </c>
      <c r="O100" s="8">
        <f t="shared" si="14"/>
        <v>6.0326997204053887</v>
      </c>
      <c r="P100" s="8">
        <f t="shared" si="14"/>
        <v>5.8879912939769223</v>
      </c>
      <c r="Q100" s="8">
        <f t="shared" si="14"/>
        <v>5.5891737213334167</v>
      </c>
      <c r="R100" s="8">
        <f t="shared" si="14"/>
        <v>5.4864430858559823</v>
      </c>
      <c r="S100" s="8">
        <f t="shared" si="14"/>
        <v>5.4344302503420305</v>
      </c>
      <c r="T100" s="8">
        <f t="shared" si="16"/>
        <v>5.2756208593561142</v>
      </c>
    </row>
    <row r="101" spans="2:20">
      <c r="B101" s="3">
        <v>11</v>
      </c>
      <c r="C101" s="8">
        <f t="shared" si="15"/>
        <v>14.474877431863797</v>
      </c>
      <c r="D101" s="8">
        <f t="shared" si="14"/>
        <v>10.392864147455086</v>
      </c>
      <c r="E101" s="8">
        <f t="shared" si="14"/>
        <v>8.7987553987908527</v>
      </c>
      <c r="F101" s="8">
        <f t="shared" si="14"/>
        <v>7.9299701382685059</v>
      </c>
      <c r="G101" s="8">
        <f t="shared" si="14"/>
        <v>7.3777779710298432</v>
      </c>
      <c r="H101" s="8">
        <f t="shared" si="14"/>
        <v>6.9937518711658866</v>
      </c>
      <c r="I101" s="8">
        <f t="shared" si="14"/>
        <v>6.7103152849193268</v>
      </c>
      <c r="J101" s="8">
        <f t="shared" si="14"/>
        <v>6.4920719117592594</v>
      </c>
      <c r="K101" s="8">
        <f t="shared" si="14"/>
        <v>6.3186053907214301</v>
      </c>
      <c r="L101" s="8">
        <f t="shared" si="14"/>
        <v>6.17727728351863</v>
      </c>
      <c r="M101" s="8">
        <f t="shared" si="14"/>
        <v>5.9606242154093723</v>
      </c>
      <c r="N101" s="8">
        <f t="shared" si="14"/>
        <v>5.7377621492927471</v>
      </c>
      <c r="O101" s="8">
        <f t="shared" si="14"/>
        <v>5.507842958046397</v>
      </c>
      <c r="P101" s="8">
        <f t="shared" si="14"/>
        <v>5.3660676734110115</v>
      </c>
      <c r="Q101" s="8">
        <f t="shared" si="14"/>
        <v>5.0725559617306253</v>
      </c>
      <c r="R101" s="8">
        <f t="shared" si="14"/>
        <v>4.9713699496916446</v>
      </c>
      <c r="S101" s="8">
        <f t="shared" si="14"/>
        <v>4.9200757330563247</v>
      </c>
      <c r="T101" s="8">
        <f t="shared" si="16"/>
        <v>4.7631654766977398</v>
      </c>
    </row>
    <row r="102" spans="2:20">
      <c r="B102" s="3">
        <v>12</v>
      </c>
      <c r="C102" s="8">
        <f t="shared" si="15"/>
        <v>13.847975421916708</v>
      </c>
      <c r="D102" s="8">
        <f t="shared" si="14"/>
        <v>9.8703842460243774</v>
      </c>
      <c r="E102" s="8">
        <f t="shared" si="14"/>
        <v>8.3179763268548488</v>
      </c>
      <c r="F102" s="8">
        <f t="shared" si="14"/>
        <v>7.4715486753494611</v>
      </c>
      <c r="G102" s="8">
        <f t="shared" si="14"/>
        <v>6.9331758197978877</v>
      </c>
      <c r="H102" s="8">
        <f t="shared" si="14"/>
        <v>6.5584583329666239</v>
      </c>
      <c r="I102" s="8">
        <f t="shared" si="14"/>
        <v>6.2816684419144044</v>
      </c>
      <c r="J102" s="8">
        <f t="shared" si="14"/>
        <v>6.0683769952048179</v>
      </c>
      <c r="K102" s="8">
        <f t="shared" si="14"/>
        <v>5.8987216303537737</v>
      </c>
      <c r="L102" s="8">
        <f t="shared" si="14"/>
        <v>5.7604032700533541</v>
      </c>
      <c r="M102" s="8">
        <f t="shared" si="14"/>
        <v>5.5481695142133445</v>
      </c>
      <c r="N102" s="8">
        <f t="shared" si="14"/>
        <v>5.3295600231657936</v>
      </c>
      <c r="O102" s="8">
        <f t="shared" si="14"/>
        <v>5.1036434440307739</v>
      </c>
      <c r="P102" s="8">
        <f t="shared" si="14"/>
        <v>4.9641004078827402</v>
      </c>
      <c r="Q102" s="8">
        <f t="shared" si="14"/>
        <v>4.6744915530991724</v>
      </c>
      <c r="R102" s="8">
        <f t="shared" si="14"/>
        <v>4.5743791482928664</v>
      </c>
      <c r="S102" s="8">
        <f t="shared" si="14"/>
        <v>4.5235665508035705</v>
      </c>
      <c r="T102" s="8">
        <f t="shared" si="16"/>
        <v>4.3678343276429441</v>
      </c>
    </row>
    <row r="103" spans="2:20">
      <c r="B103" s="3">
        <v>13</v>
      </c>
      <c r="C103" s="8">
        <f t="shared" si="15"/>
        <v>13.345130473402019</v>
      </c>
      <c r="D103" s="8">
        <f t="shared" si="14"/>
        <v>9.4534441548576833</v>
      </c>
      <c r="E103" s="8">
        <f t="shared" si="14"/>
        <v>7.935295078534752</v>
      </c>
      <c r="F103" s="8">
        <f t="shared" si="14"/>
        <v>7.1072179159916828</v>
      </c>
      <c r="G103" s="8">
        <f t="shared" si="14"/>
        <v>6.5801736358889826</v>
      </c>
      <c r="H103" s="8">
        <f t="shared" si="14"/>
        <v>6.2130746021657179</v>
      </c>
      <c r="I103" s="8">
        <f t="shared" si="14"/>
        <v>5.941713653135003</v>
      </c>
      <c r="J103" s="8">
        <f t="shared" si="14"/>
        <v>5.7324574235264816</v>
      </c>
      <c r="K103" s="8">
        <f t="shared" si="14"/>
        <v>5.5658995551534396</v>
      </c>
      <c r="L103" s="8">
        <f t="shared" si="14"/>
        <v>5.4300203760397903</v>
      </c>
      <c r="M103" s="8">
        <f t="shared" si="14"/>
        <v>5.221352106061067</v>
      </c>
      <c r="N103" s="8">
        <f t="shared" si="14"/>
        <v>5.0061456686467327</v>
      </c>
      <c r="O103" s="8">
        <f t="shared" si="14"/>
        <v>4.7833882490155615</v>
      </c>
      <c r="P103" s="8">
        <f t="shared" si="14"/>
        <v>4.6455745171582157</v>
      </c>
      <c r="Q103" s="8">
        <f t="shared" si="14"/>
        <v>4.3588662000525211</v>
      </c>
      <c r="R103" s="8">
        <f t="shared" si="14"/>
        <v>4.2594917227940501</v>
      </c>
      <c r="S103" s="8">
        <f t="shared" si="14"/>
        <v>4.2089917999318933</v>
      </c>
      <c r="T103" s="8">
        <f t="shared" si="16"/>
        <v>4.053922251194793</v>
      </c>
    </row>
    <row r="104" spans="2:20">
      <c r="B104" s="3">
        <v>14</v>
      </c>
      <c r="C104" s="8">
        <f t="shared" si="15"/>
        <v>12.933175329908352</v>
      </c>
      <c r="D104" s="8">
        <f t="shared" si="14"/>
        <v>9.1133634879422551</v>
      </c>
      <c r="E104" s="8">
        <f t="shared" si="14"/>
        <v>7.6238450666292312</v>
      </c>
      <c r="F104" s="8">
        <f t="shared" si="14"/>
        <v>6.8110913022655906</v>
      </c>
      <c r="G104" s="8">
        <f t="shared" si="14"/>
        <v>6.2934963834713971</v>
      </c>
      <c r="H104" s="8">
        <f t="shared" si="14"/>
        <v>5.9327424858075979</v>
      </c>
      <c r="I104" s="8">
        <f t="shared" si="14"/>
        <v>5.665894564232504</v>
      </c>
      <c r="J104" s="8">
        <f t="shared" si="14"/>
        <v>5.4599852626130216</v>
      </c>
      <c r="K104" s="8">
        <f t="shared" si="14"/>
        <v>5.2959900104333846</v>
      </c>
      <c r="L104" s="8">
        <f t="shared" si="14"/>
        <v>5.1621231383405339</v>
      </c>
      <c r="M104" s="8">
        <f t="shared" si="14"/>
        <v>4.956383148915263</v>
      </c>
      <c r="N104" s="8">
        <f t="shared" si="14"/>
        <v>4.7439482090210641</v>
      </c>
      <c r="O104" s="8">
        <f t="shared" si="14"/>
        <v>4.5237260350770594</v>
      </c>
      <c r="P104" s="8">
        <f t="shared" si="14"/>
        <v>4.3872713590372614</v>
      </c>
      <c r="Q104" s="8">
        <f t="shared" si="14"/>
        <v>4.1027298426157168</v>
      </c>
      <c r="R104" s="8">
        <f t="shared" si="14"/>
        <v>4.0038484189033694</v>
      </c>
      <c r="S104" s="8">
        <f t="shared" si="14"/>
        <v>3.9535379227661829</v>
      </c>
      <c r="T104" s="8">
        <f t="shared" si="16"/>
        <v>3.7987540053383673</v>
      </c>
    </row>
    <row r="105" spans="2:20">
      <c r="B105" s="3">
        <v>15</v>
      </c>
      <c r="C105" s="8">
        <f t="shared" si="15"/>
        <v>12.589716389141184</v>
      </c>
      <c r="D105" s="8">
        <f t="shared" si="14"/>
        <v>8.8309036496909776</v>
      </c>
      <c r="E105" s="8">
        <f t="shared" si="14"/>
        <v>7.3656602051912525</v>
      </c>
      <c r="F105" s="8">
        <f t="shared" si="14"/>
        <v>6.5658894861675829</v>
      </c>
      <c r="G105" s="8">
        <f t="shared" si="14"/>
        <v>6.0562927337367256</v>
      </c>
      <c r="H105" s="8">
        <f t="shared" si="14"/>
        <v>5.7009020610985095</v>
      </c>
      <c r="I105" s="8">
        <f t="shared" si="14"/>
        <v>5.4378620031363756</v>
      </c>
      <c r="J105" s="8">
        <f t="shared" si="14"/>
        <v>5.234770638924501</v>
      </c>
      <c r="K105" s="8">
        <f t="shared" si="14"/>
        <v>5.072927662400728</v>
      </c>
      <c r="L105" s="8">
        <f t="shared" si="14"/>
        <v>4.9407462172452181</v>
      </c>
      <c r="M105" s="8">
        <f t="shared" si="14"/>
        <v>4.737447851376789</v>
      </c>
      <c r="N105" s="8">
        <f t="shared" si="14"/>
        <v>4.5273040724693301</v>
      </c>
      <c r="O105" s="8">
        <f t="shared" si="14"/>
        <v>4.3091452730001993</v>
      </c>
      <c r="P105" s="8">
        <f t="shared" si="14"/>
        <v>4.173771195077336</v>
      </c>
      <c r="Q105" s="8">
        <f t="shared" si="14"/>
        <v>3.890848461100199</v>
      </c>
      <c r="R105" s="8">
        <f t="shared" si="14"/>
        <v>3.792278063784797</v>
      </c>
      <c r="S105" s="8">
        <f t="shared" si="14"/>
        <v>3.7420653993646926</v>
      </c>
      <c r="T105" s="8">
        <f t="shared" si="16"/>
        <v>3.5872860127239172</v>
      </c>
    </row>
    <row r="106" spans="2:20">
      <c r="B106" s="3">
        <v>16</v>
      </c>
      <c r="C106" s="8">
        <f t="shared" si="15"/>
        <v>12.299111280909607</v>
      </c>
      <c r="D106" s="8">
        <f t="shared" si="14"/>
        <v>8.5927026533983888</v>
      </c>
      <c r="E106" s="8">
        <f t="shared" si="14"/>
        <v>7.1482964766853287</v>
      </c>
      <c r="F106" s="8">
        <f t="shared" si="14"/>
        <v>6.3596633168097059</v>
      </c>
      <c r="G106" s="8">
        <f t="shared" si="14"/>
        <v>5.8569216282258383</v>
      </c>
      <c r="H106" s="8">
        <f t="shared" si="14"/>
        <v>5.5061217745367399</v>
      </c>
      <c r="I106" s="8">
        <f t="shared" si="14"/>
        <v>5.2463357448303807</v>
      </c>
      <c r="J106" s="8">
        <f t="shared" si="14"/>
        <v>5.0456475683010291</v>
      </c>
      <c r="K106" s="8">
        <f t="shared" si="14"/>
        <v>4.8856357334029443</v>
      </c>
      <c r="L106" s="8">
        <f t="shared" si="14"/>
        <v>4.7548843792982343</v>
      </c>
      <c r="M106" s="8">
        <f t="shared" si="14"/>
        <v>4.5536485376447953</v>
      </c>
      <c r="N106" s="8">
        <f t="shared" si="14"/>
        <v>4.3454234041265059</v>
      </c>
      <c r="O106" s="8">
        <f t="shared" si="14"/>
        <v>4.1289642839334375</v>
      </c>
      <c r="P106" s="8">
        <f t="shared" si="14"/>
        <v>3.9944575536568583</v>
      </c>
      <c r="Q106" s="8">
        <f t="shared" si="14"/>
        <v>3.7127374191775937</v>
      </c>
      <c r="R106" s="8">
        <f t="shared" si="14"/>
        <v>3.6143406689637696</v>
      </c>
      <c r="S106" s="8">
        <f t="shared" ref="D106:S125" si="17">_xlfn.F.INV($C$88,S$90,$B106)</f>
        <v>3.5641567484710959</v>
      </c>
      <c r="T106" s="8">
        <f t="shared" si="16"/>
        <v>3.4091691240651172</v>
      </c>
    </row>
    <row r="107" spans="2:20">
      <c r="B107" s="3">
        <v>17</v>
      </c>
      <c r="C107" s="8">
        <f t="shared" si="15"/>
        <v>12.050115704715838</v>
      </c>
      <c r="D107" s="8">
        <f t="shared" si="17"/>
        <v>8.3892038846744885</v>
      </c>
      <c r="E107" s="8">
        <f t="shared" si="17"/>
        <v>6.9628755118164829</v>
      </c>
      <c r="F107" s="8">
        <f t="shared" si="17"/>
        <v>6.1838997009170331</v>
      </c>
      <c r="G107" s="8">
        <f t="shared" si="17"/>
        <v>5.687097147199351</v>
      </c>
      <c r="H107" s="8">
        <f t="shared" si="17"/>
        <v>5.3402700033066912</v>
      </c>
      <c r="I107" s="8">
        <f t="shared" si="17"/>
        <v>5.0832954765186971</v>
      </c>
      <c r="J107" s="8">
        <f t="shared" si="17"/>
        <v>4.8846796599783193</v>
      </c>
      <c r="K107" s="8">
        <f t="shared" si="17"/>
        <v>4.7262432816799675</v>
      </c>
      <c r="L107" s="8">
        <f t="shared" si="17"/>
        <v>4.5967191101097997</v>
      </c>
      <c r="M107" s="8">
        <f t="shared" si="17"/>
        <v>4.3972453854383584</v>
      </c>
      <c r="N107" s="8">
        <f t="shared" si="17"/>
        <v>4.1906450888378162</v>
      </c>
      <c r="O107" s="8">
        <f t="shared" si="17"/>
        <v>3.9756007208455051</v>
      </c>
      <c r="P107" s="8">
        <f t="shared" si="17"/>
        <v>3.8417954771228251</v>
      </c>
      <c r="Q107" s="8">
        <f t="shared" si="17"/>
        <v>3.5609574602277858</v>
      </c>
      <c r="R107" s="8">
        <f t="shared" si="17"/>
        <v>3.4626294084277585</v>
      </c>
      <c r="S107" s="8">
        <f t="shared" si="17"/>
        <v>3.4124215083785781</v>
      </c>
      <c r="T107" s="8">
        <f t="shared" si="16"/>
        <v>3.2570626518296448</v>
      </c>
    </row>
    <row r="108" spans="2:20">
      <c r="B108" s="3">
        <v>18</v>
      </c>
      <c r="C108" s="8">
        <f t="shared" si="15"/>
        <v>11.834446420952521</v>
      </c>
      <c r="D108" s="8">
        <f t="shared" si="17"/>
        <v>8.2133990557535874</v>
      </c>
      <c r="E108" s="8">
        <f t="shared" si="17"/>
        <v>6.8029006544224613</v>
      </c>
      <c r="F108" s="8">
        <f t="shared" si="17"/>
        <v>6.0323772818630994</v>
      </c>
      <c r="G108" s="8">
        <f t="shared" si="17"/>
        <v>5.5407689786300134</v>
      </c>
      <c r="H108" s="8">
        <f t="shared" si="17"/>
        <v>5.1974124751932989</v>
      </c>
      <c r="I108" s="8">
        <f t="shared" si="17"/>
        <v>4.9428905314949674</v>
      </c>
      <c r="J108" s="8">
        <f t="shared" si="17"/>
        <v>4.7460791988574735</v>
      </c>
      <c r="K108" s="8">
        <f t="shared" si="17"/>
        <v>4.5890116225267397</v>
      </c>
      <c r="L108" s="8">
        <f t="shared" si="17"/>
        <v>4.4605509505364962</v>
      </c>
      <c r="M108" s="8">
        <f t="shared" si="17"/>
        <v>4.2625977111488815</v>
      </c>
      <c r="N108" s="8">
        <f t="shared" si="17"/>
        <v>4.0573870837612489</v>
      </c>
      <c r="O108" s="8">
        <f t="shared" si="17"/>
        <v>3.8435310582460143</v>
      </c>
      <c r="P108" s="8">
        <f t="shared" si="17"/>
        <v>3.7102965643570527</v>
      </c>
      <c r="Q108" s="8">
        <f t="shared" si="17"/>
        <v>3.4300910009151369</v>
      </c>
      <c r="R108" s="8">
        <f t="shared" si="17"/>
        <v>3.3317507068880765</v>
      </c>
      <c r="S108" s="8">
        <f t="shared" si="17"/>
        <v>3.281478230631381</v>
      </c>
      <c r="T108" s="8">
        <f t="shared" si="16"/>
        <v>3.1256221104120705</v>
      </c>
    </row>
    <row r="109" spans="2:20">
      <c r="B109" s="3">
        <v>19</v>
      </c>
      <c r="C109" s="8">
        <f t="shared" si="15"/>
        <v>11.645870984237856</v>
      </c>
      <c r="D109" s="8">
        <f t="shared" si="17"/>
        <v>8.060036342763361</v>
      </c>
      <c r="E109" s="8">
        <f t="shared" si="17"/>
        <v>6.6635130972580869</v>
      </c>
      <c r="F109" s="8">
        <f t="shared" si="17"/>
        <v>5.9004485562505584</v>
      </c>
      <c r="G109" s="8">
        <f t="shared" si="17"/>
        <v>5.4134207792869828</v>
      </c>
      <c r="H109" s="8">
        <f t="shared" si="17"/>
        <v>5.0731217285960026</v>
      </c>
      <c r="I109" s="8">
        <f t="shared" si="17"/>
        <v>4.8207574062080738</v>
      </c>
      <c r="J109" s="8">
        <f t="shared" si="17"/>
        <v>4.6255307754804216</v>
      </c>
      <c r="K109" s="8">
        <f t="shared" si="17"/>
        <v>4.4696627546872492</v>
      </c>
      <c r="L109" s="8">
        <f t="shared" si="17"/>
        <v>4.3421317872865437</v>
      </c>
      <c r="M109" s="8">
        <f t="shared" si="17"/>
        <v>4.1455021040999025</v>
      </c>
      <c r="N109" s="8">
        <f t="shared" si="17"/>
        <v>3.9414904580280137</v>
      </c>
      <c r="O109" s="8">
        <f t="shared" si="17"/>
        <v>3.7286406077497944</v>
      </c>
      <c r="P109" s="8">
        <f t="shared" si="17"/>
        <v>3.5958726106653605</v>
      </c>
      <c r="Q109" s="8">
        <f t="shared" si="17"/>
        <v>3.3161031193483517</v>
      </c>
      <c r="R109" s="8">
        <f t="shared" si="17"/>
        <v>3.217687708407595</v>
      </c>
      <c r="S109" s="8">
        <f t="shared" si="17"/>
        <v>3.1673191945898753</v>
      </c>
      <c r="T109" s="8">
        <f t="shared" si="16"/>
        <v>3.0108676896209783</v>
      </c>
    </row>
    <row r="110" spans="2:20">
      <c r="B110" s="3">
        <v>20</v>
      </c>
      <c r="C110" s="8">
        <f t="shared" si="15"/>
        <v>11.47961262874461</v>
      </c>
      <c r="D110" s="8">
        <f t="shared" si="17"/>
        <v>7.9251052698647149</v>
      </c>
      <c r="E110" s="8">
        <f t="shared" si="17"/>
        <v>6.5410091346037227</v>
      </c>
      <c r="F110" s="8">
        <f t="shared" si="17"/>
        <v>5.7845746303285193</v>
      </c>
      <c r="G110" s="8">
        <f t="shared" si="17"/>
        <v>5.3016158661868973</v>
      </c>
      <c r="H110" s="8">
        <f t="shared" si="17"/>
        <v>4.9640302691876119</v>
      </c>
      <c r="I110" s="8">
        <f t="shared" si="17"/>
        <v>4.7135783320385931</v>
      </c>
      <c r="J110" s="8">
        <f t="shared" si="17"/>
        <v>4.5197539634927182</v>
      </c>
      <c r="K110" s="8">
        <f t="shared" si="17"/>
        <v>4.3649452574163563</v>
      </c>
      <c r="L110" s="8">
        <f t="shared" si="17"/>
        <v>4.2382333425730883</v>
      </c>
      <c r="M110" s="8">
        <f t="shared" si="17"/>
        <v>4.0427648347304315</v>
      </c>
      <c r="N110" s="8">
        <f t="shared" si="17"/>
        <v>3.8397957586115834</v>
      </c>
      <c r="O110" s="8">
        <f t="shared" si="17"/>
        <v>3.6278038875949963</v>
      </c>
      <c r="P110" s="8">
        <f t="shared" si="17"/>
        <v>3.4954184056239157</v>
      </c>
      <c r="Q110" s="8">
        <f t="shared" si="17"/>
        <v>3.2159292794531038</v>
      </c>
      <c r="R110" s="8">
        <f t="shared" si="17"/>
        <v>3.1173896652686048</v>
      </c>
      <c r="S110" s="8">
        <f t="shared" si="17"/>
        <v>3.0669006326839874</v>
      </c>
      <c r="T110" s="8">
        <f t="shared" si="16"/>
        <v>2.9097770043157198</v>
      </c>
    </row>
    <row r="111" spans="2:20">
      <c r="B111" s="3">
        <v>21</v>
      </c>
      <c r="C111" s="8">
        <f t="shared" si="15"/>
        <v>11.33195032817742</v>
      </c>
      <c r="D111" s="8">
        <f t="shared" si="17"/>
        <v>7.8054921041316945</v>
      </c>
      <c r="E111" s="8">
        <f t="shared" si="17"/>
        <v>6.4325179087008753</v>
      </c>
      <c r="F111" s="8">
        <f t="shared" si="17"/>
        <v>5.6820150426898994</v>
      </c>
      <c r="G111" s="8">
        <f t="shared" si="17"/>
        <v>5.2026945773764117</v>
      </c>
      <c r="H111" s="8">
        <f t="shared" si="17"/>
        <v>4.8675330726016144</v>
      </c>
      <c r="I111" s="8">
        <f t="shared" si="17"/>
        <v>4.6187875048664875</v>
      </c>
      <c r="J111" s="8">
        <f t="shared" si="17"/>
        <v>4.4262123728388199</v>
      </c>
      <c r="K111" s="8">
        <f t="shared" si="17"/>
        <v>4.2723455564872115</v>
      </c>
      <c r="L111" s="8">
        <f t="shared" si="17"/>
        <v>4.1463602210151507</v>
      </c>
      <c r="M111" s="8">
        <f t="shared" si="17"/>
        <v>3.9519175915006794</v>
      </c>
      <c r="N111" s="8">
        <f t="shared" si="17"/>
        <v>3.7498614622094468</v>
      </c>
      <c r="O111" s="8">
        <f t="shared" si="17"/>
        <v>3.5386058197406962</v>
      </c>
      <c r="P111" s="8">
        <f t="shared" si="17"/>
        <v>3.4065345951660744</v>
      </c>
      <c r="Q111" s="8">
        <f t="shared" si="17"/>
        <v>3.1272015729856038</v>
      </c>
      <c r="R111" s="8">
        <f t="shared" si="17"/>
        <v>3.0284993230493034</v>
      </c>
      <c r="S111" s="8">
        <f t="shared" si="17"/>
        <v>2.9778706901022107</v>
      </c>
      <c r="T111" s="8">
        <f t="shared" si="16"/>
        <v>2.8200147892115019</v>
      </c>
    </row>
    <row r="112" spans="2:20">
      <c r="B112" s="3">
        <v>22</v>
      </c>
      <c r="C112" s="8">
        <f t="shared" si="15"/>
        <v>11.199943431127942</v>
      </c>
      <c r="D112" s="8">
        <f t="shared" si="17"/>
        <v>7.6987435739413241</v>
      </c>
      <c r="E112" s="8">
        <f t="shared" si="17"/>
        <v>6.3357808913695521</v>
      </c>
      <c r="F112" s="8">
        <f t="shared" si="17"/>
        <v>5.5906157555169544</v>
      </c>
      <c r="G112" s="8">
        <f t="shared" si="17"/>
        <v>5.1145675706662974</v>
      </c>
      <c r="H112" s="8">
        <f t="shared" si="17"/>
        <v>4.7815845005172388</v>
      </c>
      <c r="I112" s="8">
        <f t="shared" si="17"/>
        <v>4.5343706208818766</v>
      </c>
      <c r="J112" s="8">
        <f t="shared" si="17"/>
        <v>4.3429151688503849</v>
      </c>
      <c r="K112" s="8">
        <f t="shared" si="17"/>
        <v>4.1898909964495745</v>
      </c>
      <c r="L112" s="8">
        <f t="shared" si="17"/>
        <v>4.0645542311433065</v>
      </c>
      <c r="M112" s="8">
        <f t="shared" si="17"/>
        <v>3.8710236880087301</v>
      </c>
      <c r="N112" s="8">
        <f t="shared" si="17"/>
        <v>3.6697720838849133</v>
      </c>
      <c r="O112" s="8">
        <f t="shared" si="17"/>
        <v>3.4591517600109296</v>
      </c>
      <c r="P112" s="8">
        <f t="shared" si="17"/>
        <v>3.3273388769516314</v>
      </c>
      <c r="Q112" s="8">
        <f t="shared" si="17"/>
        <v>3.0480622816312763</v>
      </c>
      <c r="R112" s="8">
        <f t="shared" si="17"/>
        <v>2.9491672839545657</v>
      </c>
      <c r="S112" s="8">
        <f t="shared" si="17"/>
        <v>2.8983841910853498</v>
      </c>
      <c r="T112" s="8">
        <f t="shared" si="16"/>
        <v>2.7397488826159644</v>
      </c>
    </row>
    <row r="113" spans="2:20">
      <c r="B113" s="3">
        <v>23</v>
      </c>
      <c r="C113" s="8">
        <f t="shared" si="15"/>
        <v>11.08123795511912</v>
      </c>
      <c r="D113" s="8">
        <f t="shared" si="17"/>
        <v>7.6029012883436797</v>
      </c>
      <c r="E113" s="8">
        <f t="shared" si="17"/>
        <v>6.248997631796593</v>
      </c>
      <c r="F113" s="8">
        <f t="shared" si="17"/>
        <v>5.5086610131912481</v>
      </c>
      <c r="G113" s="8">
        <f t="shared" si="17"/>
        <v>5.0355714906028926</v>
      </c>
      <c r="H113" s="8">
        <f t="shared" si="17"/>
        <v>4.7045565610837272</v>
      </c>
      <c r="I113" s="8">
        <f t="shared" si="17"/>
        <v>4.4587250136401275</v>
      </c>
      <c r="J113" s="8">
        <f t="shared" si="17"/>
        <v>4.2682786288722774</v>
      </c>
      <c r="K113" s="8">
        <f t="shared" si="17"/>
        <v>4.1160125081459835</v>
      </c>
      <c r="L113" s="8">
        <f t="shared" si="17"/>
        <v>3.9912579458383775</v>
      </c>
      <c r="M113" s="8">
        <f t="shared" si="17"/>
        <v>3.7985429701290281</v>
      </c>
      <c r="N113" s="8">
        <f t="shared" si="17"/>
        <v>3.5980044409595124</v>
      </c>
      <c r="O113" s="8">
        <f t="shared" si="17"/>
        <v>3.3879351319176534</v>
      </c>
      <c r="P113" s="8">
        <f t="shared" si="17"/>
        <v>3.256334464704576</v>
      </c>
      <c r="Q113" s="8">
        <f t="shared" si="17"/>
        <v>2.9770340290710777</v>
      </c>
      <c r="R113" s="8">
        <f t="shared" si="17"/>
        <v>2.8779227308640869</v>
      </c>
      <c r="S113" s="8">
        <f t="shared" si="17"/>
        <v>2.8269736507893408</v>
      </c>
      <c r="T113" s="8">
        <f t="shared" si="16"/>
        <v>2.6675221083615459</v>
      </c>
    </row>
    <row r="114" spans="2:20">
      <c r="B114" s="3">
        <v>24</v>
      </c>
      <c r="C114" s="8">
        <f t="shared" si="15"/>
        <v>10.97392768910376</v>
      </c>
      <c r="D114" s="8">
        <f t="shared" si="17"/>
        <v>7.5163834227703443</v>
      </c>
      <c r="E114" s="8">
        <f t="shared" si="17"/>
        <v>6.1707157227484064</v>
      </c>
      <c r="F114" s="8">
        <f t="shared" si="17"/>
        <v>5.4347677719938572</v>
      </c>
      <c r="G114" s="8">
        <f t="shared" si="17"/>
        <v>4.9643661777775341</v>
      </c>
      <c r="H114" s="8">
        <f t="shared" si="17"/>
        <v>4.6351380095482728</v>
      </c>
      <c r="I114" s="8">
        <f t="shared" si="17"/>
        <v>4.3905601220872512</v>
      </c>
      <c r="J114" s="8">
        <f t="shared" si="17"/>
        <v>4.2010276437901677</v>
      </c>
      <c r="K114" s="8">
        <f t="shared" si="17"/>
        <v>4.0494469183796156</v>
      </c>
      <c r="L114" s="8">
        <f t="shared" si="17"/>
        <v>3.9252176611149721</v>
      </c>
      <c r="M114" s="8">
        <f t="shared" si="17"/>
        <v>3.7332357529324041</v>
      </c>
      <c r="N114" s="8">
        <f t="shared" si="17"/>
        <v>3.5333325742950237</v>
      </c>
      <c r="O114" s="8">
        <f t="shared" si="17"/>
        <v>3.3237433409212129</v>
      </c>
      <c r="P114" s="8">
        <f t="shared" si="17"/>
        <v>3.1923166042149718</v>
      </c>
      <c r="Q114" s="8">
        <f t="shared" si="17"/>
        <v>2.9129275203262961</v>
      </c>
      <c r="R114" s="8">
        <f t="shared" si="17"/>
        <v>2.8135815817437697</v>
      </c>
      <c r="S114" s="8">
        <f t="shared" si="17"/>
        <v>2.762457638672057</v>
      </c>
      <c r="T114" s="8">
        <f t="shared" si="16"/>
        <v>2.6021612713476254</v>
      </c>
    </row>
    <row r="115" spans="2:20">
      <c r="B115" s="3">
        <v>25</v>
      </c>
      <c r="C115" s="8">
        <f t="shared" si="15"/>
        <v>10.876452869706174</v>
      </c>
      <c r="D115" s="8">
        <f t="shared" si="17"/>
        <v>7.4378986897744701</v>
      </c>
      <c r="E115" s="8">
        <f t="shared" si="17"/>
        <v>6.0997509174209883</v>
      </c>
      <c r="F115" s="8">
        <f t="shared" si="17"/>
        <v>5.3678091276991129</v>
      </c>
      <c r="G115" s="8">
        <f t="shared" si="17"/>
        <v>4.8998601566567315</v>
      </c>
      <c r="H115" s="8">
        <f t="shared" si="17"/>
        <v>4.5722612367775284</v>
      </c>
      <c r="I115" s="8">
        <f t="shared" si="17"/>
        <v>4.328825390891164</v>
      </c>
      <c r="J115" s="8">
        <f t="shared" si="17"/>
        <v>4.1401243824511926</v>
      </c>
      <c r="K115" s="8">
        <f t="shared" si="17"/>
        <v>3.9891662113236777</v>
      </c>
      <c r="L115" s="8">
        <f t="shared" si="17"/>
        <v>3.8654131366855631</v>
      </c>
      <c r="M115" s="8">
        <f t="shared" si="17"/>
        <v>3.6740932825947632</v>
      </c>
      <c r="N115" s="8">
        <f t="shared" si="17"/>
        <v>3.4747589352552817</v>
      </c>
      <c r="O115" s="8">
        <f t="shared" si="17"/>
        <v>3.2655896919760914</v>
      </c>
      <c r="P115" s="8">
        <f t="shared" si="17"/>
        <v>3.1343049333701654</v>
      </c>
      <c r="Q115" s="8">
        <f t="shared" si="17"/>
        <v>2.8547748016603562</v>
      </c>
      <c r="R115" s="8">
        <f t="shared" si="17"/>
        <v>2.7551800552195842</v>
      </c>
      <c r="S115" s="8">
        <f t="shared" si="17"/>
        <v>2.7038744980611971</v>
      </c>
      <c r="T115" s="8">
        <f t="shared" si="16"/>
        <v>2.542711343286804</v>
      </c>
    </row>
    <row r="116" spans="2:20">
      <c r="B116" s="3">
        <v>26</v>
      </c>
      <c r="C116" s="8">
        <f t="shared" si="15"/>
        <v>10.787525111277823</v>
      </c>
      <c r="D116" s="8">
        <f t="shared" si="17"/>
        <v>7.3663827919024403</v>
      </c>
      <c r="E116" s="8">
        <f t="shared" si="17"/>
        <v>6.0351282081252657</v>
      </c>
      <c r="F116" s="8">
        <f t="shared" si="17"/>
        <v>5.3068578844928593</v>
      </c>
      <c r="G116" s="8">
        <f t="shared" si="17"/>
        <v>4.8411557530491578</v>
      </c>
      <c r="H116" s="8">
        <f t="shared" si="17"/>
        <v>4.5150484386859393</v>
      </c>
      <c r="I116" s="8">
        <f t="shared" si="17"/>
        <v>4.2726571991134827</v>
      </c>
      <c r="J116" s="8">
        <f t="shared" si="17"/>
        <v>4.0847157931947073</v>
      </c>
      <c r="K116" s="8">
        <f t="shared" si="17"/>
        <v>3.9343254772541418</v>
      </c>
      <c r="L116" s="8">
        <f t="shared" si="17"/>
        <v>3.8110059033435979</v>
      </c>
      <c r="M116" s="8">
        <f t="shared" si="17"/>
        <v>3.6202865831661337</v>
      </c>
      <c r="N116" s="8">
        <f t="shared" si="17"/>
        <v>3.4214637739108924</v>
      </c>
      <c r="O116" s="8">
        <f t="shared" si="17"/>
        <v>3.2126633226016978</v>
      </c>
      <c r="P116" s="8">
        <f t="shared" si="17"/>
        <v>3.0814937449958459</v>
      </c>
      <c r="Q116" s="8">
        <f t="shared" si="17"/>
        <v>2.8017801942119536</v>
      </c>
      <c r="R116" s="8">
        <f t="shared" si="17"/>
        <v>2.7019258323405415</v>
      </c>
      <c r="S116" s="8">
        <f t="shared" si="17"/>
        <v>2.6504336229245382</v>
      </c>
      <c r="T116" s="8">
        <f t="shared" si="16"/>
        <v>2.4883870879150201</v>
      </c>
    </row>
    <row r="117" spans="2:20">
      <c r="B117" s="3">
        <v>27</v>
      </c>
      <c r="C117" s="8">
        <f t="shared" si="15"/>
        <v>10.70607099898255</v>
      </c>
      <c r="D117" s="8">
        <f t="shared" si="17"/>
        <v>7.3009508061443027</v>
      </c>
      <c r="E117" s="8">
        <f t="shared" si="17"/>
        <v>5.9760377367833648</v>
      </c>
      <c r="F117" s="8">
        <f t="shared" si="17"/>
        <v>5.251144362540332</v>
      </c>
      <c r="G117" s="8">
        <f t="shared" si="17"/>
        <v>4.7875080805638088</v>
      </c>
      <c r="H117" s="8">
        <f t="shared" si="17"/>
        <v>4.462771402903611</v>
      </c>
      <c r="I117" s="8">
        <f t="shared" si="17"/>
        <v>4.2213392239231231</v>
      </c>
      <c r="J117" s="8">
        <f t="shared" si="17"/>
        <v>4.0340944025693641</v>
      </c>
      <c r="K117" s="8">
        <f t="shared" si="17"/>
        <v>3.884224050557934</v>
      </c>
      <c r="L117" s="8">
        <f t="shared" si="17"/>
        <v>3.7613006728555276</v>
      </c>
      <c r="M117" s="8">
        <f t="shared" si="17"/>
        <v>3.5711282749202407</v>
      </c>
      <c r="N117" s="8">
        <f t="shared" si="17"/>
        <v>3.3727673668049869</v>
      </c>
      <c r="O117" s="8">
        <f t="shared" si="17"/>
        <v>3.1642918420608384</v>
      </c>
      <c r="P117" s="8">
        <f t="shared" si="17"/>
        <v>3.0332148748189551</v>
      </c>
      <c r="Q117" s="8">
        <f t="shared" si="17"/>
        <v>2.7532836880631648</v>
      </c>
      <c r="R117" s="8">
        <f t="shared" si="17"/>
        <v>2.6531616229770201</v>
      </c>
      <c r="S117" s="8">
        <f t="shared" si="17"/>
        <v>2.6014791112093167</v>
      </c>
      <c r="T117" s="8">
        <f t="shared" si="16"/>
        <v>2.4385369779753625</v>
      </c>
    </row>
    <row r="118" spans="2:20">
      <c r="B118" s="3">
        <v>28</v>
      </c>
      <c r="C118" s="8">
        <f t="shared" si="15"/>
        <v>10.631189158224931</v>
      </c>
      <c r="D118" s="8">
        <f t="shared" si="17"/>
        <v>7.2408610386298422</v>
      </c>
      <c r="E118" s="8">
        <f t="shared" si="17"/>
        <v>5.9218013687794482</v>
      </c>
      <c r="F118" s="8">
        <f t="shared" si="17"/>
        <v>5.2000244339794266</v>
      </c>
      <c r="G118" s="8">
        <f t="shared" si="17"/>
        <v>4.7382939846229943</v>
      </c>
      <c r="H118" s="8">
        <f t="shared" si="17"/>
        <v>4.4148210686576812</v>
      </c>
      <c r="I118" s="8">
        <f t="shared" si="17"/>
        <v>4.1742724442099766</v>
      </c>
      <c r="J118" s="8">
        <f t="shared" si="17"/>
        <v>3.9876686531539227</v>
      </c>
      <c r="K118" s="8">
        <f t="shared" si="17"/>
        <v>3.8382761079954206</v>
      </c>
      <c r="L118" s="8">
        <f t="shared" si="17"/>
        <v>3.7157161447454938</v>
      </c>
      <c r="M118" s="8">
        <f t="shared" si="17"/>
        <v>3.5260436940545543</v>
      </c>
      <c r="N118" s="8">
        <f t="shared" si="17"/>
        <v>3.3281014498150885</v>
      </c>
      <c r="O118" s="8">
        <f t="shared" si="17"/>
        <v>3.1199130784016886</v>
      </c>
      <c r="P118" s="8">
        <f t="shared" si="17"/>
        <v>2.9889096383008567</v>
      </c>
      <c r="Q118" s="8">
        <f t="shared" si="17"/>
        <v>2.7087332651494056</v>
      </c>
      <c r="R118" s="8">
        <f t="shared" si="17"/>
        <v>2.6083376203514432</v>
      </c>
      <c r="S118" s="8">
        <f t="shared" si="17"/>
        <v>2.5564622858288213</v>
      </c>
      <c r="T118" s="8">
        <f t="shared" si="16"/>
        <v>2.392615917928703</v>
      </c>
    </row>
    <row r="119" spans="2:20">
      <c r="B119" s="3">
        <v>29</v>
      </c>
      <c r="C119" s="8">
        <f t="shared" si="15"/>
        <v>10.562117195264673</v>
      </c>
      <c r="D119" s="8">
        <f t="shared" si="17"/>
        <v>7.1854872580328522</v>
      </c>
      <c r="E119" s="8">
        <f t="shared" si="17"/>
        <v>5.8718470457803038</v>
      </c>
      <c r="F119" s="8">
        <f t="shared" si="17"/>
        <v>5.1529550148015568</v>
      </c>
      <c r="G119" s="8">
        <f t="shared" si="17"/>
        <v>4.6929882412776793</v>
      </c>
      <c r="H119" s="8">
        <f t="shared" si="17"/>
        <v>4.3706842047043963</v>
      </c>
      <c r="I119" s="8">
        <f t="shared" si="17"/>
        <v>4.1309521634254791</v>
      </c>
      <c r="J119" s="8">
        <f t="shared" si="17"/>
        <v>3.9449401859403399</v>
      </c>
      <c r="K119" s="8">
        <f t="shared" si="17"/>
        <v>3.7959881531579565</v>
      </c>
      <c r="L119" s="8">
        <f t="shared" si="17"/>
        <v>3.6737626524017961</v>
      </c>
      <c r="M119" s="8">
        <f t="shared" si="17"/>
        <v>3.4845487810875189</v>
      </c>
      <c r="N119" s="8">
        <f t="shared" si="17"/>
        <v>3.2869873486296401</v>
      </c>
      <c r="O119" s="8">
        <f t="shared" si="17"/>
        <v>3.0790534513678152</v>
      </c>
      <c r="P119" s="8">
        <f t="shared" si="17"/>
        <v>2.9481073498214885</v>
      </c>
      <c r="Q119" s="8">
        <f t="shared" si="17"/>
        <v>2.6676637159370746</v>
      </c>
      <c r="R119" s="8">
        <f t="shared" si="17"/>
        <v>2.5669904192604314</v>
      </c>
      <c r="S119" s="8">
        <f t="shared" si="17"/>
        <v>2.5149206641987907</v>
      </c>
      <c r="T119" s="8">
        <f t="shared" si="16"/>
        <v>2.350164369421651</v>
      </c>
    </row>
    <row r="120" spans="2:20">
      <c r="B120" s="3">
        <v>30</v>
      </c>
      <c r="C120" s="8">
        <f t="shared" si="15"/>
        <v>10.498205963635479</v>
      </c>
      <c r="D120" s="8">
        <f t="shared" si="17"/>
        <v>7.134297131165682</v>
      </c>
      <c r="E120" s="8">
        <f t="shared" si="17"/>
        <v>5.8256888896240122</v>
      </c>
      <c r="F120" s="8">
        <f t="shared" si="17"/>
        <v>5.1094750649122211</v>
      </c>
      <c r="G120" s="8">
        <f t="shared" si="17"/>
        <v>4.6511451131228032</v>
      </c>
      <c r="H120" s="8">
        <f t="shared" si="17"/>
        <v>4.3299253416886065</v>
      </c>
      <c r="I120" s="8">
        <f t="shared" si="17"/>
        <v>4.0909502127094015</v>
      </c>
      <c r="J120" s="8">
        <f t="shared" si="17"/>
        <v>3.9054862470286946</v>
      </c>
      <c r="K120" s="8">
        <f t="shared" si="17"/>
        <v>3.7569415815118483</v>
      </c>
      <c r="L120" s="8">
        <f t="shared" si="17"/>
        <v>3.6350248546781274</v>
      </c>
      <c r="M120" s="8">
        <f t="shared" si="17"/>
        <v>3.4462329619210355</v>
      </c>
      <c r="N120" s="8">
        <f t="shared" si="17"/>
        <v>3.2490190487738833</v>
      </c>
      <c r="O120" s="8">
        <f t="shared" si="17"/>
        <v>3.0413112312954618</v>
      </c>
      <c r="P120" s="8">
        <f t="shared" si="17"/>
        <v>2.9104086953766277</v>
      </c>
      <c r="Q120" s="8">
        <f t="shared" si="17"/>
        <v>2.6296802434816779</v>
      </c>
      <c r="R120" s="8">
        <f t="shared" si="17"/>
        <v>2.5287266991991877</v>
      </c>
      <c r="S120" s="8">
        <f t="shared" si="17"/>
        <v>2.4764616813535554</v>
      </c>
      <c r="T120" s="8">
        <f t="shared" si="16"/>
        <v>2.3107921960726876</v>
      </c>
    </row>
    <row r="121" spans="2:20">
      <c r="B121" s="3">
        <v>40</v>
      </c>
      <c r="C121" s="8">
        <f t="shared" si="15"/>
        <v>10.05043453558674</v>
      </c>
      <c r="D121" s="8">
        <f t="shared" si="17"/>
        <v>6.7769343053791076</v>
      </c>
      <c r="E121" s="8">
        <f t="shared" si="17"/>
        <v>5.5040629723382644</v>
      </c>
      <c r="F121" s="8">
        <f t="shared" si="17"/>
        <v>4.8068578096553631</v>
      </c>
      <c r="G121" s="8">
        <f t="shared" si="17"/>
        <v>4.3601312473902372</v>
      </c>
      <c r="H121" s="8">
        <f t="shared" si="17"/>
        <v>4.0465820347096884</v>
      </c>
      <c r="I121" s="8">
        <f t="shared" si="17"/>
        <v>3.8129451180038427</v>
      </c>
      <c r="J121" s="8">
        <f t="shared" si="17"/>
        <v>3.63132946500507</v>
      </c>
      <c r="K121" s="8">
        <f t="shared" si="17"/>
        <v>3.4856291084981081</v>
      </c>
      <c r="L121" s="8">
        <f t="shared" si="17"/>
        <v>3.3658523520256098</v>
      </c>
      <c r="M121" s="8">
        <f t="shared" si="17"/>
        <v>3.1799424529635232</v>
      </c>
      <c r="N121" s="8">
        <f t="shared" si="17"/>
        <v>2.9850111773447972</v>
      </c>
      <c r="O121" s="8">
        <f t="shared" si="17"/>
        <v>2.7785910560495757</v>
      </c>
      <c r="P121" s="8">
        <f t="shared" si="17"/>
        <v>2.6476904594407995</v>
      </c>
      <c r="Q121" s="8">
        <f t="shared" si="17"/>
        <v>2.3637298968578402</v>
      </c>
      <c r="R121" s="8">
        <f t="shared" si="17"/>
        <v>2.26001522508622</v>
      </c>
      <c r="S121" s="8">
        <f t="shared" si="17"/>
        <v>2.2058455248346953</v>
      </c>
      <c r="T121" s="8">
        <f t="shared" si="16"/>
        <v>2.031175199367774</v>
      </c>
    </row>
    <row r="122" spans="2:20">
      <c r="B122" s="3">
        <v>60</v>
      </c>
      <c r="C122" s="8">
        <f t="shared" si="15"/>
        <v>9.6287448082719003</v>
      </c>
      <c r="D122" s="8">
        <f t="shared" si="17"/>
        <v>6.4425277371087519</v>
      </c>
      <c r="E122" s="8">
        <f t="shared" si="17"/>
        <v>5.204117280949637</v>
      </c>
      <c r="F122" s="8">
        <f t="shared" si="17"/>
        <v>4.5252225172075553</v>
      </c>
      <c r="G122" s="8">
        <f t="shared" si="17"/>
        <v>4.0896487082003308</v>
      </c>
      <c r="H122" s="8">
        <f t="shared" si="17"/>
        <v>3.7834437377213272</v>
      </c>
      <c r="I122" s="8">
        <f t="shared" si="17"/>
        <v>3.5548874169023694</v>
      </c>
      <c r="J122" s="8">
        <f t="shared" si="17"/>
        <v>3.3769029789914824</v>
      </c>
      <c r="K122" s="8">
        <f t="shared" si="17"/>
        <v>3.2338549155366771</v>
      </c>
      <c r="L122" s="8">
        <f t="shared" si="17"/>
        <v>3.1160422623098394</v>
      </c>
      <c r="M122" s="8">
        <f t="shared" si="17"/>
        <v>2.9326916075721328</v>
      </c>
      <c r="N122" s="8">
        <f t="shared" si="17"/>
        <v>2.7395971180359617</v>
      </c>
      <c r="O122" s="8">
        <f t="shared" si="17"/>
        <v>2.5337715742611131</v>
      </c>
      <c r="P122" s="8">
        <f t="shared" si="17"/>
        <v>2.4022235977679842</v>
      </c>
      <c r="Q122" s="8">
        <f t="shared" si="17"/>
        <v>2.1123992237472207</v>
      </c>
      <c r="R122" s="8">
        <f t="shared" ref="D122:S125" si="18">_xlfn.F.INV($C$88,R$90,$B122)</f>
        <v>2.0041212433206064</v>
      </c>
      <c r="S122" s="8">
        <f t="shared" si="18"/>
        <v>1.9467736187237918</v>
      </c>
      <c r="T122" s="8">
        <f t="shared" si="16"/>
        <v>1.7561540196321632</v>
      </c>
    </row>
    <row r="123" spans="2:20">
      <c r="B123" s="3">
        <v>80</v>
      </c>
      <c r="C123" s="8">
        <f t="shared" si="15"/>
        <v>9.4271334420945863</v>
      </c>
      <c r="D123" s="8">
        <f t="shared" si="18"/>
        <v>6.2834175966979373</v>
      </c>
      <c r="E123" s="8">
        <f t="shared" si="18"/>
        <v>5.0617735676955418</v>
      </c>
      <c r="F123" s="8">
        <f t="shared" si="18"/>
        <v>4.3917806909119284</v>
      </c>
      <c r="G123" s="8">
        <f t="shared" si="18"/>
        <v>3.9616198604362221</v>
      </c>
      <c r="H123" s="8">
        <f t="shared" si="18"/>
        <v>3.65896833813447</v>
      </c>
      <c r="I123" s="8">
        <f t="shared" si="18"/>
        <v>3.4328579369694388</v>
      </c>
      <c r="J123" s="8">
        <f t="shared" si="18"/>
        <v>3.256608651878925</v>
      </c>
      <c r="K123" s="8">
        <f t="shared" si="18"/>
        <v>3.1148145203919482</v>
      </c>
      <c r="L123" s="8">
        <f t="shared" si="18"/>
        <v>2.9979166628426022</v>
      </c>
      <c r="M123" s="8">
        <f t="shared" si="18"/>
        <v>2.8157189044657862</v>
      </c>
      <c r="N123" s="8">
        <f t="shared" si="18"/>
        <v>2.6233600706302767</v>
      </c>
      <c r="O123" s="8">
        <f t="shared" si="18"/>
        <v>2.4175304287148274</v>
      </c>
      <c r="P123" s="8">
        <f t="shared" si="18"/>
        <v>2.2853591129202337</v>
      </c>
      <c r="Q123" s="8">
        <f t="shared" si="18"/>
        <v>1.9912442175071412</v>
      </c>
      <c r="R123" s="8">
        <f t="shared" si="18"/>
        <v>1.8796352207160323</v>
      </c>
      <c r="S123" s="8">
        <f t="shared" si="18"/>
        <v>1.8199017804010775</v>
      </c>
      <c r="T123" s="8">
        <f t="shared" si="16"/>
        <v>1.6161298077683941</v>
      </c>
    </row>
    <row r="124" spans="2:20">
      <c r="B124" s="3">
        <v>100</v>
      </c>
      <c r="C124" s="8">
        <f t="shared" si="15"/>
        <v>9.3090016736358976</v>
      </c>
      <c r="D124" s="8">
        <f t="shared" si="18"/>
        <v>6.1904289312655356</v>
      </c>
      <c r="E124" s="8">
        <f t="shared" si="18"/>
        <v>4.9786996006134618</v>
      </c>
      <c r="F124" s="8">
        <f t="shared" si="18"/>
        <v>4.3139687653549563</v>
      </c>
      <c r="G124" s="8">
        <f t="shared" si="18"/>
        <v>3.8870047376459178</v>
      </c>
      <c r="H124" s="8">
        <f t="shared" si="18"/>
        <v>3.5864481796945844</v>
      </c>
      <c r="I124" s="8">
        <f t="shared" si="18"/>
        <v>3.3617756570101518</v>
      </c>
      <c r="J124" s="8">
        <f t="shared" si="18"/>
        <v>3.1865419387931539</v>
      </c>
      <c r="K124" s="8">
        <f t="shared" si="18"/>
        <v>3.0454769866438083</v>
      </c>
      <c r="L124" s="8">
        <f t="shared" si="18"/>
        <v>2.9291061286875504</v>
      </c>
      <c r="M124" s="8">
        <f t="shared" si="18"/>
        <v>2.7475580074902175</v>
      </c>
      <c r="N124" s="8">
        <f t="shared" si="18"/>
        <v>2.5555777489579006</v>
      </c>
      <c r="O124" s="8">
        <f t="shared" si="18"/>
        <v>2.3496370412982626</v>
      </c>
      <c r="P124" s="8">
        <f t="shared" si="18"/>
        <v>2.2169784516117743</v>
      </c>
      <c r="Q124" s="8">
        <f t="shared" si="18"/>
        <v>1.9197238663709622</v>
      </c>
      <c r="R124" s="8">
        <f t="shared" si="18"/>
        <v>1.8056303901605557</v>
      </c>
      <c r="S124" s="8">
        <f t="shared" si="18"/>
        <v>1.7440703155092399</v>
      </c>
      <c r="T124" s="8">
        <f t="shared" si="16"/>
        <v>1.529300374525479</v>
      </c>
    </row>
    <row r="125" spans="2:20">
      <c r="B125" s="3">
        <v>120</v>
      </c>
      <c r="C125" s="8">
        <f t="shared" si="15"/>
        <v>9.2314017407097513</v>
      </c>
      <c r="D125" s="8">
        <f t="shared" si="18"/>
        <v>6.1294437331288316</v>
      </c>
      <c r="E125" s="8">
        <f t="shared" si="18"/>
        <v>4.9242644851911761</v>
      </c>
      <c r="F125" s="8">
        <f t="shared" si="18"/>
        <v>4.2630091790144524</v>
      </c>
      <c r="G125" s="8">
        <f t="shared" si="18"/>
        <v>3.8381554137380438</v>
      </c>
      <c r="H125" s="8">
        <f t="shared" si="18"/>
        <v>3.5389802435283921</v>
      </c>
      <c r="I125" s="8">
        <f t="shared" si="18"/>
        <v>3.3152540677013733</v>
      </c>
      <c r="J125" s="8">
        <f t="shared" si="18"/>
        <v>3.140686810366967</v>
      </c>
      <c r="K125" s="8">
        <f t="shared" si="18"/>
        <v>3.0000982993878273</v>
      </c>
      <c r="L125" s="8">
        <f t="shared" si="18"/>
        <v>2.8840695667006679</v>
      </c>
      <c r="M125" s="8">
        <f t="shared" si="18"/>
        <v>2.7029365924051936</v>
      </c>
      <c r="N125" s="8">
        <f t="shared" si="18"/>
        <v>2.5111813867133681</v>
      </c>
      <c r="O125" s="8">
        <f t="shared" si="18"/>
        <v>2.3051180102866238</v>
      </c>
      <c r="P125" s="8">
        <f t="shared" si="18"/>
        <v>2.1720823382918497</v>
      </c>
      <c r="Q125" s="8">
        <f t="shared" si="18"/>
        <v>1.8724568101392915</v>
      </c>
      <c r="R125" s="8">
        <f t="shared" si="18"/>
        <v>1.756449939712599</v>
      </c>
      <c r="S125" s="8">
        <f t="shared" si="18"/>
        <v>1.6934520813938085</v>
      </c>
      <c r="T125" s="8">
        <f t="shared" si="16"/>
        <v>1.4693072866781969</v>
      </c>
    </row>
    <row r="126" spans="2:20">
      <c r="B126" s="3" t="s">
        <v>4</v>
      </c>
      <c r="C126" s="8">
        <f t="shared" ref="C126:R126" si="19">_xlfn.F.INV($C$88,C$90,100000000)</f>
        <v>8.8567943496430903</v>
      </c>
      <c r="D126" s="8">
        <f t="shared" si="19"/>
        <v>5.83617200520984</v>
      </c>
      <c r="E126" s="8">
        <f t="shared" si="19"/>
        <v>4.6630402512138263</v>
      </c>
      <c r="F126" s="8">
        <f t="shared" si="19"/>
        <v>4.0187807824738231</v>
      </c>
      <c r="G126" s="8">
        <f t="shared" si="19"/>
        <v>3.604232562448205</v>
      </c>
      <c r="H126" s="8">
        <f t="shared" si="19"/>
        <v>3.3117850233388437</v>
      </c>
      <c r="I126" s="8">
        <f t="shared" si="19"/>
        <v>3.0926460267778406</v>
      </c>
      <c r="J126" s="8">
        <f t="shared" si="19"/>
        <v>2.9212850193667328</v>
      </c>
      <c r="K126" s="8">
        <f t="shared" si="19"/>
        <v>2.7829621509158242</v>
      </c>
      <c r="L126" s="8">
        <f t="shared" si="19"/>
        <v>2.6685317127217787</v>
      </c>
      <c r="M126" s="8">
        <f t="shared" si="19"/>
        <v>2.489250991159075</v>
      </c>
      <c r="N126" s="8">
        <f t="shared" si="19"/>
        <v>2.2982689577147339</v>
      </c>
      <c r="O126" s="8">
        <f t="shared" si="19"/>
        <v>2.0909348059546615</v>
      </c>
      <c r="P126" s="8">
        <f t="shared" si="19"/>
        <v>1.9552700637258618</v>
      </c>
      <c r="Q126" s="8">
        <f t="shared" si="19"/>
        <v>1.6393067728419202</v>
      </c>
      <c r="R126" s="8">
        <f t="shared" si="19"/>
        <v>1.508844873570631</v>
      </c>
      <c r="S126" s="8">
        <f>_xlfn.F.INV($C$88,S$90,100000000)</f>
        <v>1.4338738910351199</v>
      </c>
      <c r="T126" s="8">
        <f>_xlfn.F.INV($C$88,1000000,1000000)</f>
        <v>1.0055284953083981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Binomial</vt:lpstr>
      <vt:lpstr>Poisson</vt:lpstr>
      <vt:lpstr>normal estándard</vt:lpstr>
      <vt:lpstr>Chi-cuadrado</vt:lpstr>
      <vt:lpstr>t-student</vt:lpstr>
      <vt:lpstr>F-Snedecor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2024-10-15T14:19:02Z</dcterms:created>
  <dcterms:modified xsi:type="dcterms:W3CDTF">2024-10-23T10:55:18Z</dcterms:modified>
</cp:coreProperties>
</file>