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sm/Documents/R Training/BS_BA_43/"/>
    </mc:Choice>
  </mc:AlternateContent>
  <xr:revisionPtr revIDLastSave="0" documentId="13_ncr:1_{BE5546BF-44E9-A244-BAAD-BA6A8840D30C}" xr6:coauthVersionLast="47" xr6:coauthVersionMax="47" xr10:uidLastSave="{00000000-0000-0000-0000-000000000000}"/>
  <bookViews>
    <workbookView xWindow="0" yWindow="500" windowWidth="28800" windowHeight="16180" tabRatio="500" activeTab="4" xr2:uid="{00000000-000D-0000-FFFF-FFFF00000000}"/>
  </bookViews>
  <sheets>
    <sheet name="Random Number" sheetId="1" r:id="rId1"/>
    <sheet name="Income by Random" sheetId="2" r:id="rId2"/>
    <sheet name="Systematic Number" sheetId="3" r:id="rId3"/>
    <sheet name="Income by Systematic" sheetId="4" r:id="rId4"/>
    <sheet name="Stratified Sampling" sheetId="8" r:id="rId5"/>
    <sheet name="Cluster Sampling" sheetId="9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8" l="1"/>
  <c r="F30" i="8"/>
  <c r="E30" i="8"/>
  <c r="D30" i="8"/>
  <c r="C30" i="8"/>
  <c r="B30" i="8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2" i="3"/>
  <c r="C1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" i="1"/>
  <c r="B11" i="9"/>
  <c r="B13" i="9" s="1"/>
  <c r="B14" i="9" s="1"/>
  <c r="B10" i="9"/>
  <c r="C18" i="8"/>
  <c r="C19" i="8" s="1"/>
  <c r="D18" i="8"/>
  <c r="D19" i="8" s="1"/>
  <c r="B18" i="8"/>
  <c r="B19" i="8" s="1"/>
  <c r="E19" i="8" s="1"/>
  <c r="E21" i="8" s="1"/>
  <c r="E22" i="8" s="1"/>
  <c r="D14" i="8"/>
  <c r="D12" i="8"/>
  <c r="C12" i="8"/>
  <c r="C14" i="8" s="1"/>
  <c r="B12" i="8"/>
  <c r="B14" i="8" s="1"/>
  <c r="B33" i="4"/>
  <c r="B35" i="4" s="1"/>
  <c r="B32" i="4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3" i="2"/>
  <c r="B35" i="2" s="1"/>
  <c r="B32" i="2"/>
  <c r="E14" i="8" l="1"/>
  <c r="E15" i="8" s="1"/>
</calcChain>
</file>

<file path=xl/sharedStrings.xml><?xml version="1.0" encoding="utf-8"?>
<sst xmlns="http://schemas.openxmlformats.org/spreadsheetml/2006/main" count="73" uniqueCount="60">
  <si>
    <t>Yearly Income ($)</t>
  </si>
  <si>
    <t>Household No.</t>
  </si>
  <si>
    <t>N = 150</t>
  </si>
  <si>
    <t>n =  30</t>
  </si>
  <si>
    <t>N/n =  5</t>
  </si>
  <si>
    <t>So,the first sampling unit is randomly slected  between 1 and 5</t>
  </si>
  <si>
    <t>Mean</t>
  </si>
  <si>
    <t>Standard deviation</t>
  </si>
  <si>
    <t>Standard error</t>
  </si>
  <si>
    <t>Sample size (n)</t>
  </si>
  <si>
    <t>N2 = 50</t>
  </si>
  <si>
    <t>Strata 1</t>
  </si>
  <si>
    <t>Strata 2</t>
  </si>
  <si>
    <t>Strata 3</t>
  </si>
  <si>
    <t>No.</t>
  </si>
  <si>
    <t>Variance</t>
  </si>
  <si>
    <t>N-square</t>
  </si>
  <si>
    <t>N1 = 40</t>
  </si>
  <si>
    <t>N3 = 60</t>
  </si>
  <si>
    <t>N-Square * Variance/ n</t>
  </si>
  <si>
    <t>n</t>
  </si>
  <si>
    <t>Total N-square</t>
  </si>
  <si>
    <t>Sum</t>
  </si>
  <si>
    <t xml:space="preserve">Variance </t>
  </si>
  <si>
    <t>Total N = 150</t>
  </si>
  <si>
    <t>Total N</t>
  </si>
  <si>
    <t>Sample Mean</t>
  </si>
  <si>
    <t>Strata N</t>
  </si>
  <si>
    <t>Strata N * Mean</t>
  </si>
  <si>
    <t>Standard error (= Sqaure root of variance)</t>
  </si>
  <si>
    <t>Cluster No.</t>
  </si>
  <si>
    <t>School 1</t>
  </si>
  <si>
    <t>School 2</t>
  </si>
  <si>
    <t>School 3</t>
  </si>
  <si>
    <t>School 4</t>
  </si>
  <si>
    <t>School 5</t>
  </si>
  <si>
    <t>School 6</t>
  </si>
  <si>
    <t>School 7</t>
  </si>
  <si>
    <t>School 8</t>
  </si>
  <si>
    <t>Mean score</t>
  </si>
  <si>
    <t>Variance of Means</t>
  </si>
  <si>
    <t>Sample variance</t>
  </si>
  <si>
    <t>Square root of sample variance</t>
  </si>
  <si>
    <t>#Simple Random Sampling</t>
  </si>
  <si>
    <t># How to generate random digit in excel</t>
  </si>
  <si>
    <t># Use RANDBETWEEN ()</t>
  </si>
  <si>
    <t>#Systematic Sampling</t>
  </si>
  <si>
    <t xml:space="preserve"># Use RANDBETWEEN () for 1st </t>
  </si>
  <si>
    <t>N = 150 households</t>
  </si>
  <si>
    <t>No. of clusters (p)</t>
  </si>
  <si>
    <t>#Take sample as 20% of population -&gt; 30 households</t>
  </si>
  <si>
    <t># the random column can change when hit enter; so need to copy and paste (like column B)</t>
  </si>
  <si>
    <t># Finding sample size for each stratum:</t>
  </si>
  <si>
    <t>s (sample size for particular stratum) = S (number in stratum) / [N (number in population) x n (overall sample size)]</t>
  </si>
  <si>
    <t xml:space="preserve"># Example question: Ethan needs to conduct a study to determine whether the students in his school like playing football. He decides to divide the students into two groups, boys and girls, knowing that the school has a total of 200 students, 80 of whom are girls. If Ethan decides that his sample size will be 50, how many girls should he select for the study? </t>
  </si>
  <si>
    <t>N</t>
  </si>
  <si>
    <t>S</t>
  </si>
  <si>
    <t>sample size for girls</t>
  </si>
  <si>
    <t>sum</t>
  </si>
  <si>
    <t>assignment question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</si>
</sst>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zoomScale="200" zoomScaleNormal="200" zoomScalePageLayoutView="200" workbookViewId="0">
      <selection activeCell="E5" sqref="E5"/>
    </sheetView>
  </sheetViews>
  <sheetFormatPr baseColWidth="10" defaultRowHeight="16" x14ac:dyDescent="0.2"/>
  <cols>
    <col min="1" max="1" width="33.6640625" customWidth="1"/>
  </cols>
  <sheetData>
    <row r="1" spans="1:4" x14ac:dyDescent="0.2">
      <c r="A1" t="s">
        <v>43</v>
      </c>
      <c r="B1">
        <v>34</v>
      </c>
      <c r="C1">
        <f ca="1">RANDBETWEEN(1,150)</f>
        <v>75</v>
      </c>
      <c r="D1" t="s">
        <v>50</v>
      </c>
    </row>
    <row r="2" spans="1:4" x14ac:dyDescent="0.2">
      <c r="A2" t="s">
        <v>48</v>
      </c>
      <c r="B2">
        <v>134</v>
      </c>
      <c r="C2">
        <f t="shared" ref="C2:C30" ca="1" si="0">RANDBETWEEN(1,150)</f>
        <v>84</v>
      </c>
      <c r="D2" t="s">
        <v>51</v>
      </c>
    </row>
    <row r="3" spans="1:4" x14ac:dyDescent="0.2">
      <c r="A3" t="s">
        <v>44</v>
      </c>
      <c r="B3">
        <v>136</v>
      </c>
      <c r="C3">
        <f t="shared" ca="1" si="0"/>
        <v>11</v>
      </c>
    </row>
    <row r="4" spans="1:4" x14ac:dyDescent="0.2">
      <c r="A4" t="s">
        <v>45</v>
      </c>
      <c r="B4">
        <v>15</v>
      </c>
      <c r="C4">
        <f t="shared" ca="1" si="0"/>
        <v>35</v>
      </c>
    </row>
    <row r="5" spans="1:4" x14ac:dyDescent="0.2">
      <c r="B5">
        <v>68</v>
      </c>
      <c r="C5">
        <f t="shared" ca="1" si="0"/>
        <v>14</v>
      </c>
    </row>
    <row r="6" spans="1:4" x14ac:dyDescent="0.2">
      <c r="B6">
        <v>21</v>
      </c>
      <c r="C6">
        <f t="shared" ca="1" si="0"/>
        <v>18</v>
      </c>
    </row>
    <row r="7" spans="1:4" x14ac:dyDescent="0.2">
      <c r="B7">
        <v>21</v>
      </c>
      <c r="C7">
        <f t="shared" ca="1" si="0"/>
        <v>123</v>
      </c>
    </row>
    <row r="8" spans="1:4" x14ac:dyDescent="0.2">
      <c r="B8">
        <v>86</v>
      </c>
      <c r="C8">
        <f t="shared" ca="1" si="0"/>
        <v>97</v>
      </c>
    </row>
    <row r="9" spans="1:4" x14ac:dyDescent="0.2">
      <c r="B9">
        <v>112</v>
      </c>
      <c r="C9">
        <f t="shared" ca="1" si="0"/>
        <v>25</v>
      </c>
    </row>
    <row r="10" spans="1:4" x14ac:dyDescent="0.2">
      <c r="B10">
        <v>139</v>
      </c>
      <c r="C10">
        <f t="shared" ca="1" si="0"/>
        <v>29</v>
      </c>
    </row>
    <row r="11" spans="1:4" x14ac:dyDescent="0.2">
      <c r="B11">
        <v>105</v>
      </c>
      <c r="C11">
        <f t="shared" ca="1" si="0"/>
        <v>106</v>
      </c>
    </row>
    <row r="12" spans="1:4" x14ac:dyDescent="0.2">
      <c r="B12">
        <v>32</v>
      </c>
      <c r="C12">
        <f t="shared" ca="1" si="0"/>
        <v>132</v>
      </c>
    </row>
    <row r="13" spans="1:4" x14ac:dyDescent="0.2">
      <c r="B13">
        <v>76</v>
      </c>
      <c r="C13">
        <f t="shared" ca="1" si="0"/>
        <v>72</v>
      </c>
    </row>
    <row r="14" spans="1:4" x14ac:dyDescent="0.2">
      <c r="B14">
        <v>142</v>
      </c>
      <c r="C14">
        <f t="shared" ca="1" si="0"/>
        <v>107</v>
      </c>
    </row>
    <row r="15" spans="1:4" x14ac:dyDescent="0.2">
      <c r="B15">
        <v>129</v>
      </c>
      <c r="C15">
        <f t="shared" ca="1" si="0"/>
        <v>1</v>
      </c>
    </row>
    <row r="16" spans="1:4" x14ac:dyDescent="0.2">
      <c r="B16">
        <v>13</v>
      </c>
      <c r="C16">
        <f t="shared" ca="1" si="0"/>
        <v>127</v>
      </c>
    </row>
    <row r="17" spans="2:3" x14ac:dyDescent="0.2">
      <c r="B17">
        <v>147</v>
      </c>
      <c r="C17">
        <f t="shared" ca="1" si="0"/>
        <v>55</v>
      </c>
    </row>
    <row r="18" spans="2:3" x14ac:dyDescent="0.2">
      <c r="B18">
        <v>39</v>
      </c>
      <c r="C18">
        <f t="shared" ca="1" si="0"/>
        <v>89</v>
      </c>
    </row>
    <row r="19" spans="2:3" x14ac:dyDescent="0.2">
      <c r="B19">
        <v>84</v>
      </c>
      <c r="C19">
        <f t="shared" ca="1" si="0"/>
        <v>81</v>
      </c>
    </row>
    <row r="20" spans="2:3" x14ac:dyDescent="0.2">
      <c r="B20">
        <v>78</v>
      </c>
      <c r="C20">
        <f t="shared" ca="1" si="0"/>
        <v>130</v>
      </c>
    </row>
    <row r="21" spans="2:3" x14ac:dyDescent="0.2">
      <c r="B21">
        <v>72</v>
      </c>
      <c r="C21">
        <f t="shared" ca="1" si="0"/>
        <v>39</v>
      </c>
    </row>
    <row r="22" spans="2:3" x14ac:dyDescent="0.2">
      <c r="B22">
        <v>87</v>
      </c>
      <c r="C22">
        <f t="shared" ca="1" si="0"/>
        <v>115</v>
      </c>
    </row>
    <row r="23" spans="2:3" x14ac:dyDescent="0.2">
      <c r="B23">
        <v>111</v>
      </c>
      <c r="C23">
        <f t="shared" ca="1" si="0"/>
        <v>115</v>
      </c>
    </row>
    <row r="24" spans="2:3" x14ac:dyDescent="0.2">
      <c r="B24">
        <v>110</v>
      </c>
      <c r="C24">
        <f t="shared" ca="1" si="0"/>
        <v>13</v>
      </c>
    </row>
    <row r="25" spans="2:3" x14ac:dyDescent="0.2">
      <c r="B25">
        <v>48</v>
      </c>
      <c r="C25">
        <f t="shared" ca="1" si="0"/>
        <v>108</v>
      </c>
    </row>
    <row r="26" spans="2:3" x14ac:dyDescent="0.2">
      <c r="B26">
        <v>45</v>
      </c>
      <c r="C26">
        <f t="shared" ca="1" si="0"/>
        <v>143</v>
      </c>
    </row>
    <row r="27" spans="2:3" x14ac:dyDescent="0.2">
      <c r="B27">
        <v>81</v>
      </c>
      <c r="C27">
        <f t="shared" ca="1" si="0"/>
        <v>77</v>
      </c>
    </row>
    <row r="28" spans="2:3" x14ac:dyDescent="0.2">
      <c r="B28">
        <v>26</v>
      </c>
      <c r="C28">
        <f t="shared" ca="1" si="0"/>
        <v>82</v>
      </c>
    </row>
    <row r="29" spans="2:3" x14ac:dyDescent="0.2">
      <c r="B29">
        <v>36</v>
      </c>
      <c r="C29">
        <f t="shared" ca="1" si="0"/>
        <v>129</v>
      </c>
    </row>
    <row r="30" spans="2:3" x14ac:dyDescent="0.2">
      <c r="B30">
        <v>57</v>
      </c>
      <c r="C30">
        <f t="shared" ca="1" si="0"/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"/>
  <sheetViews>
    <sheetView topLeftCell="A22" zoomScale="200" zoomScaleNormal="200" zoomScalePageLayoutView="200" workbookViewId="0">
      <selection activeCell="B38" sqref="B38"/>
    </sheetView>
  </sheetViews>
  <sheetFormatPr baseColWidth="10" defaultRowHeight="16" x14ac:dyDescent="0.2"/>
  <cols>
    <col min="1" max="1" width="17.33203125" customWidth="1"/>
    <col min="2" max="2" width="15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34</v>
      </c>
      <c r="B2">
        <v>995</v>
      </c>
    </row>
    <row r="3" spans="1:2" x14ac:dyDescent="0.2">
      <c r="A3">
        <v>134</v>
      </c>
      <c r="B3">
        <v>1742</v>
      </c>
    </row>
    <row r="4" spans="1:2" x14ac:dyDescent="0.2">
      <c r="A4">
        <v>136</v>
      </c>
      <c r="B4">
        <v>2095</v>
      </c>
    </row>
    <row r="5" spans="1:2" x14ac:dyDescent="0.2">
      <c r="A5">
        <v>15</v>
      </c>
      <c r="B5">
        <v>1696</v>
      </c>
    </row>
    <row r="6" spans="1:2" x14ac:dyDescent="0.2">
      <c r="A6">
        <v>68</v>
      </c>
      <c r="B6">
        <v>2994</v>
      </c>
    </row>
    <row r="7" spans="1:2" x14ac:dyDescent="0.2">
      <c r="A7">
        <v>21</v>
      </c>
      <c r="B7">
        <v>1751</v>
      </c>
    </row>
    <row r="8" spans="1:2" x14ac:dyDescent="0.2">
      <c r="A8">
        <v>21</v>
      </c>
      <c r="B8">
        <v>2304</v>
      </c>
    </row>
    <row r="9" spans="1:2" x14ac:dyDescent="0.2">
      <c r="A9">
        <v>86</v>
      </c>
      <c r="B9">
        <v>1092</v>
      </c>
    </row>
    <row r="10" spans="1:2" x14ac:dyDescent="0.2">
      <c r="A10">
        <v>112</v>
      </c>
      <c r="B10">
        <v>2344</v>
      </c>
    </row>
    <row r="11" spans="1:2" x14ac:dyDescent="0.2">
      <c r="A11">
        <v>139</v>
      </c>
      <c r="B11">
        <v>2483</v>
      </c>
    </row>
    <row r="12" spans="1:2" x14ac:dyDescent="0.2">
      <c r="A12">
        <v>105</v>
      </c>
      <c r="B12">
        <v>2010</v>
      </c>
    </row>
    <row r="13" spans="1:2" x14ac:dyDescent="0.2">
      <c r="A13">
        <v>32</v>
      </c>
      <c r="B13">
        <v>1655</v>
      </c>
    </row>
    <row r="14" spans="1:2" x14ac:dyDescent="0.2">
      <c r="A14">
        <v>76</v>
      </c>
      <c r="B14">
        <v>1876</v>
      </c>
    </row>
    <row r="15" spans="1:2" x14ac:dyDescent="0.2">
      <c r="A15">
        <v>142</v>
      </c>
      <c r="B15">
        <v>2123</v>
      </c>
    </row>
    <row r="16" spans="1:2" x14ac:dyDescent="0.2">
      <c r="A16">
        <v>129</v>
      </c>
      <c r="B16">
        <v>942</v>
      </c>
    </row>
    <row r="17" spans="1:2" x14ac:dyDescent="0.2">
      <c r="A17">
        <v>13</v>
      </c>
      <c r="B17">
        <v>1047</v>
      </c>
    </row>
    <row r="18" spans="1:2" x14ac:dyDescent="0.2">
      <c r="A18">
        <v>147</v>
      </c>
      <c r="B18">
        <v>2544</v>
      </c>
    </row>
    <row r="19" spans="1:2" x14ac:dyDescent="0.2">
      <c r="A19">
        <v>39</v>
      </c>
      <c r="B19">
        <v>2751</v>
      </c>
    </row>
    <row r="20" spans="1:2" x14ac:dyDescent="0.2">
      <c r="A20">
        <v>84</v>
      </c>
      <c r="B20">
        <v>2421</v>
      </c>
    </row>
    <row r="21" spans="1:2" x14ac:dyDescent="0.2">
      <c r="A21">
        <v>78</v>
      </c>
      <c r="B21">
        <v>1648</v>
      </c>
    </row>
    <row r="22" spans="1:2" x14ac:dyDescent="0.2">
      <c r="A22">
        <v>72</v>
      </c>
      <c r="B22">
        <v>1081</v>
      </c>
    </row>
    <row r="23" spans="1:2" x14ac:dyDescent="0.2">
      <c r="A23">
        <v>87</v>
      </c>
      <c r="B23">
        <v>645</v>
      </c>
    </row>
    <row r="24" spans="1:2" x14ac:dyDescent="0.2">
      <c r="A24">
        <v>111</v>
      </c>
      <c r="B24">
        <v>2471</v>
      </c>
    </row>
    <row r="25" spans="1:2" x14ac:dyDescent="0.2">
      <c r="A25">
        <v>110</v>
      </c>
      <c r="B25">
        <v>2723</v>
      </c>
    </row>
    <row r="26" spans="1:2" x14ac:dyDescent="0.2">
      <c r="A26">
        <v>48</v>
      </c>
      <c r="B26">
        <v>1095</v>
      </c>
    </row>
    <row r="27" spans="1:2" x14ac:dyDescent="0.2">
      <c r="A27">
        <v>45</v>
      </c>
      <c r="B27">
        <v>1314</v>
      </c>
    </row>
    <row r="28" spans="1:2" x14ac:dyDescent="0.2">
      <c r="A28">
        <v>81</v>
      </c>
      <c r="B28">
        <v>940</v>
      </c>
    </row>
    <row r="29" spans="1:2" x14ac:dyDescent="0.2">
      <c r="A29">
        <v>26</v>
      </c>
      <c r="B29">
        <v>1385</v>
      </c>
    </row>
    <row r="30" spans="1:2" x14ac:dyDescent="0.2">
      <c r="A30">
        <v>36</v>
      </c>
      <c r="B30">
        <v>887</v>
      </c>
    </row>
    <row r="31" spans="1:2" x14ac:dyDescent="0.2">
      <c r="A31">
        <v>57</v>
      </c>
      <c r="B31">
        <v>1292</v>
      </c>
    </row>
    <row r="32" spans="1:2" x14ac:dyDescent="0.2">
      <c r="A32" t="s">
        <v>6</v>
      </c>
      <c r="B32" s="1">
        <f>AVERAGE(B2:B31)</f>
        <v>1744.8666666666666</v>
      </c>
    </row>
    <row r="33" spans="1:2" x14ac:dyDescent="0.2">
      <c r="A33" t="s">
        <v>7</v>
      </c>
      <c r="B33" s="2">
        <f>_xlfn.STDEV.S(B2:B31)</f>
        <v>665.36745011922619</v>
      </c>
    </row>
    <row r="34" spans="1:2" x14ac:dyDescent="0.2">
      <c r="A34" t="s">
        <v>9</v>
      </c>
      <c r="B34">
        <v>30</v>
      </c>
    </row>
    <row r="35" spans="1:2" x14ac:dyDescent="0.2">
      <c r="A35" t="s">
        <v>8</v>
      </c>
      <c r="B35">
        <f>B33/SQRT(B34)</f>
        <v>121.47892048666453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zoomScale="200" zoomScaleNormal="200" zoomScalePageLayoutView="200" workbookViewId="0">
      <selection activeCell="C4" sqref="C4"/>
    </sheetView>
  </sheetViews>
  <sheetFormatPr baseColWidth="10" defaultRowHeight="16" x14ac:dyDescent="0.2"/>
  <cols>
    <col min="1" max="1" width="33.33203125" customWidth="1"/>
  </cols>
  <sheetData>
    <row r="1" spans="1:6" x14ac:dyDescent="0.2">
      <c r="A1" t="s">
        <v>46</v>
      </c>
      <c r="B1">
        <v>3</v>
      </c>
      <c r="C1">
        <f ca="1">RANDBETWEEN(1,5)</f>
        <v>1</v>
      </c>
      <c r="D1">
        <v>4</v>
      </c>
      <c r="E1" t="s">
        <v>2</v>
      </c>
    </row>
    <row r="2" spans="1:6" x14ac:dyDescent="0.2">
      <c r="A2" t="s">
        <v>48</v>
      </c>
      <c r="B2">
        <f>B1+5</f>
        <v>8</v>
      </c>
      <c r="D2">
        <f>D1+5</f>
        <v>9</v>
      </c>
      <c r="E2" t="s">
        <v>3</v>
      </c>
    </row>
    <row r="3" spans="1:6" x14ac:dyDescent="0.2">
      <c r="A3" t="s">
        <v>44</v>
      </c>
      <c r="B3">
        <f t="shared" ref="B3:B30" si="0">B2+5</f>
        <v>13</v>
      </c>
      <c r="D3">
        <f t="shared" ref="D3:D30" si="1">D2+5</f>
        <v>14</v>
      </c>
    </row>
    <row r="4" spans="1:6" x14ac:dyDescent="0.2">
      <c r="A4" t="s">
        <v>47</v>
      </c>
      <c r="B4">
        <f t="shared" si="0"/>
        <v>18</v>
      </c>
      <c r="D4">
        <f t="shared" si="1"/>
        <v>19</v>
      </c>
      <c r="E4" t="s">
        <v>4</v>
      </c>
      <c r="F4" t="s">
        <v>5</v>
      </c>
    </row>
    <row r="5" spans="1:6" x14ac:dyDescent="0.2">
      <c r="B5">
        <f t="shared" si="0"/>
        <v>23</v>
      </c>
      <c r="D5">
        <f t="shared" si="1"/>
        <v>24</v>
      </c>
    </row>
    <row r="6" spans="1:6" x14ac:dyDescent="0.2">
      <c r="B6">
        <f t="shared" si="0"/>
        <v>28</v>
      </c>
      <c r="D6">
        <f t="shared" si="1"/>
        <v>29</v>
      </c>
    </row>
    <row r="7" spans="1:6" x14ac:dyDescent="0.2">
      <c r="B7">
        <f t="shared" si="0"/>
        <v>33</v>
      </c>
      <c r="D7">
        <f t="shared" si="1"/>
        <v>34</v>
      </c>
    </row>
    <row r="8" spans="1:6" x14ac:dyDescent="0.2">
      <c r="B8">
        <f t="shared" si="0"/>
        <v>38</v>
      </c>
      <c r="D8">
        <f t="shared" si="1"/>
        <v>39</v>
      </c>
    </row>
    <row r="9" spans="1:6" x14ac:dyDescent="0.2">
      <c r="B9">
        <f t="shared" si="0"/>
        <v>43</v>
      </c>
      <c r="D9">
        <f t="shared" si="1"/>
        <v>44</v>
      </c>
    </row>
    <row r="10" spans="1:6" x14ac:dyDescent="0.2">
      <c r="B10">
        <f t="shared" si="0"/>
        <v>48</v>
      </c>
      <c r="D10">
        <f t="shared" si="1"/>
        <v>49</v>
      </c>
    </row>
    <row r="11" spans="1:6" x14ac:dyDescent="0.2">
      <c r="B11">
        <f t="shared" si="0"/>
        <v>53</v>
      </c>
      <c r="D11">
        <f t="shared" si="1"/>
        <v>54</v>
      </c>
    </row>
    <row r="12" spans="1:6" x14ac:dyDescent="0.2">
      <c r="B12">
        <f t="shared" si="0"/>
        <v>58</v>
      </c>
      <c r="D12">
        <f t="shared" si="1"/>
        <v>59</v>
      </c>
    </row>
    <row r="13" spans="1:6" x14ac:dyDescent="0.2">
      <c r="B13">
        <f t="shared" si="0"/>
        <v>63</v>
      </c>
      <c r="D13">
        <f t="shared" si="1"/>
        <v>64</v>
      </c>
    </row>
    <row r="14" spans="1:6" x14ac:dyDescent="0.2">
      <c r="B14">
        <f t="shared" si="0"/>
        <v>68</v>
      </c>
      <c r="D14">
        <f t="shared" si="1"/>
        <v>69</v>
      </c>
    </row>
    <row r="15" spans="1:6" x14ac:dyDescent="0.2">
      <c r="B15">
        <f t="shared" si="0"/>
        <v>73</v>
      </c>
      <c r="D15">
        <f t="shared" si="1"/>
        <v>74</v>
      </c>
    </row>
    <row r="16" spans="1:6" x14ac:dyDescent="0.2">
      <c r="B16">
        <f t="shared" si="0"/>
        <v>78</v>
      </c>
      <c r="D16">
        <f t="shared" si="1"/>
        <v>79</v>
      </c>
    </row>
    <row r="17" spans="2:4" x14ac:dyDescent="0.2">
      <c r="B17">
        <f t="shared" si="0"/>
        <v>83</v>
      </c>
      <c r="D17">
        <f t="shared" si="1"/>
        <v>84</v>
      </c>
    </row>
    <row r="18" spans="2:4" x14ac:dyDescent="0.2">
      <c r="B18">
        <f t="shared" si="0"/>
        <v>88</v>
      </c>
      <c r="D18">
        <f t="shared" si="1"/>
        <v>89</v>
      </c>
    </row>
    <row r="19" spans="2:4" x14ac:dyDescent="0.2">
      <c r="B19">
        <f t="shared" si="0"/>
        <v>93</v>
      </c>
      <c r="D19">
        <f t="shared" si="1"/>
        <v>94</v>
      </c>
    </row>
    <row r="20" spans="2:4" x14ac:dyDescent="0.2">
      <c r="B20">
        <f t="shared" si="0"/>
        <v>98</v>
      </c>
      <c r="D20">
        <f t="shared" si="1"/>
        <v>99</v>
      </c>
    </row>
    <row r="21" spans="2:4" x14ac:dyDescent="0.2">
      <c r="B21">
        <f t="shared" si="0"/>
        <v>103</v>
      </c>
      <c r="D21">
        <f t="shared" si="1"/>
        <v>104</v>
      </c>
    </row>
    <row r="22" spans="2:4" x14ac:dyDescent="0.2">
      <c r="B22">
        <f t="shared" si="0"/>
        <v>108</v>
      </c>
      <c r="D22">
        <f t="shared" si="1"/>
        <v>109</v>
      </c>
    </row>
    <row r="23" spans="2:4" x14ac:dyDescent="0.2">
      <c r="B23">
        <f t="shared" si="0"/>
        <v>113</v>
      </c>
      <c r="D23">
        <f t="shared" si="1"/>
        <v>114</v>
      </c>
    </row>
    <row r="24" spans="2:4" x14ac:dyDescent="0.2">
      <c r="B24">
        <f t="shared" si="0"/>
        <v>118</v>
      </c>
      <c r="D24">
        <f t="shared" si="1"/>
        <v>119</v>
      </c>
    </row>
    <row r="25" spans="2:4" x14ac:dyDescent="0.2">
      <c r="B25">
        <f t="shared" si="0"/>
        <v>123</v>
      </c>
      <c r="D25">
        <f t="shared" si="1"/>
        <v>124</v>
      </c>
    </row>
    <row r="26" spans="2:4" x14ac:dyDescent="0.2">
      <c r="B26">
        <f t="shared" si="0"/>
        <v>128</v>
      </c>
      <c r="D26">
        <f t="shared" si="1"/>
        <v>129</v>
      </c>
    </row>
    <row r="27" spans="2:4" x14ac:dyDescent="0.2">
      <c r="B27">
        <f t="shared" si="0"/>
        <v>133</v>
      </c>
      <c r="D27">
        <f t="shared" si="1"/>
        <v>134</v>
      </c>
    </row>
    <row r="28" spans="2:4" x14ac:dyDescent="0.2">
      <c r="B28">
        <f t="shared" si="0"/>
        <v>138</v>
      </c>
      <c r="D28">
        <f t="shared" si="1"/>
        <v>139</v>
      </c>
    </row>
    <row r="29" spans="2:4" x14ac:dyDescent="0.2">
      <c r="B29">
        <f t="shared" si="0"/>
        <v>143</v>
      </c>
      <c r="D29">
        <f t="shared" si="1"/>
        <v>144</v>
      </c>
    </row>
    <row r="30" spans="2:4" x14ac:dyDescent="0.2">
      <c r="B30">
        <f t="shared" si="0"/>
        <v>148</v>
      </c>
      <c r="D30">
        <f t="shared" si="1"/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"/>
  <sheetViews>
    <sheetView topLeftCell="A25" zoomScale="200" zoomScaleNormal="200" zoomScalePageLayoutView="200" workbookViewId="0">
      <selection activeCell="A36" sqref="A36"/>
    </sheetView>
  </sheetViews>
  <sheetFormatPr baseColWidth="10" defaultRowHeight="16" x14ac:dyDescent="0.2"/>
  <cols>
    <col min="1" max="1" width="17.83203125" customWidth="1"/>
    <col min="2" max="2" width="15.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3</v>
      </c>
      <c r="B2">
        <v>1902</v>
      </c>
    </row>
    <row r="3" spans="1:2" x14ac:dyDescent="0.2">
      <c r="A3">
        <v>8</v>
      </c>
      <c r="B3">
        <v>2670</v>
      </c>
    </row>
    <row r="4" spans="1:2" x14ac:dyDescent="0.2">
      <c r="A4">
        <v>13</v>
      </c>
      <c r="B4">
        <v>1454</v>
      </c>
    </row>
    <row r="5" spans="1:2" x14ac:dyDescent="0.2">
      <c r="A5">
        <v>18</v>
      </c>
      <c r="B5">
        <v>2142</v>
      </c>
    </row>
    <row r="6" spans="1:2" x14ac:dyDescent="0.2">
      <c r="A6">
        <v>23</v>
      </c>
      <c r="B6">
        <v>1518</v>
      </c>
    </row>
    <row r="7" spans="1:2" x14ac:dyDescent="0.2">
      <c r="A7">
        <v>28</v>
      </c>
      <c r="B7">
        <v>1386</v>
      </c>
    </row>
    <row r="8" spans="1:2" x14ac:dyDescent="0.2">
      <c r="A8">
        <v>33</v>
      </c>
      <c r="B8">
        <v>2618</v>
      </c>
    </row>
    <row r="9" spans="1:2" x14ac:dyDescent="0.2">
      <c r="A9">
        <v>38</v>
      </c>
      <c r="B9">
        <v>1117</v>
      </c>
    </row>
    <row r="10" spans="1:2" x14ac:dyDescent="0.2">
      <c r="A10">
        <v>43</v>
      </c>
      <c r="B10">
        <v>1580</v>
      </c>
    </row>
    <row r="11" spans="1:2" x14ac:dyDescent="0.2">
      <c r="A11">
        <v>48</v>
      </c>
      <c r="B11">
        <v>2481</v>
      </c>
    </row>
    <row r="12" spans="1:2" x14ac:dyDescent="0.2">
      <c r="A12">
        <v>53</v>
      </c>
      <c r="B12">
        <v>2965</v>
      </c>
    </row>
    <row r="13" spans="1:2" x14ac:dyDescent="0.2">
      <c r="A13">
        <v>58</v>
      </c>
      <c r="B13">
        <v>1951</v>
      </c>
    </row>
    <row r="14" spans="1:2" x14ac:dyDescent="0.2">
      <c r="A14">
        <v>63</v>
      </c>
      <c r="B14">
        <v>2023</v>
      </c>
    </row>
    <row r="15" spans="1:2" x14ac:dyDescent="0.2">
      <c r="A15">
        <v>68</v>
      </c>
      <c r="B15">
        <v>846</v>
      </c>
    </row>
    <row r="16" spans="1:2" x14ac:dyDescent="0.2">
      <c r="A16">
        <v>73</v>
      </c>
      <c r="B16">
        <v>1253</v>
      </c>
    </row>
    <row r="17" spans="1:2" x14ac:dyDescent="0.2">
      <c r="A17">
        <v>78</v>
      </c>
      <c r="B17">
        <v>1339</v>
      </c>
    </row>
    <row r="18" spans="1:2" x14ac:dyDescent="0.2">
      <c r="A18">
        <v>83</v>
      </c>
      <c r="B18">
        <v>1260</v>
      </c>
    </row>
    <row r="19" spans="1:2" x14ac:dyDescent="0.2">
      <c r="A19">
        <v>88</v>
      </c>
      <c r="B19">
        <v>684</v>
      </c>
    </row>
    <row r="20" spans="1:2" x14ac:dyDescent="0.2">
      <c r="A20">
        <v>93</v>
      </c>
      <c r="B20">
        <v>1896</v>
      </c>
    </row>
    <row r="21" spans="1:2" x14ac:dyDescent="0.2">
      <c r="A21">
        <v>98</v>
      </c>
      <c r="B21">
        <v>910</v>
      </c>
    </row>
    <row r="22" spans="1:2" x14ac:dyDescent="0.2">
      <c r="A22">
        <v>103</v>
      </c>
      <c r="B22">
        <v>1260</v>
      </c>
    </row>
    <row r="23" spans="1:2" x14ac:dyDescent="0.2">
      <c r="A23">
        <v>108</v>
      </c>
      <c r="B23">
        <v>1938</v>
      </c>
    </row>
    <row r="24" spans="1:2" x14ac:dyDescent="0.2">
      <c r="A24">
        <v>113</v>
      </c>
      <c r="B24">
        <v>2472</v>
      </c>
    </row>
    <row r="25" spans="1:2" x14ac:dyDescent="0.2">
      <c r="A25">
        <v>118</v>
      </c>
      <c r="B25">
        <v>2993</v>
      </c>
    </row>
    <row r="26" spans="1:2" x14ac:dyDescent="0.2">
      <c r="A26">
        <v>123</v>
      </c>
      <c r="B26">
        <v>1790</v>
      </c>
    </row>
    <row r="27" spans="1:2" x14ac:dyDescent="0.2">
      <c r="A27">
        <v>128</v>
      </c>
      <c r="B27">
        <v>1894</v>
      </c>
    </row>
    <row r="28" spans="1:2" x14ac:dyDescent="0.2">
      <c r="A28">
        <v>133</v>
      </c>
      <c r="B28">
        <v>2693</v>
      </c>
    </row>
    <row r="29" spans="1:2" x14ac:dyDescent="0.2">
      <c r="A29">
        <v>138</v>
      </c>
      <c r="B29">
        <v>1341</v>
      </c>
    </row>
    <row r="30" spans="1:2" x14ac:dyDescent="0.2">
      <c r="A30">
        <v>143</v>
      </c>
      <c r="B30">
        <v>2525</v>
      </c>
    </row>
    <row r="31" spans="1:2" x14ac:dyDescent="0.2">
      <c r="A31">
        <v>148</v>
      </c>
      <c r="B31">
        <v>1607</v>
      </c>
    </row>
    <row r="32" spans="1:2" x14ac:dyDescent="0.2">
      <c r="A32" t="s">
        <v>6</v>
      </c>
      <c r="B32">
        <f>AVERAGE(B2:B31)</f>
        <v>1816.9333333333334</v>
      </c>
    </row>
    <row r="33" spans="1:2" x14ac:dyDescent="0.2">
      <c r="A33" t="s">
        <v>7</v>
      </c>
      <c r="B33">
        <f>_xlfn.STDEV.S(B2:B31)</f>
        <v>639.22004917271454</v>
      </c>
    </row>
    <row r="34" spans="1:2" x14ac:dyDescent="0.2">
      <c r="A34" t="s">
        <v>9</v>
      </c>
      <c r="B34">
        <v>30</v>
      </c>
    </row>
    <row r="35" spans="1:2" x14ac:dyDescent="0.2">
      <c r="A35" t="s">
        <v>8</v>
      </c>
      <c r="B35">
        <f>B33/SQRT(30)</f>
        <v>116.70508004715242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"/>
  <sheetViews>
    <sheetView tabSelected="1" topLeftCell="A19" zoomScale="200" zoomScaleNormal="200" zoomScalePageLayoutView="200" workbookViewId="0">
      <selection activeCell="D32" sqref="D32"/>
    </sheetView>
  </sheetViews>
  <sheetFormatPr baseColWidth="10" defaultRowHeight="16" x14ac:dyDescent="0.2"/>
  <cols>
    <col min="1" max="1" width="21.83203125" customWidth="1"/>
    <col min="3" max="3" width="13.6640625" customWidth="1"/>
    <col min="4" max="4" width="14.5" customWidth="1"/>
    <col min="6" max="6" width="16.6640625" customWidth="1"/>
    <col min="7" max="7" width="14.5" customWidth="1"/>
  </cols>
  <sheetData>
    <row r="1" spans="1:7" x14ac:dyDescent="0.2">
      <c r="A1" t="s">
        <v>14</v>
      </c>
      <c r="B1" t="s">
        <v>11</v>
      </c>
      <c r="C1" t="s">
        <v>12</v>
      </c>
      <c r="D1" t="s">
        <v>13</v>
      </c>
      <c r="G1" t="s">
        <v>24</v>
      </c>
    </row>
    <row r="2" spans="1:7" x14ac:dyDescent="0.2">
      <c r="A2">
        <v>1</v>
      </c>
      <c r="B2">
        <v>3105</v>
      </c>
      <c r="C2">
        <v>659</v>
      </c>
      <c r="D2">
        <v>2400</v>
      </c>
      <c r="G2" t="s">
        <v>17</v>
      </c>
    </row>
    <row r="3" spans="1:7" x14ac:dyDescent="0.2">
      <c r="A3">
        <v>2</v>
      </c>
      <c r="B3">
        <v>2943</v>
      </c>
      <c r="C3">
        <v>1544</v>
      </c>
      <c r="D3">
        <v>1858</v>
      </c>
      <c r="G3" t="s">
        <v>10</v>
      </c>
    </row>
    <row r="4" spans="1:7" x14ac:dyDescent="0.2">
      <c r="A4">
        <v>3</v>
      </c>
      <c r="B4">
        <v>2862</v>
      </c>
      <c r="C4">
        <v>1585</v>
      </c>
      <c r="D4">
        <v>1754</v>
      </c>
      <c r="G4" t="s">
        <v>18</v>
      </c>
    </row>
    <row r="5" spans="1:7" x14ac:dyDescent="0.2">
      <c r="A5">
        <v>4</v>
      </c>
      <c r="B5">
        <v>2973</v>
      </c>
      <c r="C5">
        <v>1030</v>
      </c>
      <c r="D5">
        <v>1729</v>
      </c>
    </row>
    <row r="6" spans="1:7" x14ac:dyDescent="0.2">
      <c r="A6">
        <v>5</v>
      </c>
      <c r="B6">
        <v>2713</v>
      </c>
      <c r="C6">
        <v>1104</v>
      </c>
      <c r="D6">
        <v>1932</v>
      </c>
    </row>
    <row r="7" spans="1:7" x14ac:dyDescent="0.2">
      <c r="A7">
        <v>6</v>
      </c>
      <c r="B7">
        <v>2935</v>
      </c>
      <c r="C7">
        <v>1453</v>
      </c>
      <c r="D7">
        <v>2446</v>
      </c>
    </row>
    <row r="8" spans="1:7" x14ac:dyDescent="0.2">
      <c r="A8">
        <v>7</v>
      </c>
      <c r="B8">
        <v>3502</v>
      </c>
      <c r="C8">
        <v>935</v>
      </c>
      <c r="D8">
        <v>2168</v>
      </c>
    </row>
    <row r="9" spans="1:7" x14ac:dyDescent="0.2">
      <c r="A9">
        <v>8</v>
      </c>
      <c r="B9">
        <v>3415</v>
      </c>
      <c r="C9">
        <v>1565</v>
      </c>
      <c r="D9">
        <v>1899</v>
      </c>
    </row>
    <row r="10" spans="1:7" x14ac:dyDescent="0.2">
      <c r="A10">
        <v>9</v>
      </c>
      <c r="B10">
        <v>3310</v>
      </c>
      <c r="C10">
        <v>983</v>
      </c>
      <c r="D10">
        <v>1616</v>
      </c>
    </row>
    <row r="11" spans="1:7" x14ac:dyDescent="0.2">
      <c r="A11">
        <v>10</v>
      </c>
      <c r="B11">
        <v>3109</v>
      </c>
      <c r="C11">
        <v>841</v>
      </c>
      <c r="D11">
        <v>1918</v>
      </c>
    </row>
    <row r="12" spans="1:7" x14ac:dyDescent="0.2">
      <c r="A12" t="s">
        <v>6</v>
      </c>
      <c r="B12">
        <f>AVERAGE(B2:B11)</f>
        <v>3086.7</v>
      </c>
      <c r="C12">
        <f>AVERAGE(C2:C11)</f>
        <v>1169.9000000000001</v>
      </c>
      <c r="D12">
        <f>AVERAGE(D2:D11)</f>
        <v>1972</v>
      </c>
    </row>
    <row r="13" spans="1:7" x14ac:dyDescent="0.2">
      <c r="A13" t="s">
        <v>27</v>
      </c>
      <c r="B13">
        <v>40</v>
      </c>
      <c r="C13">
        <v>50</v>
      </c>
      <c r="D13">
        <v>60</v>
      </c>
      <c r="E13">
        <v>150</v>
      </c>
      <c r="F13" t="s">
        <v>25</v>
      </c>
    </row>
    <row r="14" spans="1:7" x14ac:dyDescent="0.2">
      <c r="A14" t="s">
        <v>28</v>
      </c>
      <c r="B14">
        <f>B12*B13</f>
        <v>123468</v>
      </c>
      <c r="C14">
        <f>C12*C13</f>
        <v>58495.000000000007</v>
      </c>
      <c r="D14">
        <f>D12*D13</f>
        <v>118320</v>
      </c>
      <c r="E14">
        <f>SUM(B14:D14)</f>
        <v>300283</v>
      </c>
      <c r="F14" t="s">
        <v>22</v>
      </c>
    </row>
    <row r="15" spans="1:7" x14ac:dyDescent="0.2">
      <c r="E15" s="3">
        <f>E14/E13</f>
        <v>2001.8866666666668</v>
      </c>
      <c r="F15" s="3" t="s">
        <v>26</v>
      </c>
    </row>
    <row r="16" spans="1:7" x14ac:dyDescent="0.2">
      <c r="A16" t="s">
        <v>20</v>
      </c>
      <c r="B16">
        <v>10</v>
      </c>
      <c r="C16">
        <v>10</v>
      </c>
      <c r="D16">
        <v>10</v>
      </c>
    </row>
    <row r="17" spans="1:6" x14ac:dyDescent="0.2">
      <c r="A17" t="s">
        <v>16</v>
      </c>
      <c r="B17">
        <v>1600</v>
      </c>
      <c r="C17">
        <v>2500</v>
      </c>
      <c r="D17">
        <v>3600</v>
      </c>
    </row>
    <row r="18" spans="1:6" x14ac:dyDescent="0.2">
      <c r="A18" t="s">
        <v>15</v>
      </c>
      <c r="B18">
        <f>_xlfn.VAR.S(B2:B11)</f>
        <v>64186.900000000009</v>
      </c>
      <c r="C18">
        <f t="shared" ref="C18:D18" si="0">_xlfn.VAR.S(C2:C11)</f>
        <v>114636.32222222227</v>
      </c>
      <c r="D18">
        <f t="shared" si="0"/>
        <v>78047.333333333328</v>
      </c>
    </row>
    <row r="19" spans="1:6" x14ac:dyDescent="0.2">
      <c r="A19" t="s">
        <v>19</v>
      </c>
      <c r="B19">
        <f>B17*B18/B16</f>
        <v>10269904.000000002</v>
      </c>
      <c r="C19">
        <f t="shared" ref="C19:D19" si="1">C17*C18/C16</f>
        <v>28659080.555555563</v>
      </c>
      <c r="D19">
        <f t="shared" si="1"/>
        <v>28097040</v>
      </c>
      <c r="E19">
        <f>SUM(B19:D19)</f>
        <v>67026024.555555567</v>
      </c>
      <c r="F19" t="s">
        <v>22</v>
      </c>
    </row>
    <row r="20" spans="1:6" x14ac:dyDescent="0.2">
      <c r="E20">
        <v>22500</v>
      </c>
      <c r="F20" t="s">
        <v>21</v>
      </c>
    </row>
    <row r="21" spans="1:6" x14ac:dyDescent="0.2">
      <c r="E21">
        <f>E19/E20</f>
        <v>2978.9344246913583</v>
      </c>
      <c r="F21" t="s">
        <v>23</v>
      </c>
    </row>
    <row r="22" spans="1:6" x14ac:dyDescent="0.2">
      <c r="E22" s="3">
        <f>SQRT(E21)</f>
        <v>54.579615468518632</v>
      </c>
      <c r="F22" s="3" t="s">
        <v>29</v>
      </c>
    </row>
    <row r="24" spans="1:6" x14ac:dyDescent="0.2">
      <c r="A24" t="s">
        <v>52</v>
      </c>
    </row>
    <row r="25" spans="1:6" x14ac:dyDescent="0.2">
      <c r="A25" t="s">
        <v>53</v>
      </c>
    </row>
    <row r="26" spans="1:6" x14ac:dyDescent="0.2">
      <c r="A26" t="s">
        <v>54</v>
      </c>
    </row>
    <row r="27" spans="1:6" x14ac:dyDescent="0.2">
      <c r="A27" t="s">
        <v>55</v>
      </c>
      <c r="B27">
        <v>200</v>
      </c>
      <c r="C27">
        <v>6014</v>
      </c>
      <c r="D27" t="s">
        <v>59</v>
      </c>
    </row>
    <row r="28" spans="1:6" x14ac:dyDescent="0.2">
      <c r="A28" t="s">
        <v>56</v>
      </c>
      <c r="B28">
        <v>80</v>
      </c>
      <c r="C28">
        <v>903</v>
      </c>
      <c r="D28">
        <v>2107</v>
      </c>
      <c r="E28">
        <v>1505</v>
      </c>
      <c r="F28">
        <v>1499</v>
      </c>
    </row>
    <row r="29" spans="1:6" x14ac:dyDescent="0.2">
      <c r="A29" t="s">
        <v>20</v>
      </c>
      <c r="B29">
        <v>50</v>
      </c>
      <c r="C29">
        <v>100</v>
      </c>
    </row>
    <row r="30" spans="1:6" x14ac:dyDescent="0.2">
      <c r="A30" t="s">
        <v>57</v>
      </c>
      <c r="B30">
        <f>B28/B27*B29</f>
        <v>20</v>
      </c>
      <c r="C30">
        <f>C28/C27*C29</f>
        <v>15.014965081476555</v>
      </c>
      <c r="D30">
        <f>D28/C27*C29</f>
        <v>35.034918523445299</v>
      </c>
      <c r="E30">
        <f>E28/C27*C29</f>
        <v>25.024941802460926</v>
      </c>
      <c r="F30">
        <f>F28/C27*C29</f>
        <v>24.925174592617228</v>
      </c>
    </row>
    <row r="31" spans="1:6" x14ac:dyDescent="0.2">
      <c r="B31" t="s">
        <v>58</v>
      </c>
      <c r="C31">
        <f>SUM(C30:F30)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zoomScale="200" zoomScaleNormal="200" zoomScalePageLayoutView="200" workbookViewId="0">
      <selection activeCell="B11" sqref="B11"/>
    </sheetView>
  </sheetViews>
  <sheetFormatPr baseColWidth="10" defaultRowHeight="16" x14ac:dyDescent="0.2"/>
  <cols>
    <col min="1" max="1" width="17.1640625" customWidth="1"/>
    <col min="2" max="2" width="16.33203125" customWidth="1"/>
    <col min="3" max="3" width="26" customWidth="1"/>
  </cols>
  <sheetData>
    <row r="1" spans="1:3" x14ac:dyDescent="0.2">
      <c r="A1" t="s">
        <v>30</v>
      </c>
      <c r="B1" t="s">
        <v>39</v>
      </c>
    </row>
    <row r="2" spans="1:3" x14ac:dyDescent="0.2">
      <c r="A2" t="s">
        <v>31</v>
      </c>
      <c r="B2">
        <v>87</v>
      </c>
    </row>
    <row r="3" spans="1:3" x14ac:dyDescent="0.2">
      <c r="A3" t="s">
        <v>32</v>
      </c>
      <c r="B3">
        <v>56</v>
      </c>
    </row>
    <row r="4" spans="1:3" x14ac:dyDescent="0.2">
      <c r="A4" t="s">
        <v>33</v>
      </c>
      <c r="B4">
        <v>67</v>
      </c>
    </row>
    <row r="5" spans="1:3" x14ac:dyDescent="0.2">
      <c r="A5" t="s">
        <v>34</v>
      </c>
      <c r="B5">
        <v>72</v>
      </c>
    </row>
    <row r="6" spans="1:3" x14ac:dyDescent="0.2">
      <c r="A6" t="s">
        <v>35</v>
      </c>
      <c r="B6">
        <v>58</v>
      </c>
    </row>
    <row r="7" spans="1:3" x14ac:dyDescent="0.2">
      <c r="A7" t="s">
        <v>36</v>
      </c>
      <c r="B7">
        <v>81</v>
      </c>
    </row>
    <row r="8" spans="1:3" x14ac:dyDescent="0.2">
      <c r="A8" t="s">
        <v>37</v>
      </c>
      <c r="B8">
        <v>49</v>
      </c>
    </row>
    <row r="9" spans="1:3" x14ac:dyDescent="0.2">
      <c r="A9" t="s">
        <v>38</v>
      </c>
      <c r="B9">
        <v>63</v>
      </c>
    </row>
    <row r="10" spans="1:3" x14ac:dyDescent="0.2">
      <c r="A10" t="s">
        <v>26</v>
      </c>
      <c r="B10">
        <f>AVERAGE(B2:B9)</f>
        <v>66.625</v>
      </c>
    </row>
    <row r="11" spans="1:3" x14ac:dyDescent="0.2">
      <c r="A11" t="s">
        <v>40</v>
      </c>
      <c r="B11">
        <f>_xlfn.VAR.S(B2:B9)</f>
        <v>165.98214285714286</v>
      </c>
    </row>
    <row r="12" spans="1:3" x14ac:dyDescent="0.2">
      <c r="A12" t="s">
        <v>49</v>
      </c>
      <c r="B12">
        <v>8</v>
      </c>
    </row>
    <row r="13" spans="1:3" x14ac:dyDescent="0.2">
      <c r="A13" t="s">
        <v>41</v>
      </c>
      <c r="B13">
        <f>B11/B12</f>
        <v>20.747767857142858</v>
      </c>
    </row>
    <row r="14" spans="1:3" x14ac:dyDescent="0.2">
      <c r="A14" t="s">
        <v>8</v>
      </c>
      <c r="B14">
        <f>SQRT(B13)</f>
        <v>4.5549717734737785</v>
      </c>
      <c r="C1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 Number</vt:lpstr>
      <vt:lpstr>Income by Random</vt:lpstr>
      <vt:lpstr>Systematic Number</vt:lpstr>
      <vt:lpstr>Income by Systematic</vt:lpstr>
      <vt:lpstr>Stratified Sampling</vt:lpstr>
      <vt:lpstr>Cluster 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2019-09-16T12:17:40Z</dcterms:created>
  <dcterms:modified xsi:type="dcterms:W3CDTF">2023-08-01T11:53:18Z</dcterms:modified>
</cp:coreProperties>
</file>