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ecker\Desktop\Documents\Bootcamp\Week 1\"/>
    </mc:Choice>
  </mc:AlternateContent>
  <xr:revisionPtr revIDLastSave="0" documentId="13_ncr:1_{7F3F4F13-5E08-46A7-888B-8FED15F7DE20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Sheet1" sheetId="2" r:id="rId1"/>
    <sheet name="Outcomes Based on Launch Date" sheetId="5" r:id="rId2"/>
    <sheet name="Chart1" sheetId="10" r:id="rId3"/>
    <sheet name="Kickstarter" sheetId="1" r:id="rId4"/>
    <sheet name="Successful US Kickstarters" sheetId="7" r:id="rId5"/>
    <sheet name="Failed US Kickstarters" sheetId="8" r:id="rId6"/>
    <sheet name="Descriptive Statistics" sheetId="9" r:id="rId7"/>
    <sheet name="Subcategory Statistics" sheetId="4" r:id="rId8"/>
    <sheet name="Edinburgh Research Name" sheetId="6" r:id="rId9"/>
  </sheets>
  <definedNames>
    <definedName name="_xlnm._FilterDatabase" localSheetId="6" hidden="1">'Descriptive Statistics'!$A$1:$T$4123</definedName>
    <definedName name="_xlnm._FilterDatabase" localSheetId="5" hidden="1">'Failed US Kickstarters'!$A$1:$T$4115</definedName>
    <definedName name="_xlnm._FilterDatabase" localSheetId="3" hidden="1">Kickstarter!$A$1:$T$4115</definedName>
    <definedName name="_xlnm._FilterDatabase" localSheetId="4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 concurrentCalc="0"/>
  <pivotCaches>
    <pivotCache cacheId="22" r:id="rId10"/>
    <pivotCache cacheId="27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14" i="9"/>
  <c r="B13" i="9"/>
  <c r="B12" i="9"/>
  <c r="B11" i="9"/>
  <c r="B14" i="9"/>
  <c r="C7" i="9"/>
  <c r="C6" i="9"/>
  <c r="C5" i="9"/>
  <c r="C4" i="9"/>
  <c r="B7" i="9"/>
  <c r="B6" i="9"/>
  <c r="B5" i="9"/>
  <c r="B4" i="9"/>
  <c r="C17" i="9"/>
  <c r="C16" i="9"/>
  <c r="B17" i="9"/>
  <c r="B16" i="9"/>
  <c r="C10" i="9"/>
  <c r="C9" i="9"/>
  <c r="B10" i="9"/>
  <c r="B9" i="9"/>
  <c r="C3" i="9"/>
  <c r="B3" i="9"/>
  <c r="C2" i="9"/>
  <c r="B2" i="9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7" i="1"/>
  <c r="P128" i="1"/>
  <c r="P129" i="1"/>
  <c r="P130" i="1"/>
  <c r="P131" i="1"/>
  <c r="P132" i="1"/>
  <c r="P133" i="1"/>
  <c r="P134" i="1"/>
  <c r="P135" i="1"/>
  <c r="P136" i="1"/>
  <c r="P125" i="1"/>
  <c r="P12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<sst xmlns="http://schemas.openxmlformats.org/spreadsheetml/2006/main" count="38392" uniqueCount="8402">
  <si>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</si>
  <si>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</si>
  <si>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</si>
  <si>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</si>
  <si>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</si>
  <si>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</si>
  <si>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</si>
  <si>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</si>
  <si>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</si>
  <si>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</si>
  <si>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</si>
  <si>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</si>
  <si>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</si>
  <si>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</si>
  <si>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</si>
  <si>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</si>
  <si>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</si>
  <si>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</si>
  <si>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</si>
  <si>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</si>
  <si>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</si>
  <si>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</si>
  <si>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</si>
  <si>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</si>
  <si>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</si>
  <si>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</si>
  <si>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</si>
  <si>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</si>
  <si>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</si>
  <si>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</si>
  <si>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</si>
  <si>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</si>
  <si>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</si>
  <si>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</si>
  <si>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</si>
  <si>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</si>
  <si>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</si>
  <si>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</si>
  <si>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</si>
  <si>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</si>
  <si>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</si>
  <si>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</si>
  <si>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</si>
  <si>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</si>
  <si>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</si>
  <si>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</si>
  <si>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</si>
  <si>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</si>
  <si>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</si>
  <si>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</si>
  <si>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</si>
  <si>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</si>
  <si>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</si>
  <si>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</si>
  <si>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</si>
  <si>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</si>
  <si>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</si>
  <si>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</si>
  <si>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</si>
  <si>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</si>
  <si>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</si>
  <si>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</si>
  <si>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</si>
  <si>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</si>
  <si>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</si>
  <si>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</si>
  <si>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</si>
  <si>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</si>
  <si>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</si>
  <si>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</si>
  <si>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</si>
  <si>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</si>
  <si>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</si>
  <si>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</si>
  <si>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</si>
  <si>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</si>
  <si>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</si>
  <si>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</si>
  <si>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</si>
  <si>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</si>
  <si>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</si>
  <si>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</si>
  <si>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</si>
  <si>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</si>
  <si>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</si>
  <si>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</si>
  <si>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</si>
  <si>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</si>
  <si>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</si>
  <si>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</si>
  <si>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</si>
  <si>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</si>
  <si>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</si>
  <si>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</si>
  <si>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</si>
  <si>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</si>
  <si>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</si>
  <si>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</si>
  <si>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</si>
  <si>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</si>
  <si>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</si>
  <si>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</si>
  <si>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</si>
  <si>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</si>
  <si>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</si>
  <si>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</si>
  <si>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</si>
  <si>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</si>
  <si>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</si>
  <si>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</si>
  <si>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</si>
  <si>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</si>
  <si>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</si>
  <si>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</si>
  <si>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</si>
  <si>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</si>
  <si>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</si>
  <si>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</si>
  <si>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</si>
  <si>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</si>
  <si>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</si>
  <si>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</si>
  <si>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</si>
  <si>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</si>
  <si>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</si>
  <si>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</si>
  <si>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</si>
  <si>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</si>
  <si>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</si>
  <si>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</si>
  <si>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</si>
  <si>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</si>
  <si>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</si>
  <si>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</si>
  <si>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</si>
  <si>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</si>
  <si>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</si>
  <si>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</si>
  <si>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</si>
  <si>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</si>
  <si>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</si>
  <si>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</si>
  <si>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</si>
  <si>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</si>
  <si>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</si>
  <si>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</si>
  <si>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</si>
  <si>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</si>
  <si>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</si>
  <si>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</si>
  <si>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</si>
  <si>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</si>
  <si>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</si>
  <si>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</si>
  <si>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</si>
  <si>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</si>
  <si>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</si>
  <si>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</si>
  <si>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</si>
  <si>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</si>
  <si>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</si>
  <si>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</si>
  <si>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</si>
  <si>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</si>
  <si>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</si>
  <si>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</si>
  <si>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</si>
  <si>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</si>
  <si>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</si>
  <si>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</si>
  <si>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</si>
  <si>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</si>
  <si>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</si>
  <si>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</si>
  <si>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</si>
  <si>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</si>
  <si>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</si>
  <si>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</si>
  <si>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</si>
  <si>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</si>
  <si>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</si>
  <si>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</si>
  <si>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</si>
  <si>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</si>
  <si>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</si>
  <si>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</si>
  <si>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</si>
  <si>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</si>
  <si>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</si>
  <si>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</si>
  <si>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</si>
  <si>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</si>
  <si>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</si>
  <si>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</si>
  <si>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</si>
  <si>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</si>
  <si>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</si>
  <si>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</si>
  <si>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</si>
  <si>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</si>
  <si>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</si>
  <si>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</si>
  <si>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</si>
  <si>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</si>
  <si>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</si>
  <si>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</si>
  <si>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</si>
  <si>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</si>
  <si>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</si>
  <si>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</si>
  <si>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</si>
  <si>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</si>
  <si>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</si>
  <si>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</si>
  <si>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</si>
  <si>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</si>
  <si>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</si>
  <si>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</si>
  <si>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</si>
  <si>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</si>
  <si>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</si>
  <si>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</si>
  <si>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</si>
  <si>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</si>
  <si>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</si>
  <si>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</si>
  <si>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</si>
  <si>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</si>
  <si>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</si>
  <si>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</si>
  <si>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</si>
  <si>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</si>
  <si>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</si>
  <si>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</si>
  <si>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</si>
  <si>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</si>
  <si>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</si>
  <si>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</si>
  <si>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</si>
  <si>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</si>
  <si>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</si>
  <si>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</si>
  <si>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</si>
  <si>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</si>
  <si>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</si>
  <si>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</si>
  <si>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</si>
  <si>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</si>
  <si>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</si>
  <si>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</si>
  <si>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</si>
  <si>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</si>
  <si>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</si>
  <si>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</si>
  <si>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</si>
  <si>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</si>
  <si>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</si>
  <si>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</si>
  <si>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</si>
  <si>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</si>
  <si>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</si>
  <si>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</si>
  <si>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</si>
  <si>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</si>
  <si>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</si>
  <si>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</si>
  <si>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</si>
  <si>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</si>
  <si>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</si>
  <si>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</si>
  <si>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</si>
  <si>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</si>
  <si>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</si>
  <si>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</si>
  <si>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</si>
  <si>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</si>
  <si>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</si>
  <si>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</si>
  <si>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</si>
  <si>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</si>
  <si>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</si>
  <si>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</si>
  <si>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</si>
  <si>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</si>
  <si>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</si>
  <si>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</si>
  <si>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</si>
  <si>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</si>
  <si>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</si>
  <si>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</si>
  <si>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</si>
  <si>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</si>
  <si>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</si>
  <si>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</si>
  <si>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</si>
  <si>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</si>
  <si>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</si>
  <si>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</si>
  <si>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</si>
  <si>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</si>
  <si>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</si>
  <si>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</si>
  <si>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</si>
  <si>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</si>
  <si>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</si>
  <si>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</si>
  <si>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</si>
  <si>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</si>
  <si>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</si>
  <si>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</si>
  <si>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</si>
  <si>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</si>
  <si>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</si>
  <si>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</si>
  <si>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</si>
  <si>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</si>
  <si>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</si>
  <si>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</si>
  <si>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</si>
  <si>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</si>
  <si>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</si>
  <si>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</si>
  <si>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</si>
  <si>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</si>
  <si>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</si>
  <si>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</si>
  <si>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</si>
  <si>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</si>
  <si>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</si>
  <si>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</si>
  <si>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</si>
  <si>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</si>
  <si>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</si>
  <si>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</si>
  <si>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</si>
  <si>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</si>
  <si>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</si>
  <si>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</si>
  <si>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</si>
  <si>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</si>
  <si>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</si>
  <si>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</si>
  <si>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</si>
  <si>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</si>
  <si>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</si>
  <si>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</si>
  <si>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</si>
  <si>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</si>
  <si>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</si>
  <si>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</si>
  <si>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</si>
  <si>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</si>
  <si>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</si>
  <si>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</si>
  <si>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</si>
  <si>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</si>
  <si>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</si>
  <si>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</si>
  <si>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</si>
  <si>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</si>
  <si>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</si>
  <si>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</si>
  <si>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</si>
  <si>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</si>
  <si>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</si>
  <si>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</si>
  <si>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</si>
  <si>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</si>
  <si>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</si>
  <si>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</si>
  <si>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</si>
  <si>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</si>
  <si>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</si>
  <si>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</si>
  <si>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</si>
  <si>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</si>
  <si>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</si>
  <si>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</si>
  <si>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</si>
  <si>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</si>
  <si>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</si>
  <si>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</si>
  <si>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</si>
  <si>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</si>
  <si>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</si>
  <si>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</si>
  <si>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</si>
  <si>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</si>
  <si>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</si>
  <si>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</si>
  <si>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</si>
  <si>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</si>
  <si>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</si>
  <si>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</si>
  <si>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</si>
  <si>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</si>
  <si>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</si>
  <si>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</si>
  <si>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</si>
  <si>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</si>
  <si>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</si>
  <si>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</si>
  <si>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</si>
  <si>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</si>
  <si>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</si>
  <si>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</si>
  <si>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</si>
  <si>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</si>
  <si>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</si>
  <si>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</si>
  <si>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</si>
  <si>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</si>
  <si>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</si>
  <si>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</si>
  <si>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</si>
  <si>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</si>
  <si>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</si>
  <si>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</si>
  <si>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</si>
  <si>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</si>
  <si>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</si>
  <si>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</si>
  <si>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</si>
  <si>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</si>
  <si>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</si>
  <si>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</si>
  <si>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</si>
  <si>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</si>
  <si>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</si>
  <si>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</si>
  <si>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</si>
  <si>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</si>
  <si>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</si>
  <si>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</si>
  <si>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</si>
  <si>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</si>
  <si>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</si>
  <si>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</si>
  <si>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</si>
  <si>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</si>
  <si>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</si>
  <si>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</si>
  <si>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</si>
  <si>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</si>
  <si>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</si>
  <si>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</si>
  <si>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</si>
  <si>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</si>
  <si>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</si>
  <si>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</si>
  <si>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</si>
  <si>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</si>
  <si>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</si>
  <si>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</si>
  <si>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</si>
  <si>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</si>
  <si>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</si>
  <si>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</si>
  <si>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</si>
  <si>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</si>
  <si>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</si>
  <si>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</si>
  <si>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</si>
  <si>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</si>
  <si>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</si>
  <si>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</si>
  <si>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</si>
  <si>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</si>
  <si>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</si>
  <si>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</si>
  <si>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</si>
  <si>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</si>
  <si>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</si>
  <si>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</si>
  <si>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</si>
  <si>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</si>
  <si>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</si>
  <si>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</si>
  <si>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</si>
  <si>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</si>
  <si>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</si>
  <si>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</si>
  <si>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</si>
  <si>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</si>
  <si>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</si>
  <si>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</si>
  <si>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</si>
  <si>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</si>
  <si>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</si>
  <si>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</si>
  <si>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</si>
  <si>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</si>
  <si>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</si>
  <si>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</si>
  <si>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</si>
  <si>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</si>
  <si>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</si>
  <si>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</si>
  <si>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</si>
  <si>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</si>
  <si>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</si>
  <si>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</si>
  <si>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</si>
  <si>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</si>
  <si>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</si>
  <si>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</si>
  <si>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</si>
  <si>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</si>
  <si>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</si>
  <si>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</si>
  <si>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</si>
  <si>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</si>
  <si>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</si>
  <si>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</si>
  <si>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</si>
  <si>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</si>
  <si>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</si>
  <si>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</si>
  <si>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</si>
  <si>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</si>
  <si>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</si>
  <si>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</si>
  <si>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</si>
  <si>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</si>
  <si>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</si>
  <si>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</si>
  <si>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</si>
  <si>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</si>
  <si>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</si>
  <si>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</si>
  <si>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</si>
  <si>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</si>
  <si>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</si>
  <si>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</si>
  <si>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</si>
  <si>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</si>
  <si>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</si>
  <si>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</si>
  <si>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</si>
  <si>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</si>
  <si>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</si>
  <si>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</si>
  <si>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</si>
  <si>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</si>
  <si>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</si>
  <si>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</si>
  <si>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</si>
  <si>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</si>
  <si>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</si>
  <si>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</si>
  <si>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</si>
  <si>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</si>
  <si>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</si>
  <si>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</si>
  <si>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</si>
  <si>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</si>
  <si>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</si>
  <si>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</si>
  <si>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</si>
  <si>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</si>
  <si>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</si>
  <si>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</si>
  <si>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</si>
  <si>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</si>
  <si>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</si>
  <si>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</si>
  <si>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</si>
  <si>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</si>
  <si>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</si>
  <si>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</si>
  <si>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</si>
  <si>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</si>
  <si>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</si>
  <si>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</si>
  <si>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</si>
  <si>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</si>
  <si>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</si>
  <si>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</si>
  <si>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</si>
  <si>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</si>
  <si>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</si>
  <si>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</si>
  <si>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</si>
  <si>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</si>
  <si>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</si>
  <si>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</si>
  <si>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</si>
  <si>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</si>
  <si>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</si>
  <si>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</si>
  <si>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</si>
  <si>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</si>
  <si>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</si>
  <si>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</si>
  <si>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</si>
  <si>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</si>
  <si>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</si>
  <si>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</si>
  <si>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</si>
  <si>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</si>
  <si>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</si>
  <si>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</si>
  <si>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</si>
  <si>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</si>
  <si>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</si>
  <si>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</si>
  <si>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</si>
  <si>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</si>
  <si>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</si>
  <si>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</si>
  <si>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</si>
  <si>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</si>
  <si>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</si>
  <si>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</si>
  <si>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</si>
  <si>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</si>
  <si>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</si>
  <si>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</si>
  <si>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</si>
  <si>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</si>
  <si>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</si>
  <si>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</si>
  <si>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</si>
  <si>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</si>
  <si>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</si>
  <si>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</si>
  <si>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</si>
  <si>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</si>
  <si>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</si>
  <si>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</si>
  <si>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</si>
  <si>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</si>
  <si>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</si>
  <si>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</si>
  <si>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</si>
  <si>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</si>
  <si>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</si>
  <si>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</si>
  <si>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</si>
  <si>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</si>
  <si>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</si>
  <si>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</si>
  <si>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</si>
  <si>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</si>
  <si>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</si>
  <si>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</si>
  <si>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</si>
  <si>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</si>
  <si>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</si>
  <si>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</si>
  <si>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</si>
  <si>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</si>
  <si>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</si>
  <si>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</si>
  <si>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</si>
  <si>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</si>
  <si>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</si>
  <si>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</si>
  <si>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</si>
  <si>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</si>
  <si>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</si>
  <si>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</si>
  <si>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</si>
  <si>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</si>
  <si>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</si>
  <si>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</si>
  <si>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</si>
  <si>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</si>
  <si>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</si>
  <si>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</si>
  <si>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</si>
  <si>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</si>
  <si>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</si>
  <si>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</si>
  <si>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</si>
  <si>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</si>
  <si>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</si>
  <si>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</si>
  <si>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</si>
  <si>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</si>
  <si>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</si>
  <si>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</si>
  <si>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</si>
  <si>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</si>
  <si>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</si>
  <si>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</si>
  <si>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</si>
  <si>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</si>
  <si>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</si>
  <si>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</si>
  <si>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</si>
  <si>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</si>
  <si>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</si>
  <si>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</si>
  <si>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</si>
  <si>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</si>
  <si>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</si>
  <si>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</si>
  <si>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</si>
  <si>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</si>
  <si>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</si>
  <si>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</si>
  <si>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</si>
  <si>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</si>
  <si>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</si>
  <si>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</si>
  <si>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</si>
  <si>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</si>
  <si>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</si>
  <si>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</si>
  <si>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</si>
  <si>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</si>
  <si>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</si>
  <si>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</si>
  <si>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</si>
  <si>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</si>
  <si>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</si>
  <si>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</si>
  <si>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</si>
  <si>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</si>
  <si>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</si>
  <si>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</si>
  <si>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</si>
  <si>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</si>
  <si>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</si>
  <si>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</si>
  <si>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</si>
  <si>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</si>
  <si>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</si>
  <si>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</si>
  <si>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</si>
  <si>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</si>
  <si>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</si>
  <si>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</si>
  <si>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</si>
  <si>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</si>
  <si>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</si>
  <si>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</si>
  <si>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</si>
  <si>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</si>
  <si>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</si>
  <si>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</si>
  <si>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</si>
  <si>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</si>
  <si>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</si>
  <si>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</si>
  <si>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</si>
  <si>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</si>
  <si>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</si>
  <si>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</si>
  <si>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</si>
  <si>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</si>
  <si>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</si>
  <si>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</si>
  <si>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</si>
  <si>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</si>
  <si>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</si>
  <si>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</si>
  <si>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</si>
  <si>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</si>
  <si>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</si>
  <si>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</si>
  <si>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</si>
  <si>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</si>
  <si>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</si>
  <si>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</si>
  <si>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</si>
  <si>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</si>
  <si>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</si>
  <si>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</si>
  <si>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</si>
  <si>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</si>
  <si>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</si>
  <si>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</si>
  <si>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</si>
  <si>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</si>
  <si>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</si>
  <si>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</si>
  <si>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</si>
  <si>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</si>
  <si>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</si>
  <si>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</si>
  <si>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</si>
  <si>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</si>
  <si>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</si>
  <si>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</si>
  <si>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</si>
  <si>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</si>
  <si>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</si>
  <si>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</si>
  <si>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</si>
  <si>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</si>
  <si>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</si>
  <si>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</si>
  <si>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</si>
  <si>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</si>
  <si>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</si>
  <si>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</si>
  <si>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</si>
  <si>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</si>
  <si>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</si>
  <si>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</si>
  <si>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</si>
  <si>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</si>
  <si>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</si>
  <si>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</si>
  <si>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</si>
  <si>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</si>
  <si>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</si>
  <si>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</si>
  <si>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</si>
  <si>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</si>
  <si>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</si>
  <si>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</si>
  <si>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</si>
  <si>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</si>
  <si>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</si>
  <si>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</si>
  <si>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</si>
  <si>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</si>
  <si>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</si>
  <si>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</si>
  <si>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</si>
  <si>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</si>
  <si>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</si>
  <si>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</si>
  <si>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</si>
  <si>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</si>
  <si>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</si>
  <si>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</si>
  <si>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</si>
  <si>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</si>
  <si>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</si>
  <si>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</si>
  <si>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</si>
  <si>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</si>
  <si>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</si>
  <si>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</si>
  <si>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</si>
  <si>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</si>
  <si>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</si>
  <si>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</si>
  <si>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</si>
  <si>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</si>
  <si>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</si>
  <si>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</si>
  <si>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</si>
  <si>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</si>
  <si>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</si>
  <si>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</si>
  <si>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</si>
  <si>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</si>
  <si>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</si>
  <si>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</si>
  <si>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</si>
  <si>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</si>
  <si>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</si>
  <si>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</si>
  <si>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</si>
  <si>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</si>
  <si>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</si>
  <si>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</si>
  <si>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</si>
  <si>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</si>
  <si>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</si>
  <si>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</si>
  <si>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</si>
  <si>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</si>
  <si>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</si>
  <si>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</si>
  <si>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</si>
  <si>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</si>
  <si>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</si>
  <si>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</si>
  <si>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</si>
  <si>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</si>
  <si>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</si>
  <si>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</si>
  <si>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</si>
  <si>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</si>
  <si>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</si>
  <si>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</si>
  <si>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</si>
  <si>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</si>
  <si>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</si>
  <si>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</si>
  <si>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</si>
  <si>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</si>
  <si>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</si>
  <si>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</si>
  <si>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</si>
  <si>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</si>
  <si>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</si>
  <si>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</si>
  <si>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</si>
  <si>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</si>
  <si>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</si>
  <si>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</si>
  <si>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</si>
  <si>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</si>
  <si>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</si>
  <si>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</si>
  <si>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</si>
  <si>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</si>
  <si>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</si>
  <si>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</si>
  <si>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</si>
  <si>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</si>
  <si>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</si>
  <si>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</si>
  <si>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</si>
  <si>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</si>
  <si>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</si>
  <si>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</si>
  <si>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</si>
  <si>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</si>
  <si>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</si>
  <si>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</si>
  <si>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</si>
  <si>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</si>
  <si>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</si>
  <si>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</si>
  <si>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</si>
  <si>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</si>
  <si>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</si>
  <si>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</si>
  <si>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</si>
  <si>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</si>
  <si>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</si>
  <si>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</si>
  <si>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</si>
  <si>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</si>
  <si>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</si>
  <si>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</si>
  <si>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</si>
  <si>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</si>
  <si>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</si>
  <si>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</si>
  <si>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</si>
  <si>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</si>
  <si>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</si>
  <si>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</si>
  <si>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</si>
  <si>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</si>
  <si>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</si>
  <si>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</si>
  <si>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</si>
  <si>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</si>
  <si>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</si>
  <si>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</si>
  <si>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</si>
  <si>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</si>
  <si>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</si>
  <si>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</si>
  <si>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</si>
  <si>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</si>
  <si>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</si>
  <si>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</si>
  <si>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</si>
  <si>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</si>
  <si>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</si>
  <si>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</si>
  <si>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</si>
  <si>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</si>
  <si>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</si>
  <si>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</si>
  <si>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</si>
  <si>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</si>
  <si>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</si>
  <si>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</si>
  <si>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</si>
  <si>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</si>
  <si>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</si>
  <si>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</si>
  <si>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</si>
  <si>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</si>
  <si>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</si>
  <si>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</si>
  <si>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</si>
  <si>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</si>
  <si>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</si>
  <si>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</si>
  <si>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</si>
  <si>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</si>
  <si>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</si>
  <si>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</si>
  <si>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</si>
  <si>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</si>
  <si>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</si>
  <si>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</si>
  <si>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</si>
  <si>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</si>
  <si>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</si>
  <si>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</si>
  <si>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</si>
  <si>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</si>
  <si>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</si>
  <si>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</si>
  <si>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</si>
  <si>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</si>
  <si>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</si>
  <si>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</si>
  <si>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</si>
  <si>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</si>
  <si>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</si>
  <si>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</si>
  <si>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</si>
  <si>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</si>
  <si>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</si>
  <si>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</si>
  <si>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</si>
  <si>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</si>
  <si>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</si>
  <si>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</si>
  <si>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</si>
  <si>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</si>
  <si>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</si>
  <si>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</si>
  <si>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</si>
  <si>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</si>
  <si>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</si>
  <si>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</si>
  <si>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</si>
  <si>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</si>
  <si>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</si>
  <si>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</si>
  <si>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</si>
  <si>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</si>
  <si>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</si>
  <si>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</si>
  <si>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</si>
  <si>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</si>
  <si>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</si>
  <si>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</si>
  <si>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</si>
  <si>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</si>
  <si>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</si>
  <si>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</si>
  <si>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</si>
  <si>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</si>
  <si>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</si>
  <si>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</si>
  <si>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</si>
  <si>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</si>
  <si>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</si>
  <si>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</si>
  <si>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</si>
  <si>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</si>
  <si>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</si>
  <si>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</si>
  <si>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</si>
  <si>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</si>
  <si>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</si>
  <si>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</si>
  <si>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</si>
  <si>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</si>
  <si>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</si>
  <si>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</si>
  <si>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</si>
  <si>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</si>
  <si>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</si>
  <si>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</si>
  <si>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</si>
  <si>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</si>
  <si>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</si>
  <si>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</si>
  <si>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</si>
  <si>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</si>
  <si>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</si>
  <si>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</si>
  <si>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</si>
  <si>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</si>
  <si>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</si>
  <si>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</si>
  <si>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</si>
  <si>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</si>
  <si>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</si>
  <si>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</si>
  <si>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</si>
  <si>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</si>
  <si>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</si>
  <si>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</si>
  <si>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</si>
  <si>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</si>
  <si>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</si>
  <si>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</si>
  <si>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</si>
  <si>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</si>
  <si>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</si>
  <si>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</si>
  <si>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</si>
  <si>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</si>
  <si>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</si>
  <si>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</si>
  <si>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</si>
  <si>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</si>
  <si>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</si>
  <si>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</si>
  <si>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</si>
  <si>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</si>
  <si>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</si>
  <si>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</si>
  <si>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</si>
  <si>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</si>
  <si>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</si>
  <si>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</si>
  <si>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</si>
  <si>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</si>
  <si>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</si>
  <si>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</si>
  <si>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</si>
  <si>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</si>
  <si>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</si>
  <si>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</si>
  <si>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</si>
  <si>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</si>
  <si>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</si>
  <si>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</si>
  <si>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</si>
  <si>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</si>
  <si>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</si>
  <si>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</si>
  <si>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</si>
  <si>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</si>
  <si>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</si>
  <si>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</si>
  <si>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</si>
  <si>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</si>
  <si>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</si>
  <si>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</si>
  <si>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</si>
  <si>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</si>
  <si>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</si>
  <si>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</si>
  <si>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</si>
  <si>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</si>
  <si>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</si>
  <si>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</si>
  <si>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</si>
  <si>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</si>
  <si>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</si>
  <si>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</si>
  <si>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</si>
  <si>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</si>
  <si>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</si>
  <si>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</si>
  <si>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</si>
  <si>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</si>
  <si>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</si>
  <si>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</si>
  <si>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</si>
  <si>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</si>
  <si>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</si>
  <si>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</si>
  <si>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</si>
  <si>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</si>
  <si>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</si>
  <si>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</si>
  <si>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</si>
  <si>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</si>
  <si>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</si>
  <si>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</si>
  <si>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</si>
  <si>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</si>
  <si>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</si>
  <si>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</si>
  <si>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</si>
  <si>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</si>
  <si>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</si>
  <si>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</si>
  <si>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</si>
  <si>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</si>
  <si>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</si>
  <si>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</si>
  <si>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</si>
  <si>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</si>
  <si>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</si>
  <si>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</si>
  <si>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</si>
  <si>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</si>
  <si>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</si>
  <si>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</si>
  <si>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</si>
  <si>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</si>
  <si>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</si>
  <si>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</si>
  <si>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</si>
  <si>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</si>
  <si>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</si>
  <si>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</si>
  <si>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</si>
  <si>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</si>
  <si>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</si>
  <si>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</si>
  <si>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</si>
  <si>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</si>
  <si>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</si>
  <si>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</si>
  <si>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</si>
  <si>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</si>
  <si>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</si>
  <si>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</si>
  <si>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</si>
  <si>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</si>
  <si>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</si>
  <si>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</si>
  <si>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</si>
  <si>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</si>
  <si>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</si>
  <si>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</si>
  <si>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</si>
  <si>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</si>
  <si>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</si>
  <si>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</si>
  <si>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</si>
  <si>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</si>
  <si>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</si>
  <si>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</si>
  <si>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</si>
  <si>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</si>
  <si>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</si>
  <si>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</si>
  <si>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</si>
  <si>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</si>
  <si>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</si>
  <si>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</si>
  <si>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</si>
  <si>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</si>
  <si>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</si>
  <si>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</si>
  <si>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</si>
  <si>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</si>
  <si>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</si>
  <si>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</si>
  <si>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</si>
  <si>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</si>
  <si>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</si>
  <si>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</si>
  <si>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</si>
  <si>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</si>
  <si>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</si>
  <si>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</si>
  <si>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</si>
  <si>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</si>
  <si>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</si>
  <si>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</si>
  <si>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</si>
  <si>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</si>
  <si>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</si>
  <si>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</si>
  <si>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</si>
  <si>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</si>
  <si>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</si>
  <si>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</si>
  <si>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</si>
  <si>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</si>
  <si>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</si>
  <si>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</si>
  <si>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</si>
  <si>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</si>
  <si>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</si>
  <si>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</si>
  <si>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</si>
  <si>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</si>
  <si>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</si>
  <si>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</si>
  <si>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</si>
  <si>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</si>
  <si>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</si>
  <si>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</si>
  <si>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</si>
  <si>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</si>
  <si>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</si>
  <si>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</si>
  <si>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</si>
  <si>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</si>
  <si>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</si>
  <si>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</si>
  <si>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</si>
  <si>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</si>
  <si>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</si>
  <si>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</si>
  <si>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</si>
  <si>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</si>
  <si>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</si>
  <si>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</si>
  <si>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</si>
  <si>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</si>
  <si>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</si>
  <si>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</si>
  <si>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</si>
  <si>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</si>
  <si>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</si>
  <si>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</si>
  <si>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</si>
  <si>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</si>
  <si>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</si>
  <si>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</si>
  <si>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</si>
  <si>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</si>
  <si>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</si>
  <si>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</si>
  <si>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</si>
  <si>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</si>
  <si>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</si>
  <si>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</si>
  <si>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</si>
  <si>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</si>
  <si>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</si>
  <si>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</si>
  <si>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</si>
  <si>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</si>
  <si>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</si>
  <si>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</si>
  <si>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</si>
  <si>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</si>
  <si>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</si>
  <si>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</si>
  <si>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</si>
  <si>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</si>
  <si>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</si>
  <si>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</si>
  <si>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</si>
  <si>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</si>
  <si>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</si>
  <si>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</si>
  <si>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</si>
  <si>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</si>
  <si>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</si>
  <si>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</si>
  <si>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</si>
  <si>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</si>
  <si>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</si>
  <si>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</si>
  <si>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</si>
  <si>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</si>
  <si>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</si>
  <si>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</si>
  <si>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</si>
  <si>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</si>
  <si>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</si>
  <si>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</si>
  <si>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</si>
  <si>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</si>
  <si>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</si>
  <si>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</si>
  <si>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</si>
  <si>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</si>
  <si>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</si>
  <si>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</si>
  <si>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</si>
  <si>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</si>
  <si>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</si>
  <si>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</si>
  <si>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</si>
  <si>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</si>
  <si>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</si>
  <si>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</si>
  <si>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</si>
  <si>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</si>
  <si>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</si>
  <si>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</si>
  <si>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</si>
  <si>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</si>
  <si>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</si>
  <si>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</si>
  <si>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</si>
  <si>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</si>
  <si>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</si>
  <si>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</si>
  <si>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</si>
  <si>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</si>
  <si>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</si>
  <si>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</si>
  <si>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</si>
  <si>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</si>
  <si>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</si>
  <si>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</si>
  <si>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</si>
  <si>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</si>
  <si>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</si>
  <si>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</si>
  <si>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</si>
  <si>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</si>
  <si>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</si>
  <si>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</si>
  <si>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</si>
  <si>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</si>
  <si>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</si>
  <si>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</si>
  <si>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</si>
  <si>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</si>
  <si>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</si>
  <si>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</si>
  <si>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</si>
  <si>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</si>
  <si>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</si>
  <si>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</si>
  <si>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</si>
  <si>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</si>
  <si>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</si>
  <si>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</si>
  <si>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</si>
  <si>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</si>
  <si>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</si>
  <si>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</si>
  <si>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</si>
  <si>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</si>
  <si>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</si>
  <si>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</si>
  <si>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</si>
  <si>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</si>
  <si>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</si>
  <si>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</si>
  <si>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</si>
  <si>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</si>
  <si>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</si>
  <si>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</si>
  <si>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</si>
  <si>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</si>
  <si>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</si>
  <si>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</si>
  <si>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</si>
  <si>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</si>
  <si>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</si>
  <si>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</si>
  <si>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</si>
  <si>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</si>
  <si>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</si>
  <si>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</si>
  <si>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</si>
  <si>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</si>
  <si>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</si>
  <si>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</si>
  <si>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</si>
  <si>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</si>
  <si>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</si>
  <si>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</si>
  <si>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</si>
  <si>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</si>
  <si>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</si>
  <si>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</si>
  <si>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</si>
  <si>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</si>
  <si>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</si>
  <si>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</si>
  <si>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</si>
  <si>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</si>
  <si>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</si>
  <si>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</si>
  <si>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</si>
  <si>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</si>
  <si>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</si>
  <si>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</si>
  <si>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</si>
  <si>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</si>
  <si>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</si>
  <si>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</si>
  <si>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</si>
  <si>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</si>
  <si>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</si>
  <si>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</si>
  <si>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</si>
  <si>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</si>
  <si>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</si>
  <si>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</si>
  <si>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</si>
  <si>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</si>
  <si>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</si>
  <si>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</si>
  <si>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</si>
  <si>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</si>
  <si>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</si>
  <si>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</si>
  <si>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</si>
  <si>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</si>
  <si>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</si>
  <si>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</si>
  <si>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</si>
  <si>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</si>
  <si>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</si>
  <si>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</si>
  <si>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</si>
  <si>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</si>
  <si>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</si>
  <si>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</si>
  <si>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</si>
  <si>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</si>
  <si>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</si>
  <si>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</si>
  <si>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</si>
  <si>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</si>
  <si>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</si>
  <si>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</si>
  <si>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</si>
  <si>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</si>
  <si>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</si>
  <si>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</si>
  <si>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</si>
  <si>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</si>
  <si>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</si>
  <si>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</si>
  <si>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</si>
  <si>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</si>
  <si>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</si>
  <si>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</si>
  <si>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</si>
  <si>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</si>
  <si>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</si>
  <si>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</si>
  <si>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</si>
  <si>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</si>
  <si>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</si>
  <si>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</si>
  <si>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</si>
  <si>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</si>
  <si>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</si>
  <si>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</si>
  <si>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</si>
  <si>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</si>
  <si>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</si>
  <si>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</si>
  <si>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</si>
  <si>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</si>
  <si>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</si>
  <si>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</si>
  <si>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</si>
  <si>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</si>
  <si>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</si>
  <si>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</si>
  <si>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</si>
  <si>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</si>
  <si>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</si>
  <si>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</si>
  <si>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</si>
  <si>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</si>
  <si>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</si>
  <si>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</si>
  <si>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</si>
  <si>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</si>
  <si>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</si>
  <si>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</si>
  <si>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</si>
  <si>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</si>
  <si>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</si>
  <si>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</si>
  <si>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</si>
  <si>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</si>
  <si>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</si>
  <si>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</si>
  <si>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</si>
  <si>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</si>
  <si>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</si>
  <si>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</si>
  <si>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</si>
  <si>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</si>
  <si>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</si>
  <si>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</si>
  <si>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</si>
  <si>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</si>
  <si>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</si>
  <si>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</si>
  <si>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</si>
  <si>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</si>
  <si>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</si>
  <si>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</si>
  <si>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</si>
  <si>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</si>
  <si>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</si>
  <si>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</si>
  <si>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</si>
  <si>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</si>
  <si>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</si>
  <si>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</si>
  <si>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</si>
  <si>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</si>
  <si>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</si>
  <si>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</si>
  <si>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</si>
  <si>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</si>
  <si>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</si>
  <si>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</si>
  <si>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</si>
  <si>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</si>
  <si>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</si>
  <si>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</si>
  <si>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</si>
  <si>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</si>
  <si>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</si>
  <si>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</si>
  <si>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</si>
  <si>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</si>
  <si>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</si>
  <si>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</si>
  <si>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</si>
  <si>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</si>
  <si>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</si>
  <si>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</si>
  <si>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</si>
  <si>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</si>
  <si>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</si>
  <si>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</si>
  <si>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</si>
  <si>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</si>
  <si>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</si>
  <si>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</si>
  <si>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</si>
  <si>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</si>
  <si>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</si>
  <si>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</si>
  <si>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</si>
  <si>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</si>
  <si>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</si>
  <si>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</si>
  <si>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</si>
  <si>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</si>
  <si>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</si>
  <si>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</si>
  <si>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</si>
  <si>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</si>
  <si>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</si>
  <si>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</si>
  <si>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</si>
  <si>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</si>
  <si>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</si>
  <si>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</si>
  <si>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</si>
  <si>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</si>
  <si>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</si>
  <si>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</si>
  <si>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</si>
  <si>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</si>
  <si>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</si>
  <si>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</si>
  <si>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</si>
  <si>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</si>
  <si>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</si>
  <si>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</si>
  <si>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</si>
  <si>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</si>
  <si>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</si>
  <si>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</si>
  <si>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</si>
  <si>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</si>
  <si>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</si>
  <si>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</si>
  <si>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</si>
  <si>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</si>
  <si>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</si>
  <si>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</si>
  <si>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</si>
  <si>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</si>
  <si>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</si>
  <si>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</si>
  <si>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</si>
  <si>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</si>
  <si>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</si>
  <si>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</si>
  <si>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</si>
  <si>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</si>
  <si>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</si>
  <si>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</si>
  <si>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</si>
  <si>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</si>
  <si>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</si>
  <si>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</si>
  <si>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</si>
  <si>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</si>
  <si>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</si>
  <si>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</si>
  <si>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</si>
  <si>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</si>
  <si>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</si>
  <si>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</si>
  <si>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</si>
  <si>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</si>
  <si>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</si>
  <si>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</si>
  <si>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</si>
  <si>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</si>
  <si>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</si>
  <si>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</si>
  <si>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</si>
  <si>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</si>
  <si>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</si>
  <si>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</si>
  <si>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</si>
  <si>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</si>
  <si>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</si>
  <si>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</si>
  <si>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</si>
  <si>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</si>
  <si>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</si>
  <si>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</si>
  <si>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</si>
  <si>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</si>
  <si>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</si>
  <si>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</si>
  <si>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</si>
  <si>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</si>
  <si>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</si>
  <si>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</si>
  <si>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</si>
  <si>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</si>
  <si>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</si>
  <si>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</si>
  <si>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</si>
  <si>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</si>
  <si>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</si>
  <si>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</si>
  <si>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</si>
  <si>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</si>
  <si>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</si>
  <si>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</si>
  <si>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</si>
  <si>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</si>
  <si>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</si>
  <si>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</si>
  <si>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</si>
  <si>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</si>
  <si>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</si>
  <si>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</si>
  <si>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</si>
  <si>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</si>
  <si>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</si>
  <si>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</si>
  <si>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</si>
  <si>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</si>
  <si>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</si>
  <si>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</si>
  <si>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</si>
  <si>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</si>
  <si>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</si>
  <si>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</si>
  <si>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</si>
  <si>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</si>
  <si>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</si>
  <si>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</si>
  <si>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</si>
  <si>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</si>
  <si>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</si>
  <si>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</si>
  <si>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</si>
  <si>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</si>
  <si>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</si>
  <si>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</si>
  <si>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</si>
  <si>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</si>
  <si>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</si>
  <si>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</si>
  <si>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</si>
  <si>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</si>
  <si>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</si>
  <si>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</si>
  <si>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</si>
  <si>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</si>
  <si>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</si>
  <si>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</si>
  <si>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</si>
  <si>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</si>
  <si>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</si>
  <si>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</si>
  <si>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</si>
  <si>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</si>
  <si>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</si>
  <si>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</si>
  <si>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</si>
  <si>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</si>
  <si>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</si>
  <si>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</si>
  <si>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</si>
  <si>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</si>
  <si>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</si>
  <si>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</si>
  <si>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</si>
  <si>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</si>
  <si>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</si>
  <si>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</si>
  <si>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</si>
  <si>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</si>
  <si>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</si>
  <si>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</si>
  <si>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</si>
  <si>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</si>
  <si>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</si>
  <si>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</si>
  <si>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</si>
  <si>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</si>
  <si>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</si>
  <si>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</si>
  <si>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</si>
  <si>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</si>
  <si>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</si>
  <si>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</si>
  <si>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</si>
  <si>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</si>
  <si>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</si>
  <si>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</si>
  <si>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</si>
  <si>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</si>
  <si>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</si>
  <si>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</si>
  <si>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</si>
  <si>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</si>
  <si>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</si>
  <si>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</si>
  <si>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</si>
  <si>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</si>
  <si>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</si>
  <si>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</si>
  <si>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</si>
  <si>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</si>
  <si>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</si>
  <si>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</si>
  <si>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</si>
  <si>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</si>
  <si>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</si>
  <si>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</si>
  <si>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</si>
  <si>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</si>
  <si>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</si>
  <si>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</si>
  <si>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</si>
  <si>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</si>
  <si>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</si>
  <si>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</si>
  <si>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</si>
  <si>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</si>
  <si>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</si>
  <si>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</si>
  <si>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</si>
  <si>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</si>
  <si>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</si>
  <si>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</si>
  <si>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</si>
  <si>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</si>
  <si>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</si>
  <si>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</si>
  <si>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</si>
  <si>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</si>
  <si>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</si>
  <si>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</si>
  <si>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</si>
  <si>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</si>
  <si>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</si>
  <si>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</si>
  <si>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</si>
  <si>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</si>
  <si>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</si>
  <si>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</si>
  <si>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</si>
  <si>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</si>
  <si>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</si>
  <si>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</si>
  <si>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</si>
  <si>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</si>
  <si>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</si>
  <si>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</si>
  <si>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</si>
  <si>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</si>
  <si>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</si>
  <si>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</si>
  <si>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</si>
  <si>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</si>
  <si>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</si>
  <si>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</si>
  <si>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</si>
  <si>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</si>
  <si>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</si>
  <si>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</si>
  <si>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</si>
  <si>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</si>
  <si>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</si>
  <si>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</si>
  <si>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</si>
  <si>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</si>
  <si>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</si>
  <si>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</si>
  <si>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</si>
  <si>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</si>
  <si>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</si>
  <si>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</si>
  <si>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</si>
  <si>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</si>
  <si>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</si>
  <si>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</si>
  <si>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</si>
  <si>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</si>
  <si>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</si>
  <si>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</si>
  <si>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</si>
  <si>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</si>
  <si>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</si>
  <si>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</si>
  <si>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</si>
  <si>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</si>
  <si>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</si>
  <si>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</si>
  <si>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</si>
  <si>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</si>
  <si>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</si>
  <si>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</si>
  <si>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</si>
  <si>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</si>
  <si>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</si>
  <si>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</si>
  <si>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</si>
  <si>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</si>
  <si>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</si>
  <si>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</si>
  <si>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</si>
  <si>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</si>
  <si>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</si>
  <si>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</si>
  <si>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</si>
  <si>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</si>
  <si>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</si>
  <si>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</si>
  <si>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</si>
  <si>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</si>
  <si>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</si>
  <si>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</si>
  <si>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</si>
  <si>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</si>
  <si>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</si>
  <si>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</si>
  <si>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</si>
  <si>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</si>
  <si>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</si>
  <si>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</si>
  <si>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</si>
  <si>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</si>
  <si>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</si>
  <si>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</si>
  <si>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</si>
  <si>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</si>
  <si>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</si>
  <si>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</si>
  <si>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</si>
  <si>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</si>
  <si>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</si>
  <si>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</si>
  <si>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</si>
  <si>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</si>
  <si>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</si>
  <si>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</si>
  <si>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</si>
  <si>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</si>
  <si>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</si>
  <si>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</si>
  <si>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</si>
  <si>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</si>
  <si>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</si>
  <si>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</si>
  <si>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</si>
  <si>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</si>
  <si>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</si>
  <si>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</si>
  <si>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</si>
  <si>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</si>
  <si>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</si>
  <si>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</si>
  <si>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</si>
  <si>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</si>
  <si>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</si>
  <si>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</si>
  <si>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</si>
  <si>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</si>
  <si>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</si>
  <si>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</si>
  <si>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</si>
  <si>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</si>
  <si>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</si>
  <si>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</si>
  <si>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</si>
  <si>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</si>
  <si>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</si>
  <si>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</si>
  <si>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</si>
  <si>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</si>
  <si>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</si>
  <si>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</si>
  <si>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</si>
  <si>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</si>
  <si>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</si>
  <si>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</si>
  <si>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</si>
  <si>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</si>
  <si>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</si>
  <si>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</si>
  <si>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</si>
  <si>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</si>
  <si>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</si>
  <si>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</si>
  <si>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</si>
  <si>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</si>
  <si>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</si>
  <si>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</si>
  <si>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</si>
  <si>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</si>
  <si>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</si>
  <si>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</si>
  <si>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</si>
  <si>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</si>
  <si>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</si>
  <si>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</si>
  <si>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</si>
  <si>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</si>
  <si>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</si>
  <si>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</si>
  <si>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</si>
  <si>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</si>
  <si>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</si>
  <si>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</si>
  <si>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</si>
  <si>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</si>
  <si>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</si>
  <si>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</si>
  <si>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</si>
  <si>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</si>
  <si>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</si>
  <si>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</si>
  <si>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</si>
  <si>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</si>
  <si>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</si>
  <si>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</si>
  <si>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</si>
  <si>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</si>
  <si>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</si>
  <si>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</si>
  <si>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</si>
  <si>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</si>
  <si>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</si>
  <si>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</si>
  <si>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</si>
  <si>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</si>
  <si>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</si>
  <si>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</si>
  <si>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</si>
  <si>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</si>
  <si>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</si>
  <si>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</si>
  <si>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</si>
  <si>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</si>
  <si>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</si>
  <si>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</si>
  <si>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</si>
  <si>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</si>
  <si>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</si>
  <si>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</si>
  <si>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</si>
  <si>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</si>
  <si>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</si>
  <si>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</si>
  <si>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</si>
  <si>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</si>
  <si>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</si>
  <si>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</si>
  <si>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</si>
  <si>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</si>
  <si>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</si>
  <si>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</si>
  <si>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</si>
  <si>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</si>
  <si>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</si>
  <si>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</si>
  <si>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</si>
  <si>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</si>
  <si>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</si>
  <si>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</si>
  <si>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</si>
  <si>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</si>
  <si>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</si>
  <si>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</si>
  <si>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</si>
  <si>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</si>
  <si>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</si>
  <si>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</si>
  <si>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</si>
  <si>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</si>
  <si>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</si>
  <si>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</si>
  <si>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</si>
  <si>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</si>
  <si>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</si>
  <si>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</si>
  <si>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</si>
  <si>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</si>
  <si>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</si>
  <si>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</si>
  <si>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</si>
  <si>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</si>
  <si>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</si>
  <si>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</si>
  <si>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</si>
  <si>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</si>
  <si>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</si>
  <si>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</si>
  <si>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</si>
  <si>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</si>
  <si>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</si>
  <si>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</si>
  <si>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</si>
  <si>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</si>
  <si>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</si>
  <si>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</si>
  <si>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</si>
  <si>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</si>
  <si>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</si>
  <si>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</si>
  <si>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</si>
  <si>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</si>
  <si>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</si>
  <si>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</si>
  <si>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</si>
  <si>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</si>
  <si>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</si>
  <si>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</si>
  <si>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</si>
  <si>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</si>
  <si>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</si>
  <si>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</si>
  <si>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</si>
  <si>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</si>
  <si>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</si>
  <si>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</si>
  <si>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</si>
  <si>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</si>
  <si>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</si>
  <si>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</si>
  <si>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</si>
  <si>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</si>
  <si>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</si>
  <si>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</si>
  <si>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</si>
  <si>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</si>
  <si>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</si>
  <si>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</si>
  <si>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</si>
  <si>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</si>
  <si>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</si>
  <si>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</si>
  <si>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</si>
  <si>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</si>
  <si>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</si>
  <si>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</si>
  <si>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</si>
  <si>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</si>
  <si>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</si>
  <si>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</si>
  <si>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</si>
  <si>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</si>
  <si>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</si>
  <si>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</si>
  <si>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</si>
  <si>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</si>
  <si>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</si>
  <si>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</si>
  <si>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</si>
  <si>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</si>
  <si>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</si>
  <si>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</si>
  <si>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</si>
  <si>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</si>
  <si>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</si>
  <si>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</si>
  <si>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</si>
  <si>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</si>
  <si>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</si>
  <si>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</si>
  <si>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</si>
  <si>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</si>
  <si>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</si>
  <si>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</si>
  <si>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</si>
  <si>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</si>
  <si>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</si>
  <si>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</si>
  <si>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</si>
  <si>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</si>
  <si>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</si>
  <si>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</si>
  <si>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</si>
  <si>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</si>
  <si>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</si>
  <si>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</si>
  <si>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</si>
  <si>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</si>
  <si>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</si>
  <si>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</si>
  <si>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</si>
  <si>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</si>
  <si>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</si>
  <si>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</si>
  <si>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</si>
  <si>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</si>
  <si>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</si>
  <si>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</si>
  <si>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</si>
  <si>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</si>
  <si>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</si>
  <si>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</si>
  <si>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</si>
  <si>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</si>
  <si>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</si>
  <si>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</si>
  <si>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</si>
  <si>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</si>
  <si>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</si>
  <si>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</si>
  <si>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</si>
  <si>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</si>
  <si>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</si>
  <si>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</si>
  <si>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</si>
  <si>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</si>
  <si>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</si>
  <si>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</si>
  <si>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</si>
  <si>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</si>
  <si>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</si>
  <si>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</si>
  <si>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</si>
  <si>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</si>
  <si>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</si>
  <si>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</si>
  <si>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</si>
  <si>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</si>
  <si>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</si>
  <si>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</si>
  <si>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</si>
  <si>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</si>
  <si>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</si>
  <si>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</si>
  <si>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</si>
  <si>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</si>
  <si>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</si>
  <si>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</si>
  <si>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</si>
  <si>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</si>
  <si>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</si>
  <si>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</si>
  <si>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</si>
  <si>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</si>
  <si>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</si>
  <si>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</si>
  <si>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</si>
  <si>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</si>
  <si>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</si>
  <si>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</si>
  <si>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</si>
  <si>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</si>
  <si>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</si>
  <si>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</si>
  <si>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</si>
  <si>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</si>
  <si>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</si>
  <si>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</si>
  <si>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</si>
  <si>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</si>
  <si>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</si>
  <si>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</si>
  <si>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</si>
  <si>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</si>
  <si>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</si>
  <si>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</si>
  <si>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</si>
  <si>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</si>
  <si>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</si>
  <si>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</si>
  <si>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</si>
  <si>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</si>
  <si>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</si>
  <si>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</si>
  <si>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</si>
  <si>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</si>
  <si>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</si>
  <si>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</si>
  <si>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</si>
  <si>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</si>
  <si>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</si>
  <si>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</si>
  <si>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</si>
  <si>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</si>
  <si>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</si>
  <si>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</si>
  <si>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</si>
  <si>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</si>
  <si>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</si>
  <si>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</si>
  <si>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</si>
  <si>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</si>
  <si>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</si>
  <si>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</si>
  <si>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</si>
  <si>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</si>
  <si>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</si>
  <si>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</si>
  <si>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</si>
  <si>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</si>
  <si>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</si>
  <si>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</si>
  <si>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</si>
  <si>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</si>
  <si>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</si>
  <si>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</si>
  <si>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</si>
  <si>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</si>
  <si>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</si>
  <si>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</si>
  <si>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</si>
  <si>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</si>
  <si>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</si>
  <si>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</si>
  <si>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</si>
  <si>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</si>
  <si>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</si>
  <si>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</si>
  <si>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</si>
  <si>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</si>
  <si>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</si>
  <si>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</si>
  <si>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</si>
  <si>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</si>
  <si>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</si>
  <si>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</si>
  <si>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</si>
  <si>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</si>
  <si>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</si>
  <si>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</si>
  <si>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</si>
  <si>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</si>
  <si>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</si>
  <si>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</si>
  <si>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</si>
  <si>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</si>
  <si>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</si>
  <si>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</si>
  <si>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</si>
  <si>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</si>
  <si>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</si>
  <si>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</si>
  <si>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</si>
  <si>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</si>
  <si>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</si>
  <si>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</si>
  <si>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</si>
  <si>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</si>
  <si>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</si>
  <si>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</si>
  <si>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</si>
  <si>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</si>
  <si>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</si>
  <si>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</si>
  <si>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</si>
  <si>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</si>
  <si>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</si>
  <si>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</si>
  <si>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</si>
  <si>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</si>
  <si>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</si>
  <si>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</si>
  <si>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</si>
  <si>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</si>
  <si>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</si>
  <si>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</si>
  <si>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</si>
  <si>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</si>
  <si>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</si>
  <si>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</si>
  <si>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</si>
  <si>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</si>
  <si>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</si>
  <si>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</si>
  <si>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</si>
  <si>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</si>
  <si>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</si>
  <si>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</si>
  <si>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</si>
  <si>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</si>
  <si>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</si>
  <si>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</si>
  <si>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</si>
  <si>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</si>
  <si>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</si>
  <si>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</si>
  <si>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</si>
  <si>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</si>
  <si>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</si>
  <si>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</si>
  <si>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</si>
  <si>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</si>
  <si>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</si>
  <si>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</si>
  <si>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</si>
  <si>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</si>
  <si>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</si>
  <si>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</si>
  <si>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</si>
  <si>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</si>
  <si>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</si>
  <si>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</si>
  <si>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</si>
  <si>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</si>
  <si>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</si>
  <si>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</si>
  <si>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</si>
  <si>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</si>
  <si>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</si>
  <si>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</si>
  <si>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</si>
  <si>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</si>
  <si>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</si>
  <si>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</si>
  <si>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</si>
  <si>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</si>
  <si>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</si>
  <si>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</si>
  <si>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</si>
  <si>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</si>
  <si>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</si>
  <si>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</si>
  <si>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</si>
  <si>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</si>
  <si>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</si>
  <si>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</si>
  <si>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</si>
  <si>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</si>
  <si>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</si>
  <si>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</si>
  <si>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</si>
  <si>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</si>
  <si>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</si>
  <si>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</si>
  <si>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</si>
  <si>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</si>
  <si>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</si>
  <si>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</si>
  <si>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</si>
  <si>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</si>
  <si>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</si>
  <si>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</si>
  <si>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</si>
  <si>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</si>
  <si>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</si>
  <si>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</si>
  <si>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</si>
  <si>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</si>
  <si>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</si>
  <si>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</si>
  <si>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</si>
  <si>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</si>
  <si>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</si>
  <si>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</si>
  <si>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</si>
  <si>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</si>
  <si>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</si>
  <si>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</si>
  <si>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</si>
  <si>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</si>
  <si>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</si>
  <si>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</si>
  <si>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</si>
  <si>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</si>
  <si>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</si>
  <si>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</si>
  <si>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</si>
  <si>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</si>
  <si>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</si>
  <si>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</si>
  <si>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</si>
  <si>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</si>
  <si>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</si>
  <si>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</si>
  <si>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</si>
  <si>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</si>
  <si>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</si>
  <si>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</si>
  <si>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</si>
  <si>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</si>
  <si>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</si>
  <si>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</si>
  <si>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</si>
  <si>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</si>
  <si>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</si>
  <si>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</si>
  <si>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</si>
  <si>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</si>
  <si>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</si>
  <si>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</si>
  <si>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</si>
  <si>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</si>
  <si>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</si>
  <si>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</si>
  <si>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</si>
  <si>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</si>
  <si>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</si>
  <si>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</si>
  <si>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</si>
  <si>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</si>
  <si>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</si>
  <si>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</si>
  <si>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</si>
  <si>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</si>
  <si>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</si>
  <si>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</si>
  <si>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</si>
  <si>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</si>
  <si>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</si>
  <si>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</si>
  <si>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</si>
  <si>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</si>
  <si>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</si>
  <si>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</si>
  <si>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</si>
  <si>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</si>
  <si>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</si>
  <si>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</si>
  <si>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</si>
  <si>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</si>
  <si>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</si>
  <si>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</si>
  <si>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</si>
  <si>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</si>
  <si>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</si>
  <si>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</si>
  <si>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</si>
  <si>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</si>
  <si>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</si>
  <si>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</si>
  <si>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</si>
  <si>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</si>
  <si>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</si>
  <si>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</si>
  <si>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</si>
  <si>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</si>
  <si>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</si>
  <si>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</si>
  <si>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</si>
  <si>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</si>
  <si>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</si>
  <si>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</si>
  <si>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</si>
  <si>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</si>
  <si>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</si>
  <si>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</si>
  <si>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</si>
  <si>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</si>
  <si>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</si>
  <si>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</si>
  <si>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</si>
  <si>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</si>
  <si>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</si>
  <si>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</si>
  <si>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</si>
  <si>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</si>
  <si>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</si>
  <si>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</si>
  <si>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</si>
  <si>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</si>
  <si>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</si>
  <si>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</si>
  <si>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</si>
  <si>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</si>
  <si>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</si>
  <si>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</si>
  <si>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</si>
  <si>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</si>
  <si>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</si>
  <si>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</si>
  <si>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</si>
  <si>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</si>
  <si>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</si>
  <si>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</si>
  <si>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</si>
  <si>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</si>
  <si>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</si>
  <si>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</si>
  <si>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</si>
  <si>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</si>
  <si>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</si>
  <si>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</si>
  <si>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</si>
  <si>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</si>
  <si>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</si>
  <si>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</si>
  <si>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</si>
  <si>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</si>
  <si>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</si>
  <si>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</si>
  <si>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</si>
  <si>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</si>
  <si>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</si>
  <si>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</si>
  <si>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</si>
  <si>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</si>
  <si>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</si>
  <si>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</si>
  <si>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</si>
  <si>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</si>
  <si>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</si>
  <si>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</si>
  <si>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</si>
  <si>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</si>
  <si>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</si>
  <si>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</si>
  <si>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</si>
  <si>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</si>
  <si>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</si>
  <si>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</si>
  <si>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</si>
  <si>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</si>
  <si>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</si>
  <si>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</si>
  <si>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</si>
  <si>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</si>
  <si>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</si>
  <si>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</si>
  <si>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</si>
  <si>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</si>
  <si>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</si>
  <si>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</si>
  <si>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</si>
  <si>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</si>
  <si>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</si>
  <si>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</si>
  <si>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</si>
  <si>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</si>
  <si>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</si>
  <si>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</si>
  <si>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</si>
  <si>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</si>
  <si>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</si>
  <si>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</si>
  <si>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</si>
  <si>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</si>
  <si>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</si>
  <si>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</si>
  <si>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</si>
  <si>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</si>
  <si>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</si>
  <si>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</si>
  <si>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</si>
  <si>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</si>
  <si>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</si>
  <si>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</si>
  <si>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</si>
  <si>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</si>
  <si>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</si>
  <si>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</si>
  <si>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</si>
  <si>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</si>
  <si>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</si>
  <si>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</si>
  <si>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</si>
  <si>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</si>
  <si>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</si>
  <si>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</si>
  <si>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</si>
  <si>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</si>
  <si>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</si>
  <si>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</si>
  <si>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</si>
  <si>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</si>
  <si>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</si>
  <si>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</si>
  <si>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</si>
  <si>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</si>
  <si>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</si>
  <si>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</si>
  <si>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</si>
  <si>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</si>
  <si>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</si>
  <si>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</si>
  <si>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</si>
  <si>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</si>
  <si>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</si>
  <si>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</si>
  <si>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</si>
  <si>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</si>
  <si>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</si>
  <si>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</si>
  <si>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</si>
  <si>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</si>
  <si>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</si>
  <si>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</si>
  <si>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</si>
  <si>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</si>
  <si>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</si>
  <si>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</si>
  <si>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</si>
  <si>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</si>
  <si>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</si>
  <si>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</si>
  <si>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</si>
  <si>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</si>
  <si>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</si>
  <si>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</si>
  <si>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</si>
  <si>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</si>
  <si>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</si>
  <si>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</si>
  <si>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</si>
  <si>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</si>
  <si>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</si>
  <si>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</si>
  <si>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</si>
  <si>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</si>
  <si>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</si>
  <si>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</si>
  <si>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</si>
  <si>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</si>
  <si>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</si>
  <si>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</si>
  <si>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</si>
  <si>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</si>
  <si>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</si>
  <si>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</si>
  <si>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</si>
  <si>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</si>
  <si>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</si>
  <si>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</si>
  <si>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</si>
  <si>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</si>
  <si>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</si>
  <si>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</si>
  <si>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</si>
  <si>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</si>
  <si>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</si>
  <si>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</si>
  <si>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</si>
  <si>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</si>
  <si>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</si>
  <si>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</si>
  <si>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</si>
  <si>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</si>
  <si>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</si>
  <si>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</si>
  <si>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</si>
  <si>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</si>
  <si>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</si>
  <si>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</si>
  <si>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</si>
  <si>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</si>
  <si>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</si>
  <si>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</si>
  <si>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</si>
  <si>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</si>
  <si>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</si>
  <si>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</si>
  <si>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</si>
  <si>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</si>
  <si>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</si>
  <si>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</si>
  <si>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</si>
  <si>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</si>
  <si>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</si>
  <si>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</si>
  <si>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</si>
  <si>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</si>
  <si>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</si>
  <si>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</si>
  <si>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</si>
  <si>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</si>
  <si>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</si>
  <si>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</si>
  <si>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</si>
  <si>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</si>
  <si>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</si>
  <si>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</si>
  <si>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</si>
  <si>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</si>
  <si>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</si>
  <si>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</si>
  <si>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</si>
  <si>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</si>
  <si>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</si>
  <si>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</si>
  <si>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</si>
  <si>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</si>
  <si>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</si>
  <si>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</si>
  <si>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</si>
  <si>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</si>
  <si>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</si>
  <si>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</si>
  <si>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</si>
  <si>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</si>
  <si>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</si>
  <si>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</si>
  <si>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</si>
  <si>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</si>
  <si>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</si>
  <si>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</si>
  <si>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</si>
  <si>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</si>
  <si>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</si>
  <si>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</si>
  <si>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</si>
  <si>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</si>
  <si>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</si>
  <si>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</si>
  <si>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</si>
  <si>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</si>
  <si>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</si>
  <si>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</si>
  <si>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</si>
  <si>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</si>
  <si>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</si>
  <si>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</si>
  <si>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</si>
  <si>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</si>
  <si>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</si>
  <si>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</si>
  <si>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</si>
  <si>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</si>
  <si>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</si>
  <si>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</si>
  <si>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</si>
  <si>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</si>
  <si>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</si>
  <si>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</si>
  <si>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</si>
  <si>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</si>
  <si>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</si>
  <si>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</si>
  <si>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</si>
  <si>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</si>
  <si>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</si>
  <si>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</si>
  <si>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</si>
  <si>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</si>
  <si>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</si>
  <si>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</si>
  <si>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</si>
  <si>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</si>
  <si>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</si>
  <si>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</si>
  <si>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</si>
  <si>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</si>
  <si>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</si>
  <si>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</si>
  <si>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</si>
  <si>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</si>
  <si>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</si>
  <si>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</si>
  <si>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</si>
  <si>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</si>
  <si>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</si>
  <si>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</si>
  <si>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</si>
  <si>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</si>
  <si>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</si>
  <si>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</si>
  <si>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</si>
  <si>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</si>
  <si>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</si>
  <si>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</si>
  <si>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</si>
  <si>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</si>
  <si>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</si>
  <si>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</si>
  <si>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</si>
  <si>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</si>
  <si>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</si>
  <si>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</si>
  <si>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</si>
  <si>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</si>
  <si>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</si>
  <si>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</si>
  <si>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</si>
  <si>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</si>
  <si>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</si>
  <si>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</si>
  <si>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</si>
  <si>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</si>
  <si>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</si>
  <si>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</si>
  <si>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</si>
  <si>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</si>
  <si>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</si>
  <si>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</si>
  <si>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</si>
  <si>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</si>
  <si>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</si>
  <si>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</si>
  <si>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</si>
  <si>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</si>
  <si>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</si>
  <si>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</si>
  <si>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</si>
  <si>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</si>
  <si>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</si>
  <si>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</si>
  <si>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</si>
  <si>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</si>
  <si>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</si>
  <si>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</si>
  <si>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</si>
  <si>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</si>
  <si>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</si>
  <si>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</si>
  <si>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</si>
  <si>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</si>
  <si>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</si>
  <si>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</si>
  <si>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</si>
  <si>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</si>
  <si>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</si>
  <si>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</si>
  <si>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</si>
  <si>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</si>
  <si>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</si>
  <si>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</si>
  <si>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</si>
  <si>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</si>
  <si>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</si>
  <si>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</si>
  <si>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</si>
  <si>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</si>
  <si>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</si>
  <si>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</si>
  <si>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</si>
  <si>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</si>
  <si>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</si>
  <si>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</si>
  <si>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</si>
  <si>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</si>
  <si>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</si>
  <si>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</si>
  <si>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</si>
  <si>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</si>
  <si>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</si>
  <si>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</si>
  <si>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</si>
  <si>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</si>
  <si>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</si>
  <si>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</si>
  <si>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</si>
  <si>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</si>
  <si>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</si>
  <si>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</si>
  <si>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</si>
  <si>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</si>
  <si>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</si>
  <si>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</si>
  <si>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</si>
  <si>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</si>
  <si>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</si>
  <si>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</si>
  <si>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</si>
  <si>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</si>
  <si>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</si>
  <si>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</si>
  <si>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</si>
  <si>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</si>
  <si>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</si>
  <si>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</si>
  <si>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</si>
  <si>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</si>
  <si>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</si>
  <si>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</si>
  <si>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</si>
  <si>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</si>
  <si>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</si>
  <si>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</si>
  <si>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</si>
  <si>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</si>
  <si>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</si>
  <si>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</si>
  <si>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</si>
  <si>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</si>
  <si>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</si>
  <si>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</si>
  <si>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</si>
  <si>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</si>
  <si>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</si>
  <si>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</si>
  <si>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</si>
  <si>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</si>
  <si>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</si>
  <si>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</si>
  <si>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</si>
  <si>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</si>
  <si>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</si>
  <si>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</si>
  <si>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</si>
  <si>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</si>
  <si>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</si>
  <si>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</si>
  <si>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</si>
  <si>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</si>
  <si>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</si>
  <si>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</si>
  <si>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</si>
  <si>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</si>
  <si>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</si>
  <si>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</si>
  <si>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</si>
  <si>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</si>
  <si>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</si>
  <si>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</si>
  <si>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</si>
  <si>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</si>
  <si>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</si>
  <si>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</si>
  <si>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</si>
  <si>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</si>
  <si>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</si>
  <si>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</si>
  <si>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</si>
  <si>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</si>
  <si>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</si>
  <si>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</si>
  <si>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</si>
  <si>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</si>
  <si>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</si>
  <si>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</si>
  <si>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</si>
  <si>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</si>
  <si>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</si>
  <si>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</si>
  <si>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</si>
  <si>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</si>
  <si>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</si>
  <si>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</si>
  <si>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</si>
  <si>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</si>
  <si>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</si>
  <si>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</si>
  <si>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</si>
  <si>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</si>
  <si>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</si>
  <si>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</si>
  <si>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</si>
  <si>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</si>
  <si>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</si>
  <si>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</si>
  <si>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</si>
  <si>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</si>
  <si>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</si>
  <si>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</si>
  <si>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</si>
  <si>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</si>
  <si>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</si>
  <si>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</si>
  <si>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</si>
  <si>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</si>
  <si>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</si>
  <si>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</si>
  <si>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</si>
  <si>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</si>
  <si>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</si>
  <si>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</si>
  <si>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</si>
  <si>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</si>
  <si>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</si>
  <si>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</si>
  <si>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</si>
  <si>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</si>
  <si>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</si>
  <si>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</si>
  <si>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</si>
  <si>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</si>
  <si>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</si>
  <si>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</si>
  <si>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</si>
  <si>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</si>
  <si>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</si>
  <si>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</si>
  <si>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</si>
  <si>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</si>
  <si>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</si>
  <si>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</si>
  <si>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</si>
  <si>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</si>
  <si>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</si>
  <si>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</si>
  <si>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</si>
  <si>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</si>
  <si>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</si>
  <si>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</si>
  <si>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</si>
  <si>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</si>
  <si>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</si>
  <si>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</si>
  <si>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</si>
  <si>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</si>
  <si>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</si>
  <si>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</si>
  <si>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</si>
  <si>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</si>
  <si>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</si>
  <si>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</si>
  <si>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</si>
  <si>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</si>
  <si>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</si>
  <si>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</si>
  <si>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</si>
  <si>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</si>
  <si>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</si>
  <si>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</si>
  <si>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</si>
  <si>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</si>
  <si>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</si>
  <si>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</si>
  <si>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</si>
  <si>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</si>
  <si>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</si>
  <si>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</si>
  <si>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</si>
  <si>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</si>
  <si>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</si>
  <si>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</si>
  <si>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</si>
  <si>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</si>
  <si>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</si>
  <si>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</si>
  <si>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</si>
  <si>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</si>
  <si>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</si>
  <si>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</si>
  <si>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</si>
  <si>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</si>
  <si>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</si>
  <si>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</si>
  <si>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</si>
  <si>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</si>
  <si>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</si>
  <si>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</si>
  <si>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</si>
  <si>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</si>
  <si>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</si>
  <si>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</si>
  <si>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</si>
  <si>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</si>
  <si>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</si>
  <si>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</si>
  <si>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</si>
  <si>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</si>
  <si>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</si>
  <si>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</si>
  <si>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</si>
  <si>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</si>
  <si>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</si>
  <si>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</si>
  <si>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</si>
  <si>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</si>
  <si>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</si>
  <si>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</si>
  <si>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</si>
  <si>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</si>
  <si>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</si>
  <si>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</si>
  <si>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</si>
  <si>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</si>
  <si>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</si>
  <si>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</si>
  <si>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</si>
  <si>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</si>
  <si>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</si>
  <si>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</si>
  <si>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</si>
  <si>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</si>
  <si>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</si>
  <si>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</si>
  <si>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</si>
  <si>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</si>
  <si>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</si>
  <si>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</si>
  <si>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</si>
  <si>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</si>
  <si>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</si>
  <si>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</si>
  <si>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</si>
  <si>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</si>
  <si>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</si>
  <si>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</si>
  <si>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</si>
  <si>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</si>
  <si>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</si>
  <si>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</si>
  <si>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</si>
  <si>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</si>
  <si>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</si>
  <si>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</si>
  <si>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</si>
  <si>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</si>
  <si>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</si>
  <si>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</si>
  <si>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</si>
  <si>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</si>
  <si>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</si>
  <si>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</si>
  <si>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</si>
  <si>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</si>
  <si>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</si>
  <si>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</si>
  <si>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</si>
  <si>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</si>
  <si>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</si>
  <si>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</si>
  <si>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</si>
  <si>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</si>
  <si>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</si>
  <si>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</si>
  <si>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</si>
  <si>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</si>
  <si>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</si>
  <si>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</si>
  <si>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</si>
  <si>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</si>
  <si>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</si>
  <si>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</si>
  <si>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</si>
  <si>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</si>
  <si>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</si>
  <si>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</si>
  <si>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</si>
  <si>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</si>
  <si>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</si>
  <si>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</si>
  <si>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</si>
  <si>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</si>
  <si>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</si>
  <si>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</si>
  <si>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</si>
  <si>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</si>
  <si>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</si>
  <si>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</si>
  <si>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</si>
  <si>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</si>
  <si>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</si>
  <si>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</si>
  <si>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</si>
  <si>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</si>
  <si>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</si>
  <si>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</si>
  <si>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</si>
  <si>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</si>
  <si>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</si>
  <si>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</si>
  <si>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</si>
  <si>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</si>
  <si>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</si>
  <si>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</si>
  <si>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</si>
  <si>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</si>
  <si>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</si>
  <si>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</si>
  <si>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</si>
  <si>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</si>
  <si>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</si>
  <si>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</si>
  <si>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</si>
  <si>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</si>
  <si>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</si>
  <si>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</si>
  <si>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</si>
  <si>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</si>
  <si>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</si>
  <si>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</si>
  <si>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</si>
  <si>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</si>
  <si>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</si>
  <si>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</si>
  <si>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</si>
  <si>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</si>
  <si>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</si>
  <si>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</si>
  <si>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</si>
  <si>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</si>
  <si>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</si>
  <si>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</si>
  <si>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</si>
  <si>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</si>
  <si>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</si>
  <si>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</si>
  <si>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</si>
  <si>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</si>
  <si>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</si>
  <si>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</si>
  <si>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</si>
  <si>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</si>
  <si>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</si>
  <si>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</si>
  <si>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</si>
  <si>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</si>
  <si>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</si>
  <si>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</si>
  <si>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</si>
  <si>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</si>
  <si>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</si>
  <si>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</si>
  <si>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</si>
  <si>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</si>
  <si>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</si>
  <si>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</si>
  <si>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</si>
  <si>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</si>
  <si>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</si>
  <si>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</si>
  <si>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</si>
  <si>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</si>
  <si>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</si>
  <si>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</si>
  <si>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</si>
  <si>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</si>
  <si>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</si>
  <si>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</si>
  <si>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</si>
  <si>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</si>
  <si>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</si>
  <si>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</si>
  <si>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</si>
  <si>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</si>
  <si>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</si>
  <si>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</si>
  <si>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</si>
  <si>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</si>
  <si>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</si>
  <si>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</si>
  <si>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</si>
  <si>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</si>
  <si>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</si>
  <si>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</si>
  <si>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</si>
  <si>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</si>
  <si>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</si>
  <si>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</si>
  <si>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</si>
  <si>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</si>
  <si>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</si>
  <si>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</si>
  <si>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</si>
  <si>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</si>
  <si>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</si>
  <si>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</si>
  <si>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</si>
  <si>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</si>
  <si>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</si>
  <si>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</si>
  <si>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</si>
  <si>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</si>
  <si>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</si>
  <si>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</si>
  <si>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</si>
  <si>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</si>
  <si>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</si>
  <si>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</si>
  <si>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</si>
  <si>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</si>
  <si>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</si>
  <si>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</si>
  <si>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</si>
  <si>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</si>
  <si>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</si>
  <si>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</si>
  <si>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</si>
  <si>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</si>
  <si>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</si>
  <si>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</si>
  <si>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</si>
  <si>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</si>
  <si>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</si>
  <si>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</si>
  <si>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</si>
  <si>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</si>
  <si>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</si>
  <si>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</si>
  <si>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</si>
  <si>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</si>
  <si>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</si>
  <si>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</si>
  <si>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</si>
  <si>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</si>
  <si>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</si>
  <si>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</si>
  <si>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</si>
  <si>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</si>
  <si>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</si>
  <si>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</si>
  <si>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</si>
  <si>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</si>
  <si>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</si>
  <si>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</si>
  <si>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</si>
  <si>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</si>
  <si>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</si>
  <si>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</si>
  <si>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</si>
  <si>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</si>
  <si>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</si>
  <si>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</si>
  <si>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</si>
  <si>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</si>
  <si>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</si>
  <si>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</si>
  <si>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</si>
  <si>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</si>
  <si>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</si>
  <si>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</si>
  <si>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</si>
  <si>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</si>
  <si>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</si>
  <si>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</si>
  <si>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</si>
  <si>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</si>
  <si>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</si>
  <si>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</si>
  <si>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</si>
  <si>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</si>
  <si>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</si>
  <si>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</si>
  <si>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</si>
  <si>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</si>
  <si>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</si>
  <si>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</si>
  <si>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</si>
  <si>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</si>
  <si>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</si>
  <si>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</si>
  <si>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</si>
  <si>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</si>
  <si>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</si>
  <si>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</si>
  <si>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</si>
  <si>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</si>
  <si>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</si>
  <si>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</si>
  <si>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</si>
  <si>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</si>
  <si>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</si>
  <si>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</si>
  <si>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</si>
  <si>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</si>
  <si>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</si>
  <si>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</si>
  <si>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</si>
  <si>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</si>
  <si>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</si>
  <si>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</si>
  <si>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</si>
  <si>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</si>
  <si>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</si>
  <si>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</si>
  <si>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</si>
  <si>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</si>
  <si>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</si>
  <si>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</si>
  <si>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</si>
  <si>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</si>
  <si>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</si>
  <si>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</si>
  <si>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</si>
  <si>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</si>
  <si>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</si>
  <si>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</si>
  <si>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</si>
  <si>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</si>
  <si>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</si>
  <si>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</si>
  <si>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</si>
  <si>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</si>
  <si>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</si>
  <si>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</si>
  <si>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</si>
  <si>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</si>
  <si>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</si>
  <si>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</si>
  <si>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</si>
  <si>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</si>
  <si>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</si>
  <si>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</si>
  <si>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</si>
  <si>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</si>
  <si>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</si>
  <si>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</si>
  <si>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</si>
  <si>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</si>
  <si>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</si>
  <si>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</si>
  <si>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</si>
  <si>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</si>
  <si>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</si>
  <si>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</si>
  <si>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</si>
  <si>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</si>
  <si>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</si>
  <si>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</si>
  <si>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</si>
  <si>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</si>
  <si>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</si>
  <si>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</si>
  <si>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</si>
  <si>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</si>
  <si>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</si>
  <si>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</si>
  <si>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</si>
  <si>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</si>
  <si>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</si>
  <si>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</si>
  <si>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</si>
  <si>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</si>
  <si>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</si>
  <si>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</si>
  <si>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</si>
  <si>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</si>
  <si>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</si>
  <si>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</si>
  <si>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</si>
  <si>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</si>
  <si>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</si>
  <si>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</si>
  <si>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</si>
  <si>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</si>
  <si>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</si>
  <si>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</si>
  <si>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</si>
  <si>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</si>
  <si>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</si>
  <si>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</si>
  <si>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</si>
  <si>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</si>
  <si>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</si>
  <si>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</si>
  <si>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</si>
  <si>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</si>
  <si>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</si>
  <si>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</si>
  <si>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</si>
  <si>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</si>
  <si>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</si>
  <si>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</si>
  <si>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</si>
  <si>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</si>
  <si>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</si>
  <si>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</si>
  <si>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</si>
  <si>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</si>
  <si>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</si>
  <si>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</si>
  <si>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</si>
  <si>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</si>
  <si>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</si>
  <si>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</si>
  <si>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</si>
  <si>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</si>
  <si>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</si>
  <si>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</si>
  <si>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</si>
  <si>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</si>
  <si>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</si>
  <si>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</si>
  <si>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</si>
  <si>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</si>
  <si>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</si>
  <si>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</si>
  <si>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</si>
  <si>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</si>
  <si>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</si>
  <si>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</si>
  <si>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</si>
  <si>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</si>
  <si>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</si>
  <si>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</si>
  <si>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</si>
  <si>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</si>
  <si>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</si>
  <si>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</si>
  <si>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</si>
  <si>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</si>
  <si>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</si>
  <si>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</si>
  <si>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</si>
  <si>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</si>
  <si>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</si>
  <si>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</si>
  <si>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</si>
  <si>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</si>
  <si>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</si>
  <si>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</si>
  <si>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</si>
  <si>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</si>
  <si>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</si>
  <si>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</si>
  <si>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</si>
  <si>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</si>
  <si>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</si>
  <si>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</si>
  <si>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</si>
  <si>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</si>
  <si>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</si>
  <si>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</si>
  <si>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</si>
  <si>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</si>
  <si>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</si>
  <si>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</si>
  <si>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</si>
  <si>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</si>
  <si>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</si>
  <si>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</si>
  <si>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</si>
  <si>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</si>
  <si>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</si>
  <si>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</si>
  <si>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</si>
  <si>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</si>
  <si>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</si>
  <si>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</si>
  <si>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</si>
  <si>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</si>
  <si>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</si>
  <si>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</si>
  <si>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</si>
  <si>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</si>
  <si>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</si>
  <si>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</si>
  <si>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</si>
  <si>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</si>
  <si>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</si>
  <si>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</si>
  <si>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</si>
  <si>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</si>
  <si>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</si>
  <si>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</si>
  <si>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</si>
  <si>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</si>
  <si>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</si>
  <si>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</si>
  <si>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</si>
  <si>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</si>
  <si>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</si>
  <si>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</si>
  <si>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</si>
  <si>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</si>
  <si>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</si>
  <si>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</si>
  <si>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</si>
  <si>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</si>
  <si>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</si>
  <si>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</si>
  <si>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</si>
  <si>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</si>
  <si>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</si>
  <si>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</si>
  <si>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</si>
  <si>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</si>
  <si>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</si>
  <si>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</si>
  <si>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</si>
  <si>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</si>
  <si>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</si>
  <si>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</si>
  <si>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</si>
  <si>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</si>
  <si>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</si>
  <si>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</si>
  <si>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</si>
  <si>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</si>
  <si>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</si>
  <si>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</si>
  <si>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</si>
  <si>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</si>
  <si>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</si>
  <si>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</si>
  <si>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</si>
  <si>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</si>
  <si>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</si>
  <si>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</si>
  <si>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</si>
  <si>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</si>
  <si>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</si>
  <si>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</si>
  <si>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</si>
  <si>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</si>
  <si>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</si>
  <si>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</si>
  <si>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</si>
  <si>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</si>
  <si>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</si>
  <si>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</si>
  <si>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</si>
  <si>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</si>
  <si>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</si>
  <si>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</si>
  <si>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</si>
  <si>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</si>
  <si>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</si>
  <si>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</si>
  <si>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</si>
  <si>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</si>
  <si>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</si>
  <si>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</si>
  <si>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</si>
  <si>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</si>
  <si>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</si>
  <si>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</si>
  <si>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</si>
  <si>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</si>
  <si>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</si>
  <si>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</si>
  <si>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</si>
  <si>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</si>
  <si>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</si>
  <si>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</si>
  <si>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</si>
  <si>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</si>
  <si>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</si>
  <si>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</si>
  <si>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</si>
  <si>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</si>
  <si>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</si>
  <si>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</si>
  <si>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</si>
  <si>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</si>
  <si>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</si>
  <si>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</si>
  <si>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</si>
  <si>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</si>
  <si>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</si>
  <si>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</si>
  <si>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</si>
  <si>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</si>
  <si>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</si>
  <si>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</si>
  <si>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</si>
  <si>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</si>
  <si>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</si>
  <si>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</si>
  <si>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</si>
  <si>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</si>
  <si>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</si>
  <si>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</si>
  <si>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</si>
  <si>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</si>
  <si>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</si>
  <si>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</si>
  <si>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</si>
  <si>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</si>
  <si>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</si>
  <si>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</si>
  <si>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</si>
  <si>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</si>
  <si>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</si>
  <si>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</si>
  <si>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</si>
  <si>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</si>
  <si>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</si>
  <si>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</si>
  <si>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</si>
  <si>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</si>
  <si>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</si>
  <si>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</si>
  <si>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</si>
  <si>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</si>
  <si>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</si>
  <si>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</si>
  <si>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</si>
  <si>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</si>
  <si>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</si>
  <si>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</si>
  <si>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</si>
  <si>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</si>
  <si>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</si>
  <si>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</si>
  <si>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</si>
  <si>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</si>
  <si>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</si>
  <si>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</si>
  <si>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</si>
  <si>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</si>
  <si>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</si>
  <si>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</si>
  <si>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</si>
  <si>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</si>
  <si>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</si>
  <si>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</si>
  <si>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</si>
  <si>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</si>
  <si>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</si>
  <si>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</si>
  <si>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</si>
  <si>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</si>
  <si>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</si>
  <si>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</si>
  <si>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</si>
  <si>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</si>
  <si>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</si>
  <si>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</si>
  <si>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</si>
  <si>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</si>
  <si>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</si>
  <si>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</si>
  <si>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</si>
  <si>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</si>
  <si>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</si>
  <si>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</si>
  <si>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</si>
  <si>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</si>
  <si>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</si>
  <si>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</si>
  <si>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</si>
  <si>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</si>
  <si>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</si>
  <si>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</si>
  <si>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</si>
  <si>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</si>
  <si>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</si>
  <si>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</si>
  <si>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</si>
  <si>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</si>
  <si>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</si>
  <si>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</si>
  <si>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</si>
  <si>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</si>
  <si>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</si>
  <si>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</si>
  <si>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</si>
  <si>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</si>
  <si>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</si>
  <si>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</si>
  <si>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</si>
  <si>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</si>
  <si>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</si>
  <si>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</si>
  <si>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</si>
  <si>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</si>
  <si>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</si>
  <si>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</si>
  <si>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</si>
  <si>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</si>
  <si>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</si>
  <si>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</si>
  <si>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</si>
  <si>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</si>
  <si>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</si>
  <si>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</si>
  <si>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</si>
  <si>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</si>
  <si>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</si>
  <si>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</si>
  <si>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</si>
  <si>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</si>
  <si>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</si>
  <si>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</si>
  <si>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</si>
  <si>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</si>
  <si>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</si>
  <si>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</si>
  <si>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</si>
  <si>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</si>
  <si>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</si>
  <si>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</si>
  <si>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</si>
  <si>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</si>
  <si>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</si>
  <si>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</si>
  <si>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</si>
  <si>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</si>
  <si>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</si>
  <si>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</si>
  <si>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</si>
  <si>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</si>
  <si>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</si>
  <si>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</si>
  <si>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</si>
  <si>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</si>
  <si>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</si>
  <si>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</si>
  <si>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</si>
  <si>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</si>
  <si>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</si>
  <si>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</si>
  <si>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</si>
  <si>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</si>
  <si>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</si>
  <si>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</si>
  <si>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</si>
  <si>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</si>
  <si>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</si>
  <si>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</si>
  <si>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</si>
  <si>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</si>
  <si>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</si>
  <si>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</si>
  <si>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</si>
  <si>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</si>
  <si>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</si>
  <si>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</si>
  <si>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</si>
  <si>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</si>
  <si>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</si>
  <si>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</si>
  <si>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</si>
  <si>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</si>
  <si>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</si>
  <si>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</si>
  <si>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</si>
  <si>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</si>
  <si>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</si>
  <si>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</si>
  <si>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</si>
  <si>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</si>
  <si>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</si>
  <si>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</si>
  <si>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</si>
  <si>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</si>
  <si>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</si>
  <si>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</si>
  <si>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</si>
  <si>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</si>
  <si>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</si>
  <si>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</si>
  <si>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</si>
  <si>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</si>
  <si>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</si>
  <si>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</si>
  <si>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</si>
  <si>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</si>
  <si>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</si>
  <si>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</si>
  <si>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</si>
  <si>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</si>
  <si>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</si>
  <si>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</si>
  <si>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</si>
  <si>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</si>
  <si>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</si>
  <si>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</si>
  <si>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</si>
  <si>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</si>
  <si>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</si>
  <si>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</si>
  <si>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</si>
  <si>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</si>
  <si>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</si>
  <si>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</si>
  <si>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</si>
  <si>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</si>
  <si>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</si>
  <si>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</si>
  <si>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</si>
  <si>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</si>
  <si>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</si>
  <si>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</si>
  <si>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</si>
  <si>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</si>
  <si>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</si>
  <si>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</si>
  <si>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</si>
  <si>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</si>
  <si>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</si>
  <si>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</si>
  <si>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</si>
  <si>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</si>
  <si>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</si>
  <si>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</si>
  <si>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</si>
  <si>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</si>
  <si>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</si>
  <si>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</si>
  <si>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</si>
  <si>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</si>
  <si>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</si>
  <si>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</si>
  <si>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</si>
  <si>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</si>
  <si>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</si>
  <si>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</si>
  <si>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</si>
  <si>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</si>
  <si>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</si>
  <si>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</si>
  <si>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</si>
  <si>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</si>
  <si>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</si>
  <si>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</si>
  <si>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</si>
  <si>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</si>
  <si>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</si>
  <si>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</si>
  <si>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</si>
  <si>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</si>
  <si>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</si>
  <si>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</si>
  <si>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</si>
  <si>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</si>
  <si>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</si>
  <si>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</si>
  <si>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</si>
  <si>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</si>
  <si>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</si>
  <si>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</si>
  <si>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</si>
  <si>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</si>
  <si>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</si>
  <si>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</si>
  <si>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</si>
  <si>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</si>
  <si>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</si>
  <si>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</si>
  <si>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</si>
  <si>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</si>
  <si>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</si>
  <si>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</si>
  <si>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</si>
  <si>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</si>
  <si>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</si>
  <si>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</si>
  <si>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</si>
  <si>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</si>
  <si>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</si>
  <si>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</si>
  <si>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</si>
  <si>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</si>
  <si>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</si>
  <si>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</si>
  <si>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</si>
  <si>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</si>
  <si>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</si>
  <si>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</si>
  <si>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</si>
  <si>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</si>
  <si>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</si>
  <si>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</si>
  <si>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</si>
  <si>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</si>
  <si>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</si>
  <si>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</si>
  <si>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</si>
  <si>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</si>
  <si>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</si>
  <si>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</si>
  <si>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</si>
  <si>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</si>
  <si>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</si>
  <si>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</si>
  <si>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</si>
  <si>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</si>
  <si>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</si>
  <si>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</si>
  <si>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</si>
  <si>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</si>
  <si>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</si>
  <si>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</si>
  <si>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</si>
  <si>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</si>
  <si>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</si>
  <si>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</si>
  <si>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</si>
  <si>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</si>
  <si>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</si>
  <si>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</si>
  <si>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</si>
  <si>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</si>
  <si>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</si>
  <si>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</si>
  <si>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</si>
  <si>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</si>
  <si>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</si>
  <si>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</si>
  <si>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</si>
  <si>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</si>
  <si>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</si>
  <si>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</si>
  <si>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</si>
  <si>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</si>
  <si>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</si>
  <si>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</si>
  <si>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</si>
  <si>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</si>
  <si>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</si>
  <si>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</si>
  <si>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</si>
  <si>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</si>
  <si>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</si>
  <si>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</si>
  <si>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</si>
  <si>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</si>
  <si>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</si>
  <si>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</si>
  <si>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</si>
  <si>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</si>
  <si>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</si>
  <si>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</si>
  <si>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</si>
  <si>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</si>
  <si>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</si>
  <si>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</si>
  <si>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</si>
  <si>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</si>
  <si>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</si>
  <si>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</si>
  <si>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</si>
  <si>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</si>
  <si>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</si>
  <si>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</si>
  <si>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</si>
  <si>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</si>
  <si>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</si>
  <si>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</si>
  <si>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</si>
  <si>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</si>
  <si>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</si>
  <si>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</si>
  <si>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</si>
  <si>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</si>
  <si>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</si>
  <si>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</si>
  <si>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</si>
  <si>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</si>
  <si>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</si>
  <si>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</si>
  <si>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</si>
  <si>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</si>
  <si>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</si>
  <si>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</si>
  <si>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</si>
  <si>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</si>
  <si>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</si>
  <si>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</si>
  <si>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</si>
  <si>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</si>
  <si>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</si>
  <si>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</si>
  <si>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</si>
  <si>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</si>
  <si>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</si>
  <si>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</si>
  <si>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</si>
  <si>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</si>
  <si>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</si>
  <si>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</si>
  <si>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</si>
  <si>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</si>
  <si>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</si>
  <si>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</si>
  <si>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</si>
  <si>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</si>
  <si>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</si>
  <si>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</si>
  <si>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</si>
  <si>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</si>
  <si>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</si>
  <si>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</si>
  <si>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</si>
  <si>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</si>
  <si>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</si>
  <si>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</si>
  <si>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</si>
  <si>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</si>
  <si>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</si>
  <si>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</si>
  <si>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</si>
  <si>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</si>
  <si>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</si>
  <si>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</si>
  <si>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</si>
  <si>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</si>
  <si>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</si>
  <si>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</si>
  <si>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</si>
  <si>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</si>
  <si>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</si>
  <si>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</si>
  <si>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</si>
  <si>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</si>
  <si>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</si>
  <si>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</si>
  <si>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</si>
  <si>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</si>
  <si>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</si>
  <si>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</si>
  <si>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</si>
  <si>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</si>
  <si>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</si>
  <si>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</si>
  <si>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</si>
  <si>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</si>
  <si>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</si>
  <si>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</si>
  <si>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</si>
  <si>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</si>
  <si>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</si>
  <si>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</si>
  <si>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</si>
  <si>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</si>
  <si>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</si>
  <si>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</si>
  <si>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</si>
  <si>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</si>
  <si>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</si>
  <si>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</si>
  <si>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</si>
  <si>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</si>
  <si>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</si>
  <si>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</si>
  <si>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</si>
  <si>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</si>
  <si>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</si>
  <si>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</si>
  <si>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</si>
  <si>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</si>
  <si>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</si>
  <si>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</si>
  <si>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</si>
  <si>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</si>
  <si>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</si>
  <si>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</si>
  <si>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</si>
  <si>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</si>
  <si>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</si>
  <si>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</si>
  <si>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</si>
  <si>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</si>
  <si>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</si>
  <si>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</si>
  <si>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</si>
  <si>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</si>
  <si>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</si>
  <si>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</si>
  <si>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</si>
  <si>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</si>
  <si>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</si>
  <si>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</si>
  <si>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</si>
  <si>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</si>
  <si>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</si>
  <si>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</si>
  <si>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</si>
  <si>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</si>
  <si>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</si>
  <si>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</si>
  <si>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</si>
  <si>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</si>
  <si>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</si>
  <si>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</si>
  <si>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</si>
  <si>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</si>
  <si>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</si>
  <si>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</si>
  <si>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</si>
  <si>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</si>
  <si>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</si>
  <si>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</si>
  <si>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</si>
  <si>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</si>
  <si>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</si>
  <si>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</si>
  <si>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</si>
  <si>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</si>
  <si>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</si>
  <si>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</si>
  <si>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</si>
  <si>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</si>
  <si>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</si>
  <si>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</si>
  <si>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</si>
  <si>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</si>
  <si>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</si>
  <si>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</si>
  <si>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</si>
  <si>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</si>
  <si>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</si>
  <si>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</si>
  <si>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</si>
  <si>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</si>
  <si>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</si>
  <si>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</si>
  <si>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</si>
  <si>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</si>
  <si>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</si>
  <si>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</si>
  <si>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</si>
  <si>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</si>
  <si>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</si>
  <si>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</si>
  <si>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</si>
  <si>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</si>
  <si>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</si>
  <si>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</si>
  <si>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</si>
  <si>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</si>
  <si>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</si>
  <si>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</si>
  <si>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</si>
  <si>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</si>
  <si>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</si>
  <si>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</si>
  <si>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</si>
  <si>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</si>
  <si>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</si>
  <si>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</si>
  <si>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</si>
  <si>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</si>
  <si>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</si>
  <si>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</si>
  <si>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</si>
  <si>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</si>
  <si>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</si>
  <si>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</si>
  <si>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</si>
  <si>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</si>
  <si>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</si>
  <si>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</si>
  <si>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</si>
  <si>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</si>
  <si>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</si>
  <si>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</si>
  <si>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</si>
  <si>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</si>
  <si>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</si>
  <si>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</si>
  <si>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</si>
  <si>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</si>
  <si>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</si>
  <si>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</si>
  <si>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</si>
  <si>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</si>
  <si>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</si>
  <si>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</si>
  <si>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</si>
  <si>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</si>
  <si>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</si>
  <si>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</si>
  <si>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</si>
  <si>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</si>
  <si>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</si>
  <si>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</si>
  <si>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</si>
  <si>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</si>
  <si>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</si>
  <si>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</si>
  <si>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</si>
  <si>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</si>
  <si>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</si>
  <si>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</si>
  <si>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</si>
  <si>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</si>
  <si>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</si>
  <si>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</si>
  <si>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</si>
  <si>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</si>
  <si>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</si>
  <si>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</si>
  <si>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</si>
  <si>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</si>
  <si>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</si>
  <si>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</si>
  <si>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</si>
  <si>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</si>
  <si>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</si>
  <si>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</si>
  <si>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</si>
  <si>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</si>
  <si>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</si>
  <si>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</si>
  <si>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</si>
  <si>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</si>
  <si>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</si>
  <si>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</si>
  <si>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</si>
  <si>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</si>
  <si>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</si>
  <si>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</si>
  <si>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</si>
  <si>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</si>
  <si>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</si>
  <si>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</si>
  <si>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</si>
  <si>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</si>
  <si>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</si>
  <si>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</si>
  <si>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</si>
  <si>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</si>
  <si>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</si>
  <si>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</si>
  <si>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</si>
  <si>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</si>
  <si>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</si>
  <si>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</si>
  <si>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</si>
  <si>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</si>
  <si>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</si>
  <si>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</si>
  <si>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</si>
  <si>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</si>
  <si>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</si>
  <si>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</si>
  <si>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</si>
  <si>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</si>
  <si>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</si>
  <si>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</si>
  <si>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</si>
  <si>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</si>
  <si>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</si>
  <si>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</si>
  <si>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</si>
  <si>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</si>
  <si>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</si>
  <si>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</si>
  <si>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</si>
  <si>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</si>
  <si>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</si>
  <si>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</si>
  <si>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</si>
  <si>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</si>
  <si>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</si>
  <si>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</si>
  <si>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</si>
  <si>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</si>
  <si>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</si>
  <si>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</si>
  <si>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</si>
  <si>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</si>
  <si>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</si>
  <si>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</si>
  <si>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</si>
  <si>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</si>
  <si>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</si>
  <si>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</si>
  <si>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</si>
  <si>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</si>
  <si>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</si>
  <si>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</si>
  <si>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</si>
  <si>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</si>
  <si>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</si>
  <si>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</si>
  <si>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</si>
  <si>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</si>
  <si>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</si>
  <si>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</si>
  <si>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</si>
  <si>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</si>
  <si>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</si>
  <si>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</si>
  <si>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</si>
  <si>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</si>
  <si>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</si>
  <si>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</si>
  <si>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</si>
  <si>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</si>
  <si>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</si>
  <si>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</si>
  <si>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</si>
  <si>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</si>
  <si>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</si>
  <si>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</si>
  <si>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</si>
  <si>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</si>
  <si>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</si>
  <si>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</si>
  <si>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</si>
  <si>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</si>
  <si>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</si>
  <si>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</si>
  <si>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</si>
  <si>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</si>
  <si>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</si>
  <si>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</si>
  <si>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</si>
  <si>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</si>
  <si>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</si>
  <si>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</si>
  <si>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</si>
  <si>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</si>
  <si>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</si>
  <si>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</si>
  <si>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</si>
  <si>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</si>
  <si>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</si>
  <si>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</si>
  <si>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</si>
  <si>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</si>
  <si>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</si>
  <si>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</si>
  <si>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</si>
  <si>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</si>
  <si>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</si>
  <si>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</si>
  <si>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</si>
  <si>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</si>
  <si>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</si>
  <si>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</si>
  <si>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</si>
  <si>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</si>
  <si>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</si>
  <si>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</si>
  <si>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</si>
  <si>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</si>
  <si>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</si>
  <si>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</si>
  <si>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</si>
  <si>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</si>
  <si>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</si>
  <si>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</si>
  <si>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</si>
  <si>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</si>
  <si>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</si>
  <si>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</si>
  <si>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</si>
  <si>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</si>
  <si>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</si>
  <si>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</si>
  <si>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</si>
  <si>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</si>
  <si>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</si>
  <si>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</si>
  <si>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</si>
  <si>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</si>
  <si>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</si>
  <si>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</si>
  <si>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</si>
  <si>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</si>
  <si>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</si>
  <si>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</si>
  <si>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</si>
  <si>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</si>
  <si>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</si>
  <si>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</si>
  <si>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</si>
  <si>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</si>
  <si>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</si>
  <si>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</si>
  <si>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</si>
  <si>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</si>
  <si>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</si>
  <si>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</si>
  <si>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</si>
  <si>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</si>
  <si>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</si>
  <si>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</si>
  <si>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</si>
  <si>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</si>
  <si>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</si>
  <si>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</si>
  <si>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</si>
  <si>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</si>
  <si>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</si>
  <si>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</si>
  <si>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</si>
  <si>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</si>
  <si>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</si>
  <si>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</si>
  <si>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</si>
  <si>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</si>
  <si>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</si>
  <si>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</si>
  <si>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</si>
  <si>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</si>
  <si>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</si>
  <si>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</si>
  <si>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</si>
  <si>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</si>
  <si>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</si>
  <si>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</si>
  <si>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</si>
  <si>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</si>
  <si>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</si>
  <si>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</si>
  <si>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</si>
  <si>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</si>
  <si>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</si>
  <si>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</si>
  <si>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</si>
  <si>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</si>
  <si>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</si>
  <si>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</si>
  <si>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</si>
  <si>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</si>
  <si>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</si>
  <si>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</si>
  <si>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</si>
  <si>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</si>
  <si>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</si>
  <si>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</si>
  <si>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</si>
  <si>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</si>
  <si>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</si>
  <si>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</si>
  <si>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</si>
  <si>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</si>
  <si>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</si>
  <si>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</si>
  <si>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</si>
  <si>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</si>
  <si>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</si>
  <si>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</si>
  <si>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</si>
  <si>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</si>
  <si>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</si>
  <si>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</si>
  <si>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</si>
  <si>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</si>
  <si>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</si>
  <si>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</si>
  <si>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</si>
  <si>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</si>
  <si>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</si>
  <si>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</si>
  <si>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</si>
  <si>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</si>
  <si>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</si>
  <si>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</si>
  <si>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</si>
  <si>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</si>
  <si>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</si>
  <si>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</si>
  <si>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</si>
  <si>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</si>
  <si>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</si>
  <si>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</si>
  <si>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</si>
  <si>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</si>
  <si>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</si>
  <si>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</si>
  <si>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</si>
  <si>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</si>
  <si>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</si>
  <si>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</si>
  <si>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</si>
  <si>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</si>
  <si>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</si>
  <si>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</si>
  <si>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</si>
  <si>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</si>
  <si>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</si>
  <si>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</si>
  <si>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</si>
  <si>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</si>
  <si>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</si>
  <si>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</si>
  <si>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</si>
  <si>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</si>
  <si>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</si>
  <si>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</si>
  <si>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</si>
  <si>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</si>
  <si>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</si>
  <si>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</si>
  <si>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</si>
  <si>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</si>
  <si>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</si>
  <si>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</si>
  <si>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</si>
  <si>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</si>
  <si>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</si>
  <si>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</si>
  <si>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</si>
  <si>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</si>
  <si>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</si>
  <si>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</si>
  <si>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</si>
  <si>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</si>
  <si>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</si>
  <si>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</si>
  <si>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</si>
  <si>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</si>
  <si>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</si>
  <si>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</si>
  <si>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</si>
  <si>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</si>
  <si>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</si>
  <si>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</si>
  <si>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</si>
  <si>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</si>
  <si>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</si>
  <si>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</si>
  <si>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</si>
  <si>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</si>
  <si>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</si>
  <si>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</si>
  <si>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</si>
  <si>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</si>
  <si>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</si>
  <si>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</si>
  <si>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</si>
  <si>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</si>
  <si>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</si>
  <si>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</si>
  <si>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</si>
  <si>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</si>
  <si>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</si>
  <si>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</si>
  <si>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</si>
  <si>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</si>
  <si>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</si>
  <si>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</si>
  <si>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</si>
  <si>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</si>
  <si>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</si>
  <si>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</si>
  <si>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</si>
  <si>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</si>
  <si>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</si>
  <si>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</si>
  <si>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</si>
  <si>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</si>
  <si>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</si>
  <si>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</si>
  <si>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</si>
  <si>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</si>
  <si>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</si>
  <si>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</si>
  <si>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</si>
  <si>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</si>
  <si>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</si>
  <si>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</si>
  <si>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</si>
  <si>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</si>
  <si>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</si>
  <si>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</si>
  <si>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</si>
  <si>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</si>
  <si>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</si>
  <si>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</si>
  <si>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</si>
  <si>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</si>
  <si>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</si>
  <si>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</si>
  <si>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</si>
  <si>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</si>
  <si>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</si>
  <si>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</si>
  <si>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</si>
  <si>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</si>
  <si>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</si>
  <si>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</si>
  <si>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</si>
  <si>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</si>
  <si>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</si>
  <si>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</si>
  <si>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</si>
  <si>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</si>
  <si>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</si>
  <si>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</si>
  <si>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</si>
  <si>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</si>
  <si>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</si>
  <si>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</si>
  <si>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</si>
  <si>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</si>
  <si>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</si>
  <si>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</si>
  <si>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</si>
  <si>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</si>
  <si>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</si>
  <si>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</si>
  <si>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</si>
  <si>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</si>
  <si>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</si>
  <si>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</si>
  <si>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</si>
  <si>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</si>
  <si>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</si>
  <si>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</si>
  <si>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</si>
  <si>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</si>
  <si>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</si>
  <si>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</si>
  <si>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</si>
  <si>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</si>
  <si>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</si>
  <si>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</si>
  <si>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</si>
  <si>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</si>
  <si>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</si>
  <si>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</si>
  <si>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</si>
  <si>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</si>
  <si>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</si>
  <si>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</si>
  <si>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</si>
  <si>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</si>
  <si>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</si>
  <si>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</si>
  <si>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</si>
  <si>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</si>
  <si>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</si>
  <si>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</si>
  <si>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</si>
  <si>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</si>
  <si>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</si>
  <si>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</si>
  <si>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</si>
  <si>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</si>
  <si>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</si>
  <si>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</si>
  <si>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</si>
  <si>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</si>
  <si>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</si>
  <si>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</si>
  <si>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</si>
  <si>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</si>
  <si>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</si>
  <si>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</si>
  <si>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</si>
  <si>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</si>
  <si>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</si>
  <si>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</si>
  <si>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</si>
  <si>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</si>
  <si>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</si>
  <si>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</si>
  <si>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</si>
  <si>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</si>
  <si>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</si>
  <si>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</si>
  <si>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</si>
  <si>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</si>
  <si>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</si>
  <si>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</si>
  <si>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</si>
  <si>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</si>
  <si>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</si>
  <si>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</si>
  <si>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</si>
  <si>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</si>
  <si>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</si>
  <si>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</si>
  <si>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</si>
  <si>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</si>
  <si>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</si>
  <si>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</si>
  <si>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</si>
  <si>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</si>
  <si>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</si>
  <si>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</si>
  <si>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</si>
  <si>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</si>
  <si>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</si>
  <si>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</si>
  <si>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</si>
  <si>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</si>
  <si>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</si>
  <si>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</si>
  <si>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</si>
  <si>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</si>
  <si>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</si>
  <si>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</si>
  <si>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</si>
  <si>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</si>
  <si>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</si>
  <si>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</si>
  <si>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</si>
  <si>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</si>
  <si>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</si>
  <si>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</si>
  <si>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</si>
  <si>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</si>
  <si>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</si>
  <si>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</si>
  <si>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</si>
  <si>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</si>
  <si>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</si>
  <si>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</si>
  <si>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</si>
  <si>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</si>
  <si>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</si>
  <si>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</si>
  <si>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</si>
  <si>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</si>
  <si>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</si>
  <si>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</si>
  <si>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</si>
  <si>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</si>
  <si>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</si>
  <si>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</si>
  <si>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</si>
  <si>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</si>
  <si>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</si>
  <si>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</si>
  <si>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</si>
  <si>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</si>
  <si>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</si>
  <si>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</si>
  <si>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</si>
  <si>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</si>
  <si>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</si>
  <si>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</si>
  <si>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</si>
  <si>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</si>
  <si>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</si>
  <si>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</si>
  <si>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</si>
  <si>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</si>
  <si>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</si>
  <si>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</si>
  <si>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</si>
  <si>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</si>
  <si>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</si>
  <si>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</si>
  <si>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</si>
  <si>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</si>
  <si>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</si>
  <si>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</si>
  <si>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</si>
  <si>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</si>
  <si>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</si>
  <si>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</si>
  <si>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</si>
  <si>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</si>
  <si>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</si>
  <si>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</si>
  <si>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</si>
  <si>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</si>
  <si>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</si>
  <si>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</si>
  <si>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</si>
  <si>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</si>
  <si>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</si>
  <si>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</si>
  <si>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</si>
  <si>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</si>
  <si>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</si>
  <si>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</si>
  <si>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</si>
  <si>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</si>
  <si>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</si>
  <si>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</si>
  <si>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</si>
  <si>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</si>
  <si>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</si>
  <si>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</si>
  <si>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</si>
  <si>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</si>
  <si>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</si>
  <si>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</si>
  <si>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</si>
  <si>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</si>
  <si>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</si>
  <si>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</si>
  <si>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</si>
  <si>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</si>
  <si>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</si>
  <si>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</si>
  <si>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</si>
  <si>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</si>
  <si>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</si>
  <si>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</si>
  <si>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</si>
  <si>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</si>
  <si>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</si>
  <si>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</si>
  <si>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</si>
  <si>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</si>
  <si>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</si>
  <si>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</si>
  <si>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</si>
  <si>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</si>
  <si>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</si>
  <si>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</si>
  <si>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</si>
  <si>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</si>
  <si>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</si>
  <si>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</si>
  <si>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</si>
  <si>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</si>
  <si>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</si>
  <si>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</si>
  <si>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</si>
  <si>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</si>
  <si>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</si>
  <si>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</si>
  <si>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</si>
  <si>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</si>
  <si>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</si>
  <si>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</si>
  <si>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</si>
  <si>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</si>
  <si>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</si>
  <si>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</si>
  <si>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</si>
  <si>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</si>
  <si>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</si>
  <si>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</si>
  <si>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</si>
  <si>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</si>
  <si>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</si>
  <si>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</si>
  <si>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</si>
  <si>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</si>
  <si>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</si>
  <si>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</si>
  <si>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</si>
  <si>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</si>
  <si>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</si>
  <si>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</si>
  <si>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</si>
  <si>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</si>
  <si>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</si>
  <si>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</si>
  <si>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</si>
  <si>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</si>
  <si>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</si>
  <si>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</si>
  <si>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</si>
  <si>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</si>
  <si>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</si>
  <si>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</si>
  <si>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</si>
  <si>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</si>
  <si>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</si>
  <si>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</si>
  <si>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</si>
  <si>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</si>
  <si>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</si>
  <si>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</si>
  <si>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</si>
  <si>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</si>
  <si>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</si>
  <si>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</si>
  <si>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</si>
  <si>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</si>
  <si>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</si>
  <si>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</si>
  <si>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</si>
  <si>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</si>
  <si>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</si>
  <si>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</si>
  <si>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</si>
  <si>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</si>
  <si>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</si>
  <si>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</si>
  <si>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</si>
  <si>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</si>
  <si>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</si>
  <si>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</si>
  <si>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</si>
  <si>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</si>
  <si>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</si>
  <si>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</si>
  <si>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</si>
  <si>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</si>
  <si>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</si>
  <si>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</si>
  <si>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</si>
  <si>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</si>
  <si>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</si>
  <si>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</si>
  <si>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</si>
  <si>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</si>
  <si>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</si>
  <si>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</si>
  <si>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</si>
  <si>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</si>
  <si>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</si>
  <si>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</si>
  <si>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</si>
  <si>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</si>
  <si>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</si>
  <si>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</si>
  <si>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</si>
  <si>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</si>
  <si>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</si>
  <si>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</si>
  <si>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</si>
  <si>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</si>
  <si>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</si>
  <si>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</si>
  <si>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</si>
  <si>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</si>
  <si>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</si>
  <si>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</si>
  <si>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</si>
  <si>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</si>
  <si>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</si>
  <si>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</si>
  <si>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</si>
  <si>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</si>
  <si>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</si>
  <si>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</si>
  <si>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</si>
  <si>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</si>
  <si>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</si>
  <si>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</si>
  <si>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</si>
  <si>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</si>
  <si>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</si>
  <si>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</si>
  <si>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</si>
  <si>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</si>
  <si>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</si>
  <si>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</si>
  <si>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</si>
  <si>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</si>
  <si>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</si>
  <si>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</si>
  <si>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</si>
  <si>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</si>
  <si>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</si>
  <si>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</si>
  <si>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</si>
  <si>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</si>
  <si>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</si>
  <si>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</si>
  <si>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</si>
  <si>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</si>
  <si>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</si>
  <si>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</si>
  <si>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</si>
  <si>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</si>
  <si>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</si>
  <si>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</si>
  <si>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</si>
  <si>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</si>
  <si>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</si>
  <si>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</si>
  <si>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</si>
  <si>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</si>
  <si>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</si>
  <si>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</si>
  <si>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</si>
  <si>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</si>
  <si>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</si>
  <si>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</si>
  <si>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</si>
  <si>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</si>
  <si>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</si>
  <si>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</si>
  <si>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</si>
  <si>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</si>
  <si>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</si>
  <si>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</si>
  <si>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</si>
  <si>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</si>
  <si>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</si>
  <si>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</si>
  <si>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</si>
  <si>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</si>
  <si>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</si>
  <si>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</si>
  <si>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</si>
  <si>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</si>
  <si>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</si>
  <si>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</si>
  <si>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</si>
  <si>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</si>
  <si>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</si>
  <si>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</si>
  <si>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</si>
  <si>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</si>
  <si>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</si>
  <si>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</si>
  <si>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</si>
  <si>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</si>
  <si>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</si>
  <si>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</si>
  <si>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</si>
  <si>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</si>
  <si>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</si>
  <si>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</si>
  <si>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</si>
  <si>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</si>
  <si>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</si>
  <si>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</si>
  <si>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</si>
  <si>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</si>
  <si>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</si>
  <si>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</si>
  <si>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</si>
  <si>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</si>
  <si>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</si>
  <si>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</si>
  <si>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</si>
  <si>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</si>
  <si>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</si>
  <si>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</si>
  <si>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</si>
  <si>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</si>
  <si>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</si>
  <si>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</si>
  <si>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</si>
  <si>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</si>
  <si>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</si>
  <si>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</si>
  <si>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</si>
  <si>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</si>
  <si>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</si>
  <si>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</si>
  <si>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</si>
  <si>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</si>
  <si>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</si>
  <si>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</si>
  <si>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</si>
  <si>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</si>
  <si>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</si>
  <si>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</si>
  <si>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</si>
  <si>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</si>
  <si>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</si>
  <si>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</si>
  <si>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</si>
  <si>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</si>
  <si>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</si>
  <si>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</si>
  <si>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</si>
  <si>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</si>
  <si>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</si>
  <si>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</si>
  <si>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</si>
  <si>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</si>
  <si>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</si>
  <si>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</si>
  <si>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</si>
  <si>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</si>
  <si>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</si>
  <si>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</si>
  <si>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</si>
  <si>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</si>
  <si>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</si>
  <si>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</si>
  <si>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</si>
  <si>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</si>
  <si>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</si>
  <si>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</si>
  <si>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</si>
  <si>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</si>
  <si>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</si>
  <si>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</si>
  <si>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</si>
  <si>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</si>
  <si>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</si>
  <si>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</si>
  <si>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</si>
  <si>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</si>
  <si>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</si>
  <si>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</si>
  <si>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</si>
  <si>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</si>
  <si>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</si>
  <si>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</si>
  <si>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</si>
  <si>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</si>
  <si>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</si>
  <si>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</si>
  <si>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</si>
  <si>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</si>
  <si>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</si>
  <si>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</si>
  <si>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</si>
  <si>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</si>
  <si>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</si>
  <si>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</si>
  <si>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</si>
  <si>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</si>
  <si>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</si>
  <si>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</si>
  <si>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</si>
  <si>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</si>
  <si>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</si>
  <si>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</si>
  <si>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</si>
  <si>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</si>
  <si>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</si>
  <si>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</si>
  <si>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</si>
  <si>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</si>
  <si>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</si>
  <si>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</si>
  <si>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</si>
  <si>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</si>
  <si>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</si>
  <si>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</si>
  <si>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</si>
  <si>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</si>
  <si>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</si>
  <si>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</si>
  <si>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</si>
  <si>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</si>
  <si>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</si>
  <si>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</si>
  <si>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</si>
  <si>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</si>
  <si>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</si>
  <si>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</si>
  <si>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</si>
  <si>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</si>
  <si>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</si>
  <si>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</si>
  <si>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</si>
  <si>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</si>
  <si>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</si>
  <si>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</si>
  <si>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</si>
  <si>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</si>
  <si>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</si>
  <si>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</si>
  <si>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</si>
  <si>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</si>
  <si>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</si>
  <si>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</si>
  <si>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</si>
  <si>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</si>
  <si>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</si>
  <si>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</si>
  <si>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</si>
  <si>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</si>
  <si>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</si>
  <si>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</si>
  <si>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</si>
  <si>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</si>
  <si>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</si>
  <si>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</si>
  <si>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</si>
  <si>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</si>
  <si>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</si>
  <si>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</si>
  <si>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</si>
  <si>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</si>
  <si>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</si>
  <si>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</si>
  <si>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</si>
  <si>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</si>
  <si>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</si>
  <si>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</si>
  <si>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</si>
  <si>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</si>
  <si>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</si>
  <si>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</si>
  <si>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</si>
  <si>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</si>
  <si>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</si>
  <si>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</si>
  <si>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</si>
  <si>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</si>
  <si>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</si>
  <si>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</si>
  <si>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</si>
  <si>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</si>
  <si>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</si>
  <si>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</si>
  <si>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</si>
  <si>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</si>
  <si>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</si>
  <si>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</si>
  <si>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</si>
  <si>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</si>
  <si>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</si>
  <si>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</si>
  <si>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</si>
  <si>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</si>
  <si>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</si>
  <si>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</si>
  <si>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</si>
  <si>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</si>
  <si>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</si>
  <si>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</si>
  <si>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</si>
  <si>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</si>
  <si>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</si>
  <si>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</si>
  <si>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</si>
  <si>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</si>
  <si>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</si>
  <si>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</si>
  <si>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</si>
  <si>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</si>
  <si>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</si>
  <si>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</si>
  <si>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</si>
  <si>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</si>
  <si>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</si>
  <si>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</si>
  <si>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</si>
  <si>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</si>
  <si>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</si>
  <si>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</si>
  <si>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</si>
  <si>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</si>
  <si>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</si>
  <si>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</si>
  <si>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</si>
  <si>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</si>
  <si>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</si>
  <si>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</si>
  <si>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</si>
  <si>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</si>
  <si>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</si>
  <si>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</si>
  <si>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</si>
  <si>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</si>
  <si>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</si>
  <si>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</si>
  <si>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</si>
  <si>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</si>
  <si>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</si>
  <si>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</si>
  <si>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</si>
  <si>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</si>
  <si>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</si>
  <si>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</si>
  <si>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</si>
  <si>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</si>
  <si>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</si>
  <si>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</si>
  <si>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</si>
  <si>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</si>
  <si>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</si>
  <si>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</si>
  <si>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</si>
  <si>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</si>
  <si>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</si>
  <si>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</si>
  <si>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</si>
  <si>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</si>
  <si>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</si>
  <si>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</si>
  <si>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</si>
  <si>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</si>
  <si>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</si>
  <si>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</si>
  <si>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</si>
  <si>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</si>
  <si>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</si>
  <si>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</si>
  <si>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</si>
  <si>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</si>
  <si>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</si>
  <si>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</si>
  <si>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</si>
  <si>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</si>
  <si>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</si>
  <si>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</si>
  <si>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</si>
  <si>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</si>
  <si>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</si>
  <si>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</si>
  <si>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</si>
  <si>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</si>
  <si>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</si>
  <si>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</si>
  <si>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</si>
  <si>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</si>
  <si>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</si>
  <si>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</si>
  <si>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</si>
  <si>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</si>
  <si>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</si>
  <si>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</si>
  <si>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</si>
  <si>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</si>
  <si>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</si>
  <si>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</si>
  <si>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</si>
  <si>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</si>
  <si>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</si>
  <si>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</si>
  <si>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</si>
  <si>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</si>
  <si>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</si>
  <si>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</si>
  <si>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</si>
  <si>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</si>
  <si>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</si>
  <si>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</si>
  <si>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</si>
  <si>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</si>
  <si>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</si>
  <si>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</si>
  <si>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</si>
  <si>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</si>
  <si>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</si>
  <si>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</si>
  <si>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</si>
  <si>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</si>
  <si>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</si>
  <si>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</si>
  <si>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</si>
  <si>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</si>
  <si>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</si>
  <si>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</si>
  <si>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</si>
  <si>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</si>
  <si>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</si>
  <si>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</si>
  <si>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</si>
  <si>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</si>
  <si>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</si>
  <si>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</si>
  <si>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</si>
  <si>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</si>
  <si>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</si>
  <si>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</si>
  <si>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</si>
  <si>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</si>
  <si>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</si>
  <si>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</si>
  <si>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</si>
  <si>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</si>
  <si>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</si>
  <si>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</si>
  <si>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</si>
  <si>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</si>
  <si>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</si>
  <si>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</si>
  <si>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</si>
  <si>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</si>
  <si>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</si>
  <si>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</si>
  <si>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</si>
  <si>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</si>
  <si>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</si>
  <si>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</si>
  <si>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</si>
  <si>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</si>
  <si>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</si>
  <si>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</si>
  <si>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</si>
  <si>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</si>
  <si>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</si>
  <si>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</si>
  <si>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</si>
  <si>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</si>
  <si>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</si>
  <si>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</si>
  <si>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</si>
  <si>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</si>
  <si>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</si>
  <si>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</si>
  <si>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</si>
  <si>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</si>
  <si>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</si>
  <si>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</si>
  <si>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</si>
  <si>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</si>
  <si>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</si>
  <si>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</si>
  <si>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</si>
  <si>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</si>
  <si>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</si>
  <si>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</si>
  <si>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</si>
  <si>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</si>
  <si>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</si>
  <si>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</si>
  <si>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</si>
  <si>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</si>
  <si>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</si>
  <si>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</si>
  <si>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</si>
  <si>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</si>
  <si>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</si>
  <si>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</si>
  <si>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</si>
  <si>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</si>
  <si>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</si>
  <si>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</si>
  <si>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</si>
  <si>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</si>
  <si>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</si>
  <si>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</si>
  <si>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</si>
  <si>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</si>
  <si>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</si>
  <si>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</si>
  <si>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</si>
  <si>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</si>
  <si>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</si>
  <si>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</si>
  <si>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</si>
  <si>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</si>
  <si>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</si>
  <si>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</si>
  <si>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</si>
  <si>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</si>
  <si>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</si>
  <si>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</si>
  <si>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</si>
  <si>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</si>
  <si>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</si>
  <si>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</si>
  <si>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</si>
  <si>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</si>
  <si>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</si>
  <si>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</si>
  <si>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</si>
  <si>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</si>
  <si>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</si>
  <si>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</si>
  <si>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</si>
  <si>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</si>
  <si>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</si>
  <si>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</si>
  <si>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</si>
  <si>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</si>
  <si>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</si>
  <si>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</si>
  <si>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</si>
  <si>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</si>
  <si>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</si>
  <si>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</si>
  <si>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</si>
  <si>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</si>
  <si>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</si>
  <si>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</si>
  <si>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</si>
  <si>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</si>
  <si>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</si>
  <si>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</si>
  <si>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</si>
  <si>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</si>
  <si>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</si>
  <si>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</si>
  <si>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</si>
  <si>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</si>
  <si>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</si>
  <si>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</si>
  <si>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</si>
  <si>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</si>
  <si>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</si>
  <si>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</si>
  <si>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</si>
  <si>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</si>
  <si>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</si>
  <si>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</si>
  <si>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</si>
  <si>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</si>
  <si>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</si>
  <si>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</si>
  <si>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</si>
  <si>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</si>
  <si>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</si>
  <si>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</si>
  <si>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</si>
  <si>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</si>
  <si>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</si>
  <si>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</si>
  <si>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</si>
  <si>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</si>
  <si>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</si>
  <si>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</si>
  <si>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</si>
  <si>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</si>
  <si>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</si>
  <si>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</si>
  <si>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</si>
  <si>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</si>
  <si>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</si>
  <si>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</si>
  <si>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</si>
  <si>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</si>
  <si>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</si>
  <si>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</si>
  <si>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</si>
  <si>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</si>
  <si>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</si>
  <si>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</si>
  <si>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</si>
  <si>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</si>
  <si>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</si>
  <si>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</si>
  <si>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</si>
  <si>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</si>
  <si>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</si>
  <si>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</si>
  <si>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</si>
  <si>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</si>
  <si>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</si>
  <si>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</si>
  <si>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</si>
  <si>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</si>
  <si>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</si>
  <si>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</si>
  <si>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</si>
  <si>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</si>
  <si>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</si>
  <si>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</si>
  <si>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</si>
  <si>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</si>
  <si>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</si>
  <si>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</si>
  <si>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</si>
  <si>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</si>
  <si>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</si>
  <si>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</si>
  <si>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</si>
  <si>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</si>
  <si>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</si>
  <si>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</si>
  <si>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</si>
  <si>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</si>
  <si>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</si>
  <si>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</si>
  <si>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</si>
  <si>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</si>
  <si>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</si>
  <si>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</si>
  <si>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</si>
  <si>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</si>
  <si>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</si>
  <si>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</si>
  <si>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</si>
  <si>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</si>
  <si>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</si>
  <si>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</si>
  <si>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</si>
  <si>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</si>
  <si>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</si>
  <si>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</si>
  <si>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</si>
  <si>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</si>
  <si>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</si>
  <si>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</si>
  <si>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</si>
  <si>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</si>
  <si>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</si>
  <si>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</si>
  <si>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</si>
  <si>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</si>
  <si>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</si>
  <si>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</si>
  <si>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</si>
  <si>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</si>
  <si>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</si>
  <si>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</si>
  <si>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</si>
  <si>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</si>
  <si>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</si>
  <si>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</si>
  <si>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</si>
  <si>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</si>
  <si>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</si>
  <si>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</si>
  <si>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</si>
  <si>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</si>
  <si>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</si>
  <si>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</si>
  <si>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</si>
  <si>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</si>
  <si>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</si>
  <si>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</si>
  <si>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</si>
  <si>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</si>
  <si>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</si>
  <si>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</si>
  <si>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</si>
  <si>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</si>
  <si>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</si>
  <si>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</si>
  <si>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</si>
  <si>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</si>
  <si>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</si>
  <si>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</si>
  <si>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</si>
  <si>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</si>
  <si>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</si>
  <si>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</si>
  <si>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</si>
  <si>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</si>
  <si>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</si>
  <si>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</si>
  <si>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</si>
  <si>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</si>
  <si>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</si>
  <si>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</si>
  <si>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</si>
  <si>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</si>
  <si>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</si>
  <si>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</si>
  <si>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</si>
  <si>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</si>
  <si>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</si>
  <si>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</si>
  <si>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</si>
  <si>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</si>
  <si>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</si>
  <si>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</si>
  <si>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</si>
  <si>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</si>
  <si>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</si>
  <si>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</si>
  <si>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</si>
  <si>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</si>
  <si>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</si>
  <si>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</si>
  <si>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</si>
  <si>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</si>
  <si>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</si>
  <si>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</si>
  <si>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</si>
  <si>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</si>
  <si>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</si>
  <si>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</si>
  <si>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</si>
  <si>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</si>
  <si>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</si>
  <si>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</si>
  <si>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</si>
  <si>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</si>
  <si>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</si>
  <si>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</si>
  <si>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</si>
  <si>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</si>
  <si>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</si>
  <si>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</si>
  <si>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</si>
  <si>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</si>
  <si>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</si>
  <si>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</si>
  <si>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</si>
  <si>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</si>
  <si>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</si>
  <si>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</si>
  <si>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</si>
  <si>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</si>
  <si>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</si>
  <si>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</si>
  <si>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</si>
  <si>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</si>
  <si>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</si>
  <si>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</si>
  <si>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</si>
  <si>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</si>
  <si>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</si>
  <si>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</si>
  <si>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</si>
  <si>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</si>
  <si>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</si>
  <si>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</si>
  <si>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</si>
  <si>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</si>
  <si>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</si>
  <si>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</si>
  <si>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</si>
  <si>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</si>
  <si>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</si>
  <si>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</si>
  <si>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</si>
  <si>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</si>
  <si>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</si>
  <si>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</si>
  <si>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</si>
  <si>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</si>
  <si>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</si>
  <si>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</si>
  <si>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</si>
  <si>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</si>
  <si>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</si>
  <si>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</si>
  <si>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</si>
  <si>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</si>
  <si>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</si>
  <si>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</si>
  <si>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</si>
  <si>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</si>
  <si>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</si>
  <si>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</si>
  <si>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</si>
  <si>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</si>
  <si>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</si>
  <si>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</si>
  <si>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</si>
  <si>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</si>
  <si>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</si>
  <si>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</si>
  <si>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</si>
  <si>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</si>
  <si>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</si>
  <si>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</si>
  <si>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</si>
  <si>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</si>
  <si>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</si>
  <si>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</si>
  <si>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</si>
  <si>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</si>
  <si>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</si>
  <si>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</si>
  <si>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</si>
  <si>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</si>
  <si>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</si>
  <si>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</si>
  <si>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</si>
  <si>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</si>
  <si>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</si>
  <si>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</si>
  <si>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</si>
  <si>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</si>
  <si>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</si>
  <si>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</si>
  <si>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</si>
  <si>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</si>
  <si>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</si>
  <si>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</si>
  <si>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</si>
  <si>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</si>
  <si>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</si>
  <si>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</si>
  <si>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</si>
  <si>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</si>
  <si>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</si>
  <si>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</si>
  <si>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</si>
  <si>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</si>
  <si>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</si>
  <si>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</si>
  <si>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</si>
  <si>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</si>
  <si>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</si>
  <si>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</si>
  <si>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</si>
  <si>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</si>
  <si>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</si>
  <si>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</si>
  <si>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</si>
  <si>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</si>
  <si>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</si>
  <si>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</si>
  <si>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</si>
  <si>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</si>
  <si>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</si>
  <si>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</si>
  <si>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</si>
  <si>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</si>
  <si>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</si>
  <si>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</si>
  <si>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</si>
  <si>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</si>
  <si>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</si>
  <si>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</si>
  <si>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</si>
  <si>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</si>
  <si>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</si>
  <si>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</si>
  <si>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</si>
  <si>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</si>
  <si>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</si>
  <si>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</si>
  <si>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</si>
  <si>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</si>
  <si>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</si>
  <si>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</si>
  <si>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</si>
  <si>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</si>
  <si>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</si>
  <si>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</si>
  <si>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</si>
  <si>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</si>
  <si>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</si>
  <si>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</si>
  <si>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</si>
  <si>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</si>
  <si>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</si>
  <si>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</si>
  <si>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</si>
  <si>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</si>
  <si>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</si>
  <si>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</si>
  <si>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</si>
  <si>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</si>
  <si>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</si>
  <si>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</si>
  <si>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</si>
  <si>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</si>
  <si>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</si>
  <si>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</si>
  <si>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</si>
  <si>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</si>
  <si>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</si>
  <si>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</si>
  <si>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</si>
  <si>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</si>
  <si>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</si>
  <si>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</si>
  <si>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</si>
  <si>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</si>
  <si>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</si>
  <si>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</si>
  <si>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</si>
  <si>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</si>
  <si>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</si>
  <si>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</si>
  <si>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</si>
  <si>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</si>
  <si>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</si>
  <si>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</si>
  <si>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</si>
  <si>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</si>
  <si>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</si>
  <si>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</si>
  <si>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</si>
  <si>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</si>
  <si>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</si>
  <si>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</si>
  <si>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</si>
  <si>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</si>
  <si>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</si>
  <si>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</si>
  <si>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</si>
  <si>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</si>
  <si>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</si>
  <si>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</si>
  <si>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</si>
  <si>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</si>
  <si>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</si>
  <si>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</si>
  <si>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</si>
  <si>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</si>
  <si>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</si>
  <si>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</si>
  <si>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</si>
  <si>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</si>
  <si>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</si>
  <si>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</si>
  <si>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</si>
  <si>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</si>
  <si>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</si>
  <si>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</si>
  <si>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</si>
  <si>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</si>
  <si>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</si>
  <si>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</si>
  <si>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</si>
  <si>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</si>
  <si>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</si>
  <si>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</si>
  <si>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</si>
  <si>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</si>
  <si>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</si>
  <si>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</si>
  <si>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</si>
  <si>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</si>
  <si>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</si>
  <si>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</si>
  <si>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</si>
  <si>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</si>
  <si>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</si>
  <si>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</si>
  <si>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</si>
  <si>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</si>
  <si>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</si>
  <si>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</si>
  <si>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</si>
  <si>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</si>
  <si>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</si>
  <si>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</si>
  <si>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</si>
  <si>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</si>
  <si>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</si>
  <si>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</si>
  <si>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</si>
  <si>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</si>
  <si>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</si>
  <si>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</si>
  <si>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</si>
  <si>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</si>
  <si>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</si>
  <si>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</si>
  <si>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</si>
  <si>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</si>
  <si>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</si>
  <si>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</si>
  <si>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</si>
  <si>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</si>
  <si>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</si>
  <si>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</si>
  <si>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</si>
  <si>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</si>
  <si>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</si>
  <si>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</si>
  <si>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</si>
  <si>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</si>
  <si>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</si>
  <si>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</si>
  <si>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</si>
  <si>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</si>
  <si>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</si>
  <si>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</si>
  <si>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</si>
  <si>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</si>
  <si>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</si>
  <si>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</si>
  <si>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</si>
  <si>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</si>
  <si>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</si>
  <si>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</si>
  <si>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</si>
  <si>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</si>
  <si>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</si>
  <si>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</si>
  <si>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</si>
  <si>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</si>
  <si>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</si>
  <si>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</si>
  <si>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</si>
  <si>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</si>
  <si>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</si>
  <si>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</si>
  <si>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</si>
  <si>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</si>
  <si>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</si>
  <si>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</si>
  <si>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</si>
  <si>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</si>
  <si>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</si>
  <si>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</si>
  <si>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</si>
  <si>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</si>
  <si>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</si>
  <si>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</si>
  <si>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</si>
  <si>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</si>
  <si>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</si>
  <si>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</si>
  <si>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</si>
  <si>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</si>
  <si>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</si>
  <si>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</si>
  <si>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</si>
  <si>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</si>
  <si>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</si>
  <si>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</si>
  <si>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</si>
  <si>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</si>
  <si>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</si>
  <si>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</si>
  <si>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</si>
  <si>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</si>
  <si>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</si>
  <si>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</si>
  <si>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</si>
  <si>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</si>
  <si>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</si>
  <si>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</si>
  <si>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</si>
  <si>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</si>
  <si>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</si>
  <si>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</si>
  <si>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</si>
  <si>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</si>
  <si>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</si>
  <si>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</si>
  <si>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</si>
  <si>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</si>
  <si>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</si>
  <si>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</si>
  <si>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</si>
  <si>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</si>
  <si>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</si>
  <si>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</si>
  <si>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</si>
  <si>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</si>
  <si>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</si>
  <si>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</si>
  <si>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</si>
  <si>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</si>
  <si>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</si>
  <si>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</si>
  <si>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</si>
  <si>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</si>
  <si>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</si>
  <si>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</si>
  <si>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</si>
  <si>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</si>
  <si>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</si>
  <si>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</si>
  <si>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</si>
  <si>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</si>
  <si>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</si>
  <si>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</si>
  <si>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</si>
  <si>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</si>
  <si>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</si>
  <si>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</si>
  <si>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</si>
  <si>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</si>
  <si>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</si>
  <si>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</si>
  <si>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</si>
  <si>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</si>
  <si>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</si>
  <si>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</si>
  <si>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</si>
  <si>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</si>
  <si>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</si>
  <si>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</si>
  <si>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</si>
  <si>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</si>
  <si>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</si>
  <si>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</si>
  <si>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</si>
  <si>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</si>
  <si>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</si>
  <si>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</si>
  <si>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</si>
  <si>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</si>
  <si>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</si>
  <si>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</si>
  <si>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</si>
  <si>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</si>
  <si>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</si>
  <si>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</si>
  <si>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</si>
  <si>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</si>
  <si>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</si>
  <si>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</si>
  <si>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</si>
  <si>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</si>
  <si>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</si>
  <si>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</si>
  <si>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</si>
  <si>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</si>
  <si>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</si>
  <si>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</si>
  <si>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</si>
  <si>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</si>
  <si>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</si>
  <si>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</si>
  <si>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</si>
  <si>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</si>
  <si>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</si>
  <si>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</si>
  <si>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</si>
  <si>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</si>
  <si>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</si>
  <si>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</si>
  <si>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</si>
  <si>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</si>
  <si>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</si>
  <si>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</si>
  <si>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</si>
  <si>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</si>
  <si>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</si>
  <si>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</si>
  <si>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</si>
  <si>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</si>
  <si>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</si>
  <si>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</si>
  <si>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</si>
  <si>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</si>
  <si>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</si>
  <si>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</si>
  <si>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</si>
  <si>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</si>
  <si>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</si>
  <si>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</si>
  <si>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</si>
  <si>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</si>
  <si>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</si>
  <si>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</si>
  <si>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</si>
  <si>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</si>
  <si>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</si>
  <si>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</si>
  <si>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</si>
  <si>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</si>
  <si>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</si>
  <si>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</si>
  <si>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</si>
  <si>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</si>
  <si>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</si>
  <si>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</si>
  <si>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</si>
  <si>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</si>
  <si>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</si>
  <si>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</si>
  <si>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</si>
  <si>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</si>
  <si>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</si>
  <si>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</si>
  <si>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</si>
  <si>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</si>
  <si>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</si>
  <si>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</si>
  <si>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</si>
  <si>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</si>
  <si>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</si>
  <si>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</si>
  <si>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</si>
  <si>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</si>
  <si>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</si>
  <si>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</si>
  <si>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</si>
  <si>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</si>
  <si>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</si>
  <si>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</si>
  <si>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</si>
  <si>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</si>
  <si>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</si>
  <si>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</si>
  <si>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</si>
  <si>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</si>
  <si>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</si>
  <si>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</si>
  <si>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</si>
  <si>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</si>
  <si>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</si>
  <si>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</si>
  <si>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</si>
  <si>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</si>
  <si>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</si>
  <si>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</si>
  <si>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</si>
  <si>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</si>
  <si>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</si>
  <si>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</si>
  <si>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</si>
  <si>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</si>
  <si>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</si>
  <si>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</si>
  <si>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</si>
  <si>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</si>
  <si>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</si>
  <si>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</si>
  <si>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</si>
  <si>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</si>
  <si>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</si>
  <si>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</si>
  <si>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</si>
  <si>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</si>
  <si>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</si>
  <si>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</si>
  <si>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</si>
  <si>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</si>
  <si>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</si>
  <si>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</si>
  <si>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</si>
  <si>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</si>
  <si>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</si>
  <si>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</si>
  <si>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</si>
  <si>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</si>
  <si>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</si>
  <si>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</si>
  <si>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</si>
  <si>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</si>
  <si>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</si>
  <si>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</si>
  <si>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</si>
  <si>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</si>
  <si>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</si>
  <si>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</si>
  <si>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</si>
  <si>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</si>
  <si>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</si>
  <si>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</si>
  <si>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</si>
  <si>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</si>
  <si>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</si>
  <si>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</si>
  <si>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</si>
  <si>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</si>
  <si>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</si>
  <si>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</si>
  <si>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</si>
  <si>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</si>
  <si>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</si>
  <si>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</si>
  <si>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</si>
  <si>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</si>
  <si>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</si>
  <si>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</si>
  <si>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</si>
  <si>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</si>
  <si>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</si>
  <si>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</si>
  <si>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</si>
  <si>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</si>
  <si>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</si>
  <si>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</si>
  <si>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</si>
  <si>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</si>
  <si>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</si>
  <si>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</si>
  <si>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</si>
  <si>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</si>
  <si>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</si>
  <si>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</si>
  <si>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</si>
  <si>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</si>
  <si>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</si>
  <si>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</si>
  <si>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</si>
  <si>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</si>
  <si>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</si>
  <si>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</si>
  <si>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</si>
  <si>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</si>
  <si>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</si>
  <si>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</si>
  <si>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</si>
  <si>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</si>
  <si>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</si>
  <si>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</si>
  <si>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</si>
  <si>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</si>
  <si>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</si>
  <si>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</si>
  <si>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</si>
  <si>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</si>
  <si>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</si>
  <si>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</si>
  <si>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</si>
  <si>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</si>
  <si>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</si>
  <si>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</si>
  <si>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</si>
  <si>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</si>
  <si>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</si>
  <si>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</si>
  <si>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</si>
  <si>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</si>
  <si>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</si>
  <si>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</si>
  <si>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</si>
  <si>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</si>
  <si>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</si>
  <si>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</si>
  <si>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</si>
  <si>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</si>
  <si>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</si>
  <si>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</si>
  <si>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</si>
  <si>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</si>
  <si>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</si>
  <si>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</si>
  <si>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</si>
  <si>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</si>
  <si>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</si>
  <si>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</si>
  <si>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</si>
  <si>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</si>
  <si>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</si>
  <si>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</si>
  <si>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</si>
  <si>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</si>
  <si>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</si>
  <si>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</si>
  <si>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</si>
  <si>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</si>
  <si>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</si>
  <si>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</si>
  <si>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</si>
  <si>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</si>
  <si>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</si>
  <si>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</si>
  <si>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</si>
  <si>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</si>
  <si>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</si>
  <si>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</si>
  <si>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</si>
  <si>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</si>
  <si>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</si>
  <si>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</si>
  <si>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</si>
  <si>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</si>
  <si>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</si>
  <si>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</si>
  <si>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</si>
  <si>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</si>
  <si>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</si>
  <si>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</si>
  <si>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</si>
  <si>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</si>
  <si>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</si>
  <si>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</si>
  <si>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</si>
  <si>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</si>
  <si>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</si>
  <si>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</si>
  <si>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</si>
  <si>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</si>
  <si>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</si>
  <si>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</si>
  <si>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</si>
  <si>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</si>
  <si>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</si>
  <si>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</si>
  <si>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</si>
  <si>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</si>
  <si>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</si>
  <si>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</si>
  <si>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</si>
  <si>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</si>
  <si>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</si>
  <si>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</si>
  <si>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</si>
  <si>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</si>
  <si>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</si>
  <si>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</si>
  <si>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</si>
  <si>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</si>
  <si>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</si>
  <si>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</si>
  <si>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</si>
  <si>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</si>
  <si>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</si>
  <si>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</si>
  <si>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</si>
  <si>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</si>
  <si>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</si>
  <si>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</si>
  <si>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</si>
  <si>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</si>
  <si>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</si>
  <si>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</si>
  <si>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</si>
  <si>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</si>
  <si>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</si>
  <si>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</si>
  <si>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</si>
  <si>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</si>
  <si>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</si>
  <si>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</si>
  <si>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</si>
  <si>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</si>
  <si>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</si>
  <si>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</si>
  <si>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</si>
  <si>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</si>
  <si>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</si>
  <si>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</si>
  <si>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</si>
  <si>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</si>
  <si>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</si>
  <si>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</si>
  <si>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</si>
  <si>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</si>
  <si>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</si>
  <si>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</si>
  <si>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</si>
  <si>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</si>
  <si>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</si>
  <si>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</si>
  <si>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</si>
  <si>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</si>
  <si>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</si>
  <si>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</si>
  <si>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</si>
  <si>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</si>
  <si>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</si>
  <si>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</si>
  <si>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</si>
  <si>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</si>
  <si>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</si>
  <si>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</si>
  <si>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</si>
  <si>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</si>
  <si>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</si>
  <si>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</si>
  <si>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</si>
  <si>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</si>
  <si>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</si>
  <si>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</si>
  <si>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</si>
  <si>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</si>
  <si>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</si>
  <si>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</si>
  <si>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</si>
  <si>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</si>
  <si>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</si>
  <si>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</si>
  <si>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</si>
  <si>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</si>
  <si>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</si>
  <si>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</si>
  <si>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</si>
  <si>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</si>
  <si>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</si>
  <si>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</si>
  <si>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</si>
  <si>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</si>
  <si>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</si>
  <si>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</si>
  <si>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</si>
  <si>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</si>
  <si>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</si>
  <si>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</si>
  <si>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</si>
  <si>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</si>
  <si>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</si>
  <si>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</si>
  <si>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</si>
  <si>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</si>
  <si>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</si>
  <si>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</si>
  <si>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</si>
  <si>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</si>
  <si>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</si>
  <si>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</si>
  <si>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</si>
  <si>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</si>
  <si>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</si>
  <si>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</si>
  <si>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</si>
  <si>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</si>
  <si>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</si>
  <si>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</si>
  <si>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</si>
  <si>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</si>
  <si>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</si>
  <si>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</si>
  <si>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</si>
  <si>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</si>
  <si>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</si>
  <si>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</si>
  <si>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</si>
  <si>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</si>
  <si>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</si>
  <si>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</si>
  <si>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</si>
  <si>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</si>
  <si>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</si>
  <si>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</si>
  <si>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</si>
  <si>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</si>
  <si>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</si>
  <si>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</si>
  <si>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</si>
  <si>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</si>
  <si>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</si>
  <si>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</si>
  <si>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</si>
  <si>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</si>
  <si>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</si>
  <si>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</si>
  <si>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</si>
  <si>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</si>
  <si>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</si>
  <si>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</si>
  <si>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</si>
  <si>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</si>
  <si>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</si>
  <si>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</si>
  <si>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</si>
  <si>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</si>
  <si>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</si>
  <si>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</si>
  <si>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</si>
  <si>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</si>
  <si>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</si>
  <si>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</si>
  <si>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</si>
  <si>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</si>
  <si>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</si>
  <si>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</si>
  <si>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</si>
  <si>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</si>
  <si>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</si>
  <si>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</si>
  <si>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</si>
  <si>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</si>
  <si>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</si>
  <si>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</si>
  <si>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</si>
  <si>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</si>
  <si>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</si>
  <si>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</si>
  <si>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</si>
  <si>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</si>
  <si>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</si>
  <si>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</si>
  <si>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</si>
  <si>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</si>
  <si>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</si>
  <si>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</si>
  <si>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</si>
  <si>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</si>
  <si>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</si>
  <si>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</si>
  <si>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</si>
  <si>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</si>
  <si>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</si>
  <si>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</si>
  <si>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</si>
  <si>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</si>
  <si>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</si>
  <si>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</si>
  <si>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</si>
  <si>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</si>
  <si>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</si>
  <si>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</si>
  <si>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</si>
  <si>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</si>
  <si>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</si>
  <si>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</si>
  <si>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</si>
  <si>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</si>
  <si>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</si>
  <si>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</si>
  <si>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</si>
  <si>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</si>
  <si>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</si>
  <si>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</si>
  <si>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</si>
  <si>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</si>
  <si>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</si>
  <si>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</si>
  <si>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</si>
  <si>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</si>
  <si>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</si>
  <si>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</si>
  <si>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</si>
  <si>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</si>
  <si>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</si>
  <si>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</si>
  <si>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</si>
  <si>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</si>
  <si>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</si>
  <si>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</si>
  <si>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</si>
  <si>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</si>
  <si>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</si>
  <si>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</si>
  <si>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</si>
  <si>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</si>
  <si>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</si>
  <si>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</si>
  <si>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</si>
  <si>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</si>
  <si>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</si>
  <si>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</si>
  <si>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</si>
  <si>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</si>
  <si>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</si>
  <si>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</si>
  <si>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</si>
  <si>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</si>
  <si>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</si>
  <si>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</si>
  <si>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</si>
  <si>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</si>
  <si>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</si>
  <si>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</si>
  <si>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</si>
  <si>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</si>
  <si>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</si>
  <si>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</si>
  <si>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</si>
  <si>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</si>
  <si>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</si>
  <si>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</si>
  <si>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</si>
  <si>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</si>
  <si>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</si>
  <si>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</si>
  <si>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</si>
  <si>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</si>
  <si>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</si>
  <si>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</si>
  <si>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</si>
  <si>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</si>
  <si>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</si>
  <si>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</si>
  <si>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</si>
  <si>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</si>
  <si>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</si>
  <si>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</si>
  <si>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</si>
  <si>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</si>
  <si>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</si>
  <si>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</si>
  <si>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</si>
  <si>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</si>
  <si>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</si>
  <si>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</si>
  <si>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</si>
  <si>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</si>
  <si>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</si>
  <si>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</si>
  <si>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</si>
  <si>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</si>
  <si>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</si>
  <si>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</si>
  <si>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</si>
  <si>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</si>
  <si>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</si>
  <si>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</si>
  <si>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</si>
  <si>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</si>
  <si>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</si>
  <si>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</si>
  <si>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</si>
  <si>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</si>
  <si>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</si>
  <si>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</si>
  <si>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</si>
  <si>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</si>
  <si>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</si>
  <si>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</si>
  <si>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</si>
  <si>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</si>
  <si>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</si>
  <si>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</si>
  <si>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</si>
  <si>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</si>
  <si>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</si>
  <si>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</si>
  <si>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</si>
  <si>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</si>
  <si>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</si>
  <si>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</si>
  <si>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</si>
  <si>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</si>
  <si>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</si>
  <si>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</si>
  <si>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</si>
  <si>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</si>
  <si>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</si>
  <si>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</si>
  <si>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</si>
  <si>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</si>
  <si>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</si>
  <si>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</si>
  <si>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</si>
  <si>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</si>
  <si>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</si>
  <si>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</si>
  <si>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</si>
  <si>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</si>
  <si>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</si>
  <si>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</si>
  <si>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</si>
  <si>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</si>
  <si>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</si>
  <si>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</si>
  <si>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</si>
  <si>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</si>
  <si>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</si>
  <si>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</si>
  <si>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</si>
  <si>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</si>
  <si>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</si>
  <si>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</si>
  <si>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</si>
  <si>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</si>
  <si>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</si>
  <si>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</si>
  <si>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</si>
  <si>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</si>
  <si>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</si>
  <si>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</si>
  <si>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</si>
  <si>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</si>
  <si>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</si>
  <si>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</si>
  <si>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</si>
  <si>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</si>
  <si>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</si>
  <si>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</si>
  <si>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</si>
  <si>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</si>
  <si>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</si>
  <si>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</si>
  <si>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</si>
  <si>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</si>
  <si>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</si>
  <si>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</si>
  <si>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</si>
  <si>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</si>
  <si>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</si>
  <si>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</si>
  <si>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</si>
  <si>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</si>
  <si>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</si>
  <si>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</si>
  <si>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</si>
  <si>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</si>
  <si>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</si>
  <si>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</si>
  <si>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</si>
  <si>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</si>
  <si>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</si>
  <si>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</si>
  <si>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</si>
  <si>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</si>
  <si>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</si>
  <si>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</si>
  <si>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</si>
  <si>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</si>
  <si>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</si>
  <si>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</si>
  <si>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</si>
  <si>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</si>
  <si>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</si>
  <si>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</si>
  <si>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</si>
  <si>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</si>
  <si>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</si>
  <si>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</si>
  <si>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</si>
  <si>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</si>
  <si>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</si>
  <si>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</si>
  <si>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</si>
  <si>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</si>
  <si>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</si>
  <si>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</si>
  <si>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</si>
  <si>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</si>
  <si>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</si>
  <si>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</si>
  <si>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</si>
  <si>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</si>
  <si>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</si>
  <si>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</si>
  <si>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</si>
  <si>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</si>
  <si>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</si>
  <si>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</si>
  <si>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</si>
  <si>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</si>
  <si>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</si>
  <si>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</si>
  <si>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</si>
  <si>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</si>
  <si>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</si>
  <si>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</si>
  <si>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</si>
  <si>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</si>
  <si>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</si>
  <si>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</si>
  <si>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</si>
  <si>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</si>
  <si>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</si>
  <si>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</si>
  <si>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</si>
  <si>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</si>
  <si>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</si>
  <si>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</si>
  <si>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</si>
  <si>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</si>
  <si>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</si>
  <si>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</si>
  <si>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</si>
  <si>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</si>
  <si>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</si>
  <si>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</si>
  <si>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</si>
  <si>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</si>
  <si>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</si>
  <si>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</si>
  <si>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</si>
  <si>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</si>
  <si>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</si>
  <si>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</si>
  <si>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</si>
  <si>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</si>
  <si>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</si>
  <si>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</si>
  <si>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</si>
  <si>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</si>
  <si>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</si>
  <si>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</si>
  <si>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</si>
  <si>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</si>
  <si>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</si>
  <si>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</si>
  <si>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</si>
  <si>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</si>
  <si>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</si>
  <si>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</si>
  <si>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</si>
  <si>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</si>
  <si>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</si>
  <si>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</si>
  <si>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</si>
  <si>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</si>
  <si>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</si>
  <si>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</si>
  <si>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</si>
  <si>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</si>
  <si>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</si>
  <si>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</si>
  <si>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</si>
  <si>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</si>
  <si>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</si>
  <si>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</si>
  <si>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</si>
  <si>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</si>
  <si>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</si>
  <si>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</si>
  <si>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</si>
  <si>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</si>
  <si>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</si>
  <si>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</si>
  <si>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</si>
  <si>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</si>
  <si>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</si>
  <si>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</si>
  <si>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</si>
  <si>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</si>
  <si>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</si>
  <si>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</si>
  <si>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</si>
  <si>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</si>
  <si>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</si>
  <si>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</si>
  <si>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</si>
  <si>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</si>
  <si>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</si>
  <si>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</si>
  <si>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</si>
  <si>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</si>
  <si>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</si>
  <si>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</si>
  <si>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</si>
  <si>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</si>
  <si>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</si>
  <si>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</si>
  <si>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</si>
  <si>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</si>
  <si>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</si>
  <si>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</si>
  <si>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</si>
  <si>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</si>
  <si>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</si>
  <si>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</si>
  <si>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</si>
  <si>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</si>
  <si>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</si>
  <si>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</si>
  <si>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</si>
  <si>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</si>
  <si>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</si>
  <si>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</si>
  <si>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</si>
  <si>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</si>
  <si>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</si>
  <si>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</si>
  <si>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</si>
  <si>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</si>
  <si>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</si>
  <si>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</si>
  <si>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</si>
  <si>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</si>
  <si>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</si>
  <si>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</si>
  <si>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</si>
  <si>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</si>
  <si>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</si>
  <si>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</si>
  <si>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</si>
  <si>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</si>
  <si>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</si>
  <si>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</si>
  <si>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</si>
  <si>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</si>
  <si>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</si>
  <si>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</si>
  <si>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</si>
  <si>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</si>
  <si>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</si>
  <si>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</si>
  <si>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</si>
  <si>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</si>
  <si>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</si>
  <si>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</si>
  <si>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</si>
  <si>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</si>
  <si>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</si>
  <si>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</si>
  <si>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</si>
  <si>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</si>
  <si>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</si>
  <si>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</si>
  <si>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</si>
  <si>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</si>
  <si>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</si>
  <si>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</si>
  <si>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</si>
  <si>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</si>
  <si>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</si>
  <si>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</si>
  <si>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</si>
  <si>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</si>
  <si>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</si>
  <si>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</si>
  <si>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</si>
  <si>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</si>
  <si>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</si>
  <si>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</si>
  <si>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</si>
  <si>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</si>
  <si>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</si>
  <si>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</si>
  <si>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</si>
  <si>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</si>
  <si>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</si>
  <si>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</si>
  <si>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</si>
  <si>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</si>
  <si>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</si>
  <si>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</si>
  <si>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</si>
  <si>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</si>
  <si>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</si>
  <si>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</si>
  <si>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</si>
  <si>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</si>
  <si>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</si>
  <si>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</si>
  <si>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</si>
  <si>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</si>
  <si>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</si>
  <si>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</si>
  <si>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</si>
  <si>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</si>
  <si>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</si>
  <si>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</si>
  <si>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</si>
  <si>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</si>
  <si>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</si>
  <si>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</si>
  <si>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</si>
  <si>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</si>
  <si>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</si>
  <si>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</si>
  <si>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</si>
  <si>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</si>
  <si>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</si>
  <si>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</si>
  <si>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</si>
  <si>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</si>
  <si>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</si>
  <si>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</si>
  <si>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</si>
  <si>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</si>
  <si>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</si>
  <si>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</si>
  <si>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</si>
  <si>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</si>
  <si>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</si>
  <si>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</si>
  <si>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</si>
  <si>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</si>
  <si>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</si>
  <si>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</si>
  <si>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</si>
  <si>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</si>
  <si>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</si>
  <si>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</si>
  <si>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</si>
  <si>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</si>
  <si>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</si>
  <si>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</si>
  <si>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</si>
  <si>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</si>
  <si>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</si>
  <si>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</si>
  <si>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</si>
  <si>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</si>
  <si>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</si>
  <si>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</si>
  <si>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</si>
  <si>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</si>
  <si>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</si>
  <si>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</si>
  <si>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</si>
  <si>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</si>
  <si>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</si>
  <si>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</si>
  <si>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</si>
  <si>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</si>
  <si>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</si>
  <si>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</si>
  <si>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</si>
  <si>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</si>
  <si>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</si>
  <si>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</si>
  <si>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</si>
  <si>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</si>
  <si>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</si>
  <si>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</si>
  <si>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</si>
  <si>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</si>
  <si>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</si>
  <si>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</si>
  <si>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</si>
  <si>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</si>
  <si>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</si>
  <si>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</si>
  <si>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</si>
  <si>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</si>
  <si>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</si>
  <si>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</si>
  <si>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</si>
  <si>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</si>
  <si>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</si>
  <si>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</si>
  <si>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</si>
  <si>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</si>
  <si>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</si>
  <si>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</si>
  <si>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</si>
  <si>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</si>
  <si>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</si>
  <si>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</si>
  <si>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</si>
  <si>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</si>
  <si>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</si>
  <si>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</si>
  <si>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</si>
  <si>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</si>
  <si>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</si>
  <si>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</si>
  <si>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</si>
  <si>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</si>
  <si>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</si>
  <si>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</si>
  <si>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</si>
  <si>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</si>
  <si>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</si>
  <si>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</si>
  <si>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</si>
  <si>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</si>
  <si>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</si>
  <si>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</si>
  <si>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</si>
  <si>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</si>
  <si>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</si>
  <si>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</si>
  <si>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</si>
  <si>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</si>
  <si>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</si>
  <si>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</si>
  <si>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</si>
  <si>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</si>
  <si>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</si>
  <si>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</si>
  <si>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</si>
  <si>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</si>
  <si>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</si>
  <si>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</si>
  <si>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</si>
  <si>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</si>
  <si>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</si>
  <si>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</si>
  <si>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</si>
  <si>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</si>
  <si>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</si>
  <si>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</si>
  <si>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</si>
  <si>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</si>
  <si>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</si>
  <si>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</si>
  <si>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</si>
  <si>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</si>
  <si>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</si>
  <si>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</si>
  <si>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</si>
  <si>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</si>
  <si>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</si>
  <si>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</si>
  <si>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</si>
  <si>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</si>
  <si>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</si>
  <si>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</si>
  <si>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</si>
  <si>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</si>
  <si>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</si>
  <si>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</si>
  <si>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</si>
  <si>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</si>
  <si>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</si>
  <si>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</si>
  <si>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</si>
  <si>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</si>
  <si>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</si>
  <si>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</si>
  <si>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</si>
  <si>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</si>
  <si>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</si>
  <si>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</si>
  <si>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</si>
  <si>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</si>
  <si>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</si>
  <si>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</si>
  <si>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</si>
  <si>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</si>
  <si>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</si>
  <si>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</si>
  <si>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</si>
  <si>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</si>
  <si>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</si>
  <si>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</si>
  <si>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</si>
  <si>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</si>
  <si>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</si>
  <si>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</si>
  <si>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</si>
  <si>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</si>
  <si>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</si>
  <si>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</si>
  <si>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</si>
  <si>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</si>
  <si>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</si>
  <si>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</si>
  <si>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</si>
  <si>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</si>
  <si>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</si>
  <si>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</si>
  <si>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</si>
  <si>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</si>
  <si>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</si>
  <si>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</si>
  <si>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</si>
  <si>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</si>
  <si>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</si>
  <si>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</si>
  <si>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</si>
  <si>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</si>
  <si>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</si>
  <si>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</si>
  <si>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</si>
  <si>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</si>
  <si>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</si>
  <si>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</si>
  <si>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</si>
  <si>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</si>
  <si>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</si>
  <si>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</si>
  <si>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</si>
  <si>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</si>
  <si>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</si>
  <si>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</si>
  <si>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</si>
  <si>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</si>
  <si>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</si>
  <si>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</si>
  <si>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</si>
  <si>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</si>
  <si>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</si>
  <si>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</si>
  <si>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</si>
  <si>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</si>
  <si>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</si>
  <si>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</si>
  <si>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</si>
  <si>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</si>
  <si>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</si>
  <si>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</si>
  <si>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</si>
  <si>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</si>
  <si>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</si>
  <si>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</si>
  <si>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</si>
  <si>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</si>
  <si>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</si>
  <si>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</si>
  <si>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</si>
  <si>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</si>
  <si>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</si>
  <si>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</si>
  <si>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</si>
  <si>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</si>
  <si>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</si>
  <si>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</si>
  <si>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</si>
  <si>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</si>
  <si>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</si>
  <si>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</si>
  <si>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</si>
  <si>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</si>
  <si>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</si>
  <si>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</si>
  <si>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</si>
  <si>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</si>
  <si>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</si>
  <si>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</si>
  <si>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</si>
  <si>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</si>
  <si>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</si>
  <si>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</si>
  <si>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</si>
  <si>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</si>
  <si>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</si>
  <si>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</si>
  <si>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</si>
  <si>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</si>
  <si>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</si>
  <si>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</si>
  <si>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</si>
  <si>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</si>
  <si>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</si>
  <si>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</si>
  <si>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</si>
  <si>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</si>
  <si>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</si>
  <si>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</si>
  <si>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</si>
  <si>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</si>
  <si>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</si>
  <si>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</si>
  <si>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</si>
  <si>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</si>
  <si>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</si>
  <si>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</si>
  <si>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</si>
  <si>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</si>
  <si>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</si>
  <si>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</si>
  <si>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</si>
  <si>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</si>
  <si>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</si>
  <si>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</si>
  <si>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</si>
  <si>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</si>
  <si>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</si>
  <si>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</si>
  <si>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</si>
  <si>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</si>
  <si>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</si>
  <si>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</si>
  <si>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</si>
  <si>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</si>
  <si>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</si>
  <si>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</si>
  <si>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</si>
  <si>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</si>
  <si>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</si>
  <si>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</si>
  <si>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</si>
  <si>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</si>
  <si>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</si>
  <si>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</si>
  <si>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</si>
  <si>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</si>
  <si>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</si>
  <si>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</si>
  <si>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</si>
  <si>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</si>
  <si>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</si>
  <si>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</si>
  <si>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</si>
  <si>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</si>
  <si>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</si>
  <si>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</si>
  <si>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</si>
  <si>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</si>
  <si>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</si>
  <si>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</si>
  <si>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</si>
  <si>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</si>
  <si>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</si>
  <si>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</si>
  <si>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</si>
  <si>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</si>
  <si>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</si>
  <si>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</si>
  <si>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</si>
  <si>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</si>
  <si>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</si>
  <si>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</si>
  <si>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</si>
  <si>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</si>
  <si>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</si>
  <si>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</si>
  <si>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</si>
  <si>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</si>
  <si>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</si>
  <si>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</si>
  <si>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</si>
  <si>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</si>
  <si>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</si>
  <si>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</si>
  <si>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</si>
  <si>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</si>
  <si>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</si>
  <si>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</si>
  <si>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</si>
  <si>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</si>
  <si>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</si>
  <si>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</si>
  <si>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</si>
  <si>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</si>
  <si>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</si>
  <si>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</si>
  <si>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</si>
  <si>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</si>
  <si>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</si>
  <si>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</si>
  <si>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</si>
  <si>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</si>
  <si>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</si>
  <si>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</si>
  <si>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</si>
  <si>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</si>
  <si>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</si>
  <si>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</si>
  <si>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</si>
  <si>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</si>
  <si>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</si>
  <si>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</si>
  <si>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</si>
  <si>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</si>
  <si>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</si>
  <si>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</si>
  <si>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</si>
  <si>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</si>
  <si>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</si>
  <si>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</si>
  <si>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</si>
  <si>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</si>
  <si>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</si>
  <si>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</si>
  <si>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</si>
  <si>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</si>
  <si>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</si>
  <si>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</si>
  <si>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</si>
  <si>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</si>
  <si>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</si>
  <si>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</si>
  <si>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</si>
  <si>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</si>
  <si>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</si>
  <si>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</si>
  <si>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</si>
  <si>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</si>
  <si>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</si>
  <si>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</si>
  <si>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</si>
  <si>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</si>
  <si>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</si>
  <si>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</si>
  <si>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</si>
  <si>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</si>
  <si>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</si>
  <si>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</si>
  <si>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</si>
  <si>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</si>
  <si>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</si>
  <si>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</si>
  <si>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</si>
  <si>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</si>
  <si>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</si>
  <si>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</si>
  <si>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</si>
  <si>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</si>
  <si>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</si>
  <si>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</si>
  <si>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</si>
  <si>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</si>
  <si>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</si>
  <si>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</si>
  <si>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</si>
  <si>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</si>
  <si>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</si>
  <si>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</si>
  <si>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</si>
  <si>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</si>
  <si>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</si>
  <si>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</si>
  <si>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</si>
  <si>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</si>
  <si>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</si>
  <si>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</si>
  <si>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</si>
  <si>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</si>
  <si>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</si>
  <si>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</si>
  <si>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</si>
  <si>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</si>
  <si>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</si>
  <si>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</si>
  <si>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</si>
  <si>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</si>
  <si>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</si>
  <si>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</si>
  <si>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</si>
  <si>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</si>
  <si>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</si>
  <si>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</si>
  <si>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</si>
  <si>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</si>
  <si>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</si>
  <si>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</si>
  <si>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</si>
  <si>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</si>
  <si>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</si>
  <si>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</si>
  <si>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</si>
  <si>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</si>
  <si>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</si>
  <si>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</si>
  <si>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</si>
  <si>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</si>
  <si>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</si>
  <si>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</si>
  <si>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</si>
  <si>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</si>
  <si>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</si>
  <si>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</si>
  <si>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</si>
  <si>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</si>
  <si>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</si>
  <si>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</si>
  <si>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</si>
  <si>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</si>
  <si>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</si>
  <si>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</si>
  <si>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</si>
  <si>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</si>
  <si>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</si>
  <si>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</si>
  <si>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</si>
  <si>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</si>
  <si>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</si>
  <si>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</si>
  <si>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</si>
  <si>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</si>
  <si>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</si>
  <si>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</si>
  <si>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</si>
  <si>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</si>
  <si>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</si>
  <si>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</si>
  <si>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</si>
  <si>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</si>
  <si>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</si>
  <si>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</si>
  <si>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</si>
  <si>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</si>
  <si>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</si>
  <si>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</si>
  <si>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</si>
  <si>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</si>
  <si>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</si>
  <si>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</si>
  <si>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</si>
  <si>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</si>
  <si>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</si>
  <si>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</si>
  <si>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</si>
  <si>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</si>
  <si>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</si>
  <si>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</si>
  <si>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</si>
  <si>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</si>
  <si>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</si>
  <si>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</si>
  <si>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</si>
  <si>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</si>
  <si>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</si>
  <si>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</si>
  <si>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</si>
  <si>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</si>
  <si>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</si>
  <si>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</si>
  <si>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</si>
  <si>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</si>
  <si>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</si>
  <si>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</si>
  <si>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</si>
  <si>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</si>
  <si>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</si>
  <si>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</si>
  <si>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</si>
  <si>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</si>
  <si>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</si>
  <si>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</si>
  <si>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</si>
  <si>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</si>
  <si>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</si>
  <si>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</si>
  <si>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</si>
  <si>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</si>
  <si>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</si>
  <si>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</si>
  <si>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</si>
  <si>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</si>
  <si>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</si>
  <si>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</si>
  <si>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</si>
  <si>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</si>
  <si>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</si>
  <si>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</si>
  <si>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</si>
  <si>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</si>
  <si>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</si>
  <si>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</si>
  <si>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</si>
  <si>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</si>
  <si>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</si>
  <si>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</si>
  <si>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</si>
  <si>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</si>
  <si>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</si>
  <si>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</si>
  <si>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</si>
  <si>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</si>
  <si>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</si>
  <si>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</si>
  <si>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</si>
  <si>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</si>
  <si>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</si>
  <si>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</si>
  <si>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</si>
  <si>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</si>
  <si>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</si>
  <si>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</si>
  <si>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</si>
  <si>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</si>
  <si>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</si>
  <si>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</si>
  <si>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</si>
  <si>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</si>
  <si>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</si>
  <si>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</si>
  <si>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</si>
  <si>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</si>
  <si>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</si>
  <si>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</si>
  <si>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</si>
  <si>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</si>
  <si>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</si>
  <si>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</si>
  <si>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</si>
  <si>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</si>
  <si>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</si>
  <si>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</si>
  <si>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</si>
  <si>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</si>
  <si>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</si>
  <si>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</si>
  <si>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</si>
  <si>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</si>
  <si>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</si>
  <si>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</si>
  <si>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</si>
  <si>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</si>
  <si>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</si>
  <si>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</si>
  <si>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</si>
  <si>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</si>
  <si>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</si>
  <si>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</si>
  <si>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</si>
  <si>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</si>
  <si>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</si>
  <si>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</si>
  <si>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</si>
  <si>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</si>
  <si>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</si>
  <si>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</si>
  <si>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</si>
  <si>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</si>
  <si>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</si>
  <si>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</si>
  <si>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</si>
  <si>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</si>
  <si>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</si>
  <si>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</si>
  <si>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</si>
  <si>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</si>
  <si>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</si>
  <si>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</si>
  <si>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</si>
  <si>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</si>
  <si>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</si>
  <si>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</si>
  <si>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</si>
  <si>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</si>
  <si>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</si>
  <si>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</si>
  <si>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</si>
  <si>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</si>
  <si>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</si>
  <si>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</si>
  <si>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</si>
  <si>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</si>
  <si>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</si>
  <si>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</si>
  <si>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</si>
  <si>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</si>
  <si>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</si>
  <si>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</si>
  <si>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</si>
  <si>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</si>
  <si>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</si>
  <si>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</si>
  <si>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</si>
  <si>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</si>
  <si>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</si>
  <si>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</si>
  <si>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</si>
  <si>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</si>
  <si>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</si>
  <si>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</si>
  <si>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</si>
  <si>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</si>
  <si>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</si>
  <si>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</si>
  <si>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</si>
  <si>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</si>
  <si>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</si>
  <si>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</si>
  <si>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</si>
  <si>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</si>
  <si>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</si>
  <si>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</si>
  <si>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</si>
  <si>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</si>
  <si>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</si>
  <si>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</si>
  <si>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</si>
  <si>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</si>
  <si>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</si>
  <si>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</si>
  <si>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</si>
  <si>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</si>
  <si>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</si>
  <si>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</si>
  <si>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</si>
  <si>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</si>
  <si>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</si>
  <si>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</si>
  <si>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</si>
  <si>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</si>
  <si>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</si>
  <si>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</si>
  <si>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</si>
  <si>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</si>
  <si>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</si>
  <si>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</si>
  <si>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</si>
  <si>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</si>
  <si>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</si>
  <si>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</si>
  <si>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</si>
  <si>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</si>
  <si>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</si>
  <si>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</si>
  <si>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</si>
  <si>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</si>
  <si>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</si>
  <si>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</si>
  <si>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</si>
  <si>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</si>
  <si>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</si>
  <si>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</si>
  <si>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</si>
  <si>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</si>
  <si>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</si>
  <si>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</si>
  <si>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</si>
  <si>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</si>
  <si>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</si>
  <si>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</si>
  <si>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</si>
  <si>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</si>
  <si>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</si>
  <si>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</si>
  <si>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</si>
  <si>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</si>
  <si>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</si>
  <si>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</si>
  <si>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</si>
  <si>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</si>
  <si>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</si>
  <si>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</si>
  <si>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</si>
  <si>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</si>
  <si>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</si>
  <si>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</si>
  <si>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</si>
  <si>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</si>
  <si>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</si>
  <si>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</si>
  <si>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</si>
  <si>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</si>
  <si>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</si>
  <si>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</si>
  <si>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</si>
  <si>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</si>
  <si>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</si>
  <si>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</si>
  <si>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</si>
  <si>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</si>
  <si>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</si>
  <si>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</si>
  <si>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</si>
  <si>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</si>
  <si>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</si>
  <si>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</si>
  <si>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</si>
  <si>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</si>
  <si>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</si>
  <si>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</si>
  <si>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</si>
  <si>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</si>
  <si>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</si>
  <si>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</si>
  <si>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</si>
  <si>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</si>
  <si>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</si>
  <si>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</si>
  <si>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</si>
  <si>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</si>
  <si>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</si>
  <si>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</si>
  <si>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</si>
  <si>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</si>
  <si>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</si>
  <si>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</si>
  <si>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</si>
  <si>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</si>
  <si>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</si>
  <si>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</si>
  <si>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</si>
  <si>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</si>
  <si>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</si>
  <si>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</si>
  <si>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</si>
  <si>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</si>
  <si>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</si>
  <si>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</si>
  <si>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</si>
  <si>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</si>
  <si>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</si>
  <si>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</si>
  <si>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</si>
  <si>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</si>
  <si>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</si>
  <si>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</si>
  <si>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</si>
  <si>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</si>
  <si>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</si>
  <si>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</si>
  <si>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</si>
  <si>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</si>
  <si>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</si>
  <si>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</si>
  <si>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</si>
  <si>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</si>
  <si>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</si>
  <si>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</si>
  <si>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</si>
  <si>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</si>
  <si>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</si>
  <si>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</si>
  <si>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</si>
  <si>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</si>
  <si>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</si>
  <si>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</si>
  <si>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</si>
  <si>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</si>
  <si>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</si>
  <si>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</si>
  <si>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</si>
  <si>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</si>
  <si>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</si>
  <si>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</si>
  <si>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</si>
  <si>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</si>
  <si>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</si>
  <si>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</si>
  <si>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</si>
  <si>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</si>
  <si>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</si>
  <si>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</si>
  <si>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</si>
  <si>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</si>
  <si>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</si>
  <si>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</si>
  <si>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</si>
  <si>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</si>
  <si>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</si>
  <si>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</si>
  <si>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</si>
  <si>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</si>
  <si>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</si>
  <si>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</si>
  <si>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</si>
  <si>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</si>
  <si>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</si>
  <si>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</si>
  <si>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</si>
  <si>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</si>
  <si>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</si>
  <si>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</si>
  <si>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</si>
  <si>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</si>
  <si>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</si>
  <si>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</si>
  <si>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</si>
  <si>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</si>
  <si>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</si>
  <si>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</si>
  <si>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</si>
  <si>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</si>
  <si>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</si>
  <si>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</si>
  <si>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</si>
  <si>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</si>
  <si>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</si>
  <si>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</si>
  <si>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</si>
  <si>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</si>
  <si>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</si>
  <si>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</si>
  <si>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</si>
  <si>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</si>
  <si>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</si>
  <si>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</si>
  <si>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</si>
  <si>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</si>
  <si>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</si>
  <si>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</si>
  <si>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</si>
  <si>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</si>
  <si>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</si>
  <si>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</si>
  <si>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</si>
  <si>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</si>
  <si>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</si>
  <si>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</si>
  <si>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</si>
  <si>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</si>
  <si>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</si>
  <si>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</si>
  <si>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</si>
  <si>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</si>
  <si>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</si>
  <si>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</si>
  <si>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</si>
  <si>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</si>
  <si>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</si>
  <si>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</si>
  <si>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</si>
  <si>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</si>
  <si>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</si>
  <si>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</si>
  <si>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</si>
  <si>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</si>
  <si>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</si>
  <si>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</si>
  <si>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</si>
  <si>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</si>
  <si>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</si>
  <si>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</si>
  <si>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</si>
  <si>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</si>
  <si>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</si>
  <si>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</si>
  <si>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</si>
  <si>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</si>
  <si>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</si>
  <si>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</si>
  <si>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</si>
  <si>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</si>
  <si>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</si>
  <si>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</si>
  <si>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</si>
  <si>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</si>
  <si>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</si>
  <si>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</si>
  <si>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</si>
  <si>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</si>
  <si>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</si>
  <si>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</si>
  <si>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</si>
  <si>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</si>
  <si>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</si>
  <si>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</si>
  <si>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</si>
  <si>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</si>
  <si>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</si>
  <si>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</si>
  <si>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</si>
  <si>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</si>
  <si>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</si>
  <si>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</si>
  <si>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</si>
  <si>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</si>
  <si>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</si>
  <si>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</si>
  <si>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</si>
  <si>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</si>
  <si>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</si>
  <si>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</si>
  <si>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</si>
  <si>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</si>
  <si>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</si>
  <si>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</si>
  <si>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</si>
  <si>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</si>
  <si>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</si>
  <si>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</si>
  <si>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</si>
  <si>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</si>
  <si>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</si>
  <si>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</si>
  <si>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</si>
  <si>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</si>
  <si>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</si>
  <si>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</si>
  <si>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</si>
  <si>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</si>
  <si>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</si>
  <si>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</si>
  <si>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</si>
  <si>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</si>
  <si>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</si>
  <si>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</si>
  <si>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</si>
  <si>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</si>
  <si>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</si>
  <si>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</si>
  <si>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</si>
  <si>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</si>
  <si>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</si>
  <si>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</si>
  <si>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</si>
  <si>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</si>
  <si>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</si>
  <si>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</si>
  <si>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</si>
  <si>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</si>
  <si>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</si>
  <si>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</si>
  <si>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</si>
  <si>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</si>
  <si>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</si>
  <si>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</si>
  <si>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</si>
  <si>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</si>
  <si>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</si>
  <si>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</si>
  <si>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</si>
  <si>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</si>
  <si>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</si>
  <si>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</si>
  <si>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</si>
  <si>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</si>
  <si>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</si>
  <si>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</si>
  <si>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</si>
  <si>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</si>
  <si>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</si>
  <si>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</si>
  <si>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</si>
  <si>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</si>
  <si>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</si>
  <si>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</si>
  <si>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</si>
  <si>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</si>
  <si>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</si>
  <si>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</si>
  <si>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</si>
  <si>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</si>
  <si>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</si>
  <si>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</si>
  <si>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</si>
  <si>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</si>
  <si>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</si>
  <si>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</si>
  <si>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</si>
  <si>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</si>
  <si>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</si>
  <si>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</si>
  <si>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</si>
  <si>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</si>
  <si>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</si>
  <si>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</si>
  <si>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</si>
  <si>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</si>
  <si>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</si>
  <si>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</si>
  <si>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</si>
  <si>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</si>
  <si>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</si>
  <si>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</si>
  <si>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</si>
  <si>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</si>
  <si>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</si>
  <si>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</si>
  <si>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</si>
  <si>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</si>
  <si>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</si>
  <si>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</si>
  <si>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</si>
  <si>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</si>
  <si>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</si>
  <si>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</si>
  <si>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</si>
  <si>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</si>
  <si>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</si>
  <si>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</si>
  <si>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</si>
  <si>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</si>
  <si>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</si>
  <si>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</si>
  <si>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</si>
  <si>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</si>
  <si>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</si>
  <si>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</si>
  <si>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</si>
  <si>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</si>
  <si>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</si>
  <si>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</si>
  <si>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</si>
  <si>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</si>
  <si>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</si>
  <si>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</si>
  <si>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</si>
  <si>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</si>
  <si>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</si>
  <si>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</si>
  <si>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</si>
  <si>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</si>
  <si>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</si>
  <si>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</si>
  <si>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</si>
  <si>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</si>
  <si>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</si>
  <si>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</si>
  <si>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</si>
  <si>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</si>
  <si>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</si>
  <si>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</si>
  <si>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</si>
  <si>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</si>
  <si>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</si>
  <si>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</si>
  <si>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</si>
  <si>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</si>
  <si>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</si>
  <si>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</si>
  <si>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</si>
  <si>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</si>
  <si>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</si>
  <si>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</si>
  <si>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</si>
  <si>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</si>
  <si>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</si>
  <si>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</si>
  <si>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</si>
  <si>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</si>
  <si>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</si>
  <si>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</si>
  <si>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</si>
  <si>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</si>
  <si>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</si>
  <si>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</si>
  <si>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</si>
  <si>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</si>
  <si>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</si>
  <si>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</si>
  <si>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</si>
  <si>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</si>
  <si>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</si>
  <si>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</si>
  <si>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</si>
  <si>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</si>
  <si>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</si>
  <si>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</si>
  <si>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</si>
  <si>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</si>
  <si>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</si>
  <si>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</si>
  <si>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</si>
  <si>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</si>
  <si>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</si>
  <si>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</si>
  <si>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</si>
  <si>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</si>
  <si>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</si>
  <si>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</si>
  <si>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</si>
  <si>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</si>
  <si>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</si>
  <si>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</si>
  <si>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</si>
  <si>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</si>
  <si>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</si>
  <si>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</si>
  <si>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</si>
  <si>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</si>
  <si>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</si>
  <si>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</si>
  <si>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</si>
  <si>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</si>
  <si>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</si>
  <si>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</si>
  <si>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</si>
  <si>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</si>
  <si>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</si>
  <si>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</si>
  <si>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</si>
  <si>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</si>
  <si>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</si>
  <si>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</si>
  <si>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</si>
  <si>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</si>
  <si>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</si>
  <si>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</si>
  <si>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</si>
  <si>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</si>
  <si>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</si>
  <si>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</si>
  <si>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</si>
  <si>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</si>
  <si>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</si>
  <si>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</si>
  <si>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</si>
  <si>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</si>
  <si>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</si>
  <si>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</si>
  <si>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</si>
  <si>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</si>
  <si>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</si>
  <si>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</si>
  <si>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</si>
  <si>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</si>
  <si>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</si>
  <si>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</si>
  <si>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</si>
  <si>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</si>
  <si>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</si>
  <si>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</si>
  <si>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</si>
  <si>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</si>
  <si>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</si>
  <si>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</si>
  <si>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</si>
  <si>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</si>
  <si>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</si>
  <si>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</si>
  <si>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</si>
  <si>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</si>
  <si>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</si>
  <si>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</si>
  <si>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</si>
  <si>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</si>
  <si>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</si>
  <si>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</si>
  <si>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</si>
  <si>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</si>
  <si>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</si>
  <si>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</si>
  <si>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</si>
  <si>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</si>
  <si>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</si>
  <si>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</si>
  <si>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</si>
  <si>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</si>
  <si>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</si>
  <si>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</si>
  <si>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</si>
  <si>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</si>
  <si>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</si>
  <si>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</si>
  <si>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</si>
  <si>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</si>
  <si>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</si>
  <si>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</si>
  <si>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</si>
  <si>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</si>
  <si>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</si>
  <si>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</si>
  <si>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</si>
  <si>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</si>
  <si>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</si>
  <si>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</si>
  <si>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</si>
  <si>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</si>
  <si>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</si>
  <si>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(blank)</t>
  </si>
  <si>
    <t>Grand Total</t>
  </si>
  <si>
    <t>Column Labels</t>
  </si>
  <si>
    <t>Count of outcomes</t>
  </si>
  <si>
    <t>Category</t>
  </si>
  <si>
    <t>(All)</t>
  </si>
  <si>
    <t xml:space="preserve">Date Created Conversion </t>
  </si>
  <si>
    <t xml:space="preserve">Date Ended Conversion </t>
  </si>
  <si>
    <t>&lt;5/17/2009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</si>
  <si>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</si>
  <si>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</si>
  <si>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</si>
  <si>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</si>
  <si>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</si>
  <si>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</si>
  <si>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</si>
  <si>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</si>
  <si>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</si>
  <si>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</si>
  <si>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</si>
  <si>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</si>
  <si>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</si>
  <si>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</si>
  <si>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</si>
  <si>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</si>
  <si>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</si>
  <si>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</si>
  <si>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</si>
  <si>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</si>
  <si>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</si>
  <si>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</si>
  <si>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 xml:space="preserve">Mean Goal </t>
  </si>
  <si>
    <t>Medial Goal</t>
  </si>
  <si>
    <t xml:space="preserve">Mean Pledged </t>
  </si>
  <si>
    <t>Median Pledged</t>
  </si>
  <si>
    <t>Mean Percentage Funded</t>
  </si>
  <si>
    <t>Medial Percentage Funded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</si>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</sst>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4" fontId="0" fillId="0" borderId="0" xfId="0" applyNumberFormat="1" applyAlignment="1">
      <alignment wrapText="1"/>
    </xf>
    <xf numFmtId="44" fontId="0" fillId="0" borderId="0" xfId="1" applyFont="1" applyAlignment="1">
      <alignment wrapText="1"/>
    </xf>
    <xf numFmtId="2" fontId="0" fillId="0" borderId="0" xfId="1" applyNumberFormat="1" applyFont="1" applyAlignment="1">
      <alignment wrapText="1"/>
    </xf>
  </cellXfs>
  <cellStyles count="2">
    <cellStyle name="Currency" xfId="1" builtinId="4"/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8A3-4148-92E8-1BEA6A6EB76A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8A3-4148-92E8-1BEA6A6EB76A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8A3-4148-92E8-1BEA6A6EB76A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8A3-4148-92E8-1BEA6A6EB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9298095"/>
        <c:axId val="1129300591"/>
      </c:barChart>
      <c:catAx>
        <c:axId val="112929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300591"/>
        <c:crosses val="autoZero"/>
        <c:auto val="1"/>
        <c:lblAlgn val="ctr"/>
        <c:lblOffset val="100"/>
        <c:noMultiLvlLbl val="0"/>
      </c:catAx>
      <c:valAx>
        <c:axId val="112930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29809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Date'!$B$6:$B$23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7-4266-B1B5-B4D25A40AE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Date'!$C$6:$C$23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A7-4266-B1B5-B4D25A40AE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Date'!$D$6:$D$23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A7-4266-B1B5-B4D25A40AE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Date'!$E$6:$E$23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A7-4266-B1B5-B4D25A40AE86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Date'!$F$6:$F$23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A7-4266-B1B5-B4D25A40A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1977135"/>
        <c:axId val="1091977967"/>
      </c:lineChart>
      <c:catAx>
        <c:axId val="109197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977967"/>
        <c:crosses val="autoZero"/>
        <c:auto val="1"/>
        <c:lblAlgn val="ctr"/>
        <c:lblOffset val="100"/>
        <c:noMultiLvlLbl val="0"/>
      </c:catAx>
      <c:valAx>
        <c:axId val="109197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97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1-4553-A9BD-2FA88370916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F1-4553-A9BD-2FA88370916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F1-4553-A9BD-2FA88370916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F1-4553-A9BD-2FA883709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4419775"/>
        <c:axId val="1124422271"/>
      </c:barChart>
      <c:catAx>
        <c:axId val="112441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422271"/>
        <c:crosses val="autoZero"/>
        <c:auto val="1"/>
        <c:lblAlgn val="ctr"/>
        <c:lblOffset val="100"/>
        <c:noMultiLvlLbl val="0"/>
      </c:catAx>
      <c:valAx>
        <c:axId val="112442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41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F036902-0C86-4910-A0AC-01D205DCE62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9D4C57-9EC5-453D-8F44-59D344B9A81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829ADF-3739-4F8B-B2F6-742453B1A060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8572</xdr:rowOff>
    </xdr:from>
    <xdr:to>
      <xdr:col>14</xdr:col>
      <xdr:colOff>314325</xdr:colOff>
      <xdr:row>17</xdr:row>
      <xdr:rowOff>35242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A7B6B-7B13-458C-935B-53B59BD85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</xdr:colOff>
      <xdr:row>1</xdr:row>
      <xdr:rowOff>161925</xdr:rowOff>
    </xdr:from>
    <xdr:to>
      <xdr:col>15</xdr:col>
      <xdr:colOff>104775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AB841-5EA6-4716-9D98-C900112C0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34688" cy="78581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B1294E-BCCB-443A-A235-78FBDA9B58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E8309D-6C62-4053-9EBB-73DBF4C0751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4688" cy="78581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457206</xdr:colOff>
      <xdr:row>4</xdr:row>
      <xdr:rowOff>163830</xdr:rowOff>
    </xdr:from>
    <xdr:to>
      <xdr:col>16</xdr:col>
      <xdr:colOff>148596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3B82D-2EEE-46BD-9497-A989F38CB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Becker" refreshedDate="44474.461757523146" createdVersion="7" refreshedVersion="7" minRefreshableVersion="3" recordCount="4115" xr:uid="{8199EB68-9722-4A29-A0A6-940743DD160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Becker" refreshedDate="44474.638456597226" createdVersion="7" refreshedVersion="7" minRefreshableVersion="3" recordCount="4115" xr:uid="{7792A730-6190-4F6B-A32A-B1CC631300D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ADD71-2C34-4156-A79D-31917AD54578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DF97A6-0730-4087-A2EC-16AF55375319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2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8">
    <i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3ED40-4152-4897-A974-09D08A17741D}" name="PivotTable3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56CB-2ECB-47C6-9D84-31CAB1D64AB1}">
  <dimension ref="A1:F14"/>
  <sheetViews>
    <sheetView workbookViewId="0">
      <selection activeCell="K31" sqref="K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8363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49AFD-A50C-492C-813B-5D5BE00384AC}">
  <dimension ref="A1:G23"/>
  <sheetViews>
    <sheetView workbookViewId="0">
      <selection activeCell="Q29" sqref="Q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12" t="s">
        <v>8365</v>
      </c>
      <c r="B1" t="s">
        <v>8366</v>
      </c>
    </row>
    <row r="2" spans="1:7" x14ac:dyDescent="0.3">
      <c r="A2" s="12" t="s">
        <v>8386</v>
      </c>
      <c r="B2" t="s">
        <v>8366</v>
      </c>
    </row>
    <row r="4" spans="1:7" x14ac:dyDescent="0.3">
      <c r="A4" s="12" t="s">
        <v>8364</v>
      </c>
      <c r="B4" s="12" t="s">
        <v>8363</v>
      </c>
    </row>
    <row r="5" spans="1:7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3">
      <c r="A6" s="13" t="s">
        <v>8369</v>
      </c>
      <c r="B6" s="14"/>
      <c r="C6" s="14"/>
      <c r="D6" s="14"/>
      <c r="E6" s="14"/>
      <c r="F6" s="14"/>
      <c r="G6" s="14"/>
    </row>
    <row r="7" spans="1:7" x14ac:dyDescent="0.3">
      <c r="A7" s="13" t="s">
        <v>8379</v>
      </c>
      <c r="B7" s="14">
        <v>89</v>
      </c>
      <c r="C7" s="14">
        <v>363</v>
      </c>
      <c r="D7" s="14">
        <v>50</v>
      </c>
      <c r="E7" s="14">
        <v>564</v>
      </c>
      <c r="F7" s="14"/>
      <c r="G7" s="14">
        <v>1066</v>
      </c>
    </row>
    <row r="8" spans="1:7" x14ac:dyDescent="0.3">
      <c r="A8" s="15" t="s">
        <v>8380</v>
      </c>
      <c r="B8" s="14">
        <v>34</v>
      </c>
      <c r="C8" s="14">
        <v>149</v>
      </c>
      <c r="D8" s="14">
        <v>2</v>
      </c>
      <c r="E8" s="14">
        <v>182</v>
      </c>
      <c r="F8" s="14"/>
      <c r="G8" s="14">
        <v>367</v>
      </c>
    </row>
    <row r="9" spans="1:7" x14ac:dyDescent="0.3">
      <c r="A9" s="15" t="s">
        <v>8381</v>
      </c>
      <c r="B9" s="14">
        <v>27</v>
      </c>
      <c r="C9" s="14">
        <v>106</v>
      </c>
      <c r="D9" s="14">
        <v>18</v>
      </c>
      <c r="E9" s="14">
        <v>202</v>
      </c>
      <c r="F9" s="14"/>
      <c r="G9" s="14">
        <v>353</v>
      </c>
    </row>
    <row r="10" spans="1:7" x14ac:dyDescent="0.3">
      <c r="A10" s="15" t="s">
        <v>8382</v>
      </c>
      <c r="B10" s="14">
        <v>28</v>
      </c>
      <c r="C10" s="14">
        <v>108</v>
      </c>
      <c r="D10" s="14">
        <v>30</v>
      </c>
      <c r="E10" s="14">
        <v>180</v>
      </c>
      <c r="F10" s="14"/>
      <c r="G10" s="14">
        <v>346</v>
      </c>
    </row>
    <row r="11" spans="1:7" x14ac:dyDescent="0.3">
      <c r="A11" s="13" t="s">
        <v>8370</v>
      </c>
      <c r="B11" s="14">
        <v>80</v>
      </c>
      <c r="C11" s="14">
        <v>375</v>
      </c>
      <c r="D11" s="14"/>
      <c r="E11" s="14">
        <v>637</v>
      </c>
      <c r="F11" s="14"/>
      <c r="G11" s="14">
        <v>1092</v>
      </c>
    </row>
    <row r="12" spans="1:7" x14ac:dyDescent="0.3">
      <c r="A12" s="15" t="s">
        <v>8383</v>
      </c>
      <c r="B12" s="14">
        <v>27</v>
      </c>
      <c r="C12" s="14">
        <v>102</v>
      </c>
      <c r="D12" s="14"/>
      <c r="E12" s="14">
        <v>192</v>
      </c>
      <c r="F12" s="14"/>
      <c r="G12" s="14">
        <v>321</v>
      </c>
    </row>
    <row r="13" spans="1:7" x14ac:dyDescent="0.3">
      <c r="A13" s="15" t="s">
        <v>8371</v>
      </c>
      <c r="B13" s="14">
        <v>26</v>
      </c>
      <c r="C13" s="14">
        <v>126</v>
      </c>
      <c r="D13" s="14"/>
      <c r="E13" s="14">
        <v>234</v>
      </c>
      <c r="F13" s="14"/>
      <c r="G13" s="14">
        <v>386</v>
      </c>
    </row>
    <row r="14" spans="1:7" x14ac:dyDescent="0.3">
      <c r="A14" s="15" t="s">
        <v>8384</v>
      </c>
      <c r="B14" s="14">
        <v>27</v>
      </c>
      <c r="C14" s="14">
        <v>147</v>
      </c>
      <c r="D14" s="14"/>
      <c r="E14" s="14">
        <v>211</v>
      </c>
      <c r="F14" s="14"/>
      <c r="G14" s="14">
        <v>385</v>
      </c>
    </row>
    <row r="15" spans="1:7" x14ac:dyDescent="0.3">
      <c r="A15" s="13" t="s">
        <v>8372</v>
      </c>
      <c r="B15" s="14">
        <v>100</v>
      </c>
      <c r="C15" s="14">
        <v>411</v>
      </c>
      <c r="D15" s="14"/>
      <c r="E15" s="14">
        <v>507</v>
      </c>
      <c r="F15" s="14"/>
      <c r="G15" s="14">
        <v>1018</v>
      </c>
    </row>
    <row r="16" spans="1:7" x14ac:dyDescent="0.3">
      <c r="A16" s="15" t="s">
        <v>8373</v>
      </c>
      <c r="B16" s="14">
        <v>43</v>
      </c>
      <c r="C16" s="14">
        <v>150</v>
      </c>
      <c r="D16" s="14"/>
      <c r="E16" s="14">
        <v>194</v>
      </c>
      <c r="F16" s="14"/>
      <c r="G16" s="14">
        <v>387</v>
      </c>
    </row>
    <row r="17" spans="1:7" x14ac:dyDescent="0.3">
      <c r="A17" s="15" t="s">
        <v>8374</v>
      </c>
      <c r="B17" s="14">
        <v>33</v>
      </c>
      <c r="C17" s="14">
        <v>134</v>
      </c>
      <c r="D17" s="14"/>
      <c r="E17" s="14">
        <v>166</v>
      </c>
      <c r="F17" s="14"/>
      <c r="G17" s="14">
        <v>333</v>
      </c>
    </row>
    <row r="18" spans="1:7" x14ac:dyDescent="0.3">
      <c r="A18" s="15" t="s">
        <v>8375</v>
      </c>
      <c r="B18" s="14">
        <v>24</v>
      </c>
      <c r="C18" s="14">
        <v>127</v>
      </c>
      <c r="D18" s="14"/>
      <c r="E18" s="14">
        <v>147</v>
      </c>
      <c r="F18" s="14"/>
      <c r="G18" s="14">
        <v>298</v>
      </c>
    </row>
    <row r="19" spans="1:7" x14ac:dyDescent="0.3">
      <c r="A19" s="13" t="s">
        <v>8376</v>
      </c>
      <c r="B19" s="14">
        <v>80</v>
      </c>
      <c r="C19" s="14">
        <v>381</v>
      </c>
      <c r="D19" s="14"/>
      <c r="E19" s="14">
        <v>477</v>
      </c>
      <c r="F19" s="14"/>
      <c r="G19" s="14">
        <v>938</v>
      </c>
    </row>
    <row r="20" spans="1:7" x14ac:dyDescent="0.3">
      <c r="A20" s="15" t="s">
        <v>8377</v>
      </c>
      <c r="B20" s="14">
        <v>20</v>
      </c>
      <c r="C20" s="14">
        <v>149</v>
      </c>
      <c r="D20" s="14"/>
      <c r="E20" s="14">
        <v>183</v>
      </c>
      <c r="F20" s="14"/>
      <c r="G20" s="14">
        <v>352</v>
      </c>
    </row>
    <row r="21" spans="1:7" x14ac:dyDescent="0.3">
      <c r="A21" s="15" t="s">
        <v>8378</v>
      </c>
      <c r="B21" s="14">
        <v>37</v>
      </c>
      <c r="C21" s="14">
        <v>114</v>
      </c>
      <c r="D21" s="14"/>
      <c r="E21" s="14">
        <v>183</v>
      </c>
      <c r="F21" s="14"/>
      <c r="G21" s="14">
        <v>334</v>
      </c>
    </row>
    <row r="22" spans="1:7" x14ac:dyDescent="0.3">
      <c r="A22" s="15" t="s">
        <v>8385</v>
      </c>
      <c r="B22" s="14">
        <v>23</v>
      </c>
      <c r="C22" s="14">
        <v>118</v>
      </c>
      <c r="D22" s="14"/>
      <c r="E22" s="14">
        <v>111</v>
      </c>
      <c r="F22" s="14"/>
      <c r="G22" s="14">
        <v>252</v>
      </c>
    </row>
    <row r="23" spans="1:7" x14ac:dyDescent="0.3">
      <c r="A23" s="13" t="s">
        <v>8362</v>
      </c>
      <c r="B23" s="14">
        <v>349</v>
      </c>
      <c r="C23" s="14">
        <v>1530</v>
      </c>
      <c r="D23" s="14">
        <v>50</v>
      </c>
      <c r="E23" s="14">
        <v>2185</v>
      </c>
      <c r="F23" s="14"/>
      <c r="G23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2" topLeftCell="D3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886718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3.33203125" bestFit="1" customWidth="1"/>
    <col min="20" max="20" width="22.218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8367</v>
      </c>
      <c r="T1" s="17" t="s">
        <v>8368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si="0"/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0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0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0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0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0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0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0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ref="P66:P119" si="4">IFERROR(ROUND(E66/L66,2),0)</f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si="4"/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4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4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4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4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4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4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4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4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4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4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4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4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4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4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4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4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4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4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4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4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4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4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4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4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4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4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4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4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4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4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4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4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4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4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4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4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4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4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4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4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4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4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4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4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4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4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4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4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4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4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4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4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ref="P120:P123" si="8">IFERROR(ROUND(E120/L120,2),0)</f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8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8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8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9">IFERROR(ROUND(E125/L125,2),0)</f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9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9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9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9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9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si="9"/>
        <v>0</v>
      </c>
      <c r="Q131" s="11" t="s">
        <v>8308</v>
      </c>
      <c r="R131" t="s">
        <v>8311</v>
      </c>
      <c r="S131" s="16">
        <f t="shared" ref="S131:S194" si="11">(((J131/60)/60)/24)+DATE(1970,1,1)</f>
        <v>41882.937303240738</v>
      </c>
      <c r="T131" s="16">
        <f t="shared" ref="T131:T194" si="12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1"/>
        <v>41778.915416666663</v>
      </c>
      <c r="T132" s="16">
        <f t="shared" si="12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1"/>
        <v>42541.837511574078</v>
      </c>
      <c r="T133" s="16">
        <f t="shared" si="12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1"/>
        <v>41905.812581018516</v>
      </c>
      <c r="T134" s="16">
        <f t="shared" si="12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1"/>
        <v>42491.80768518518</v>
      </c>
      <c r="T135" s="16">
        <f t="shared" si="12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1"/>
        <v>42221.909930555557</v>
      </c>
      <c r="T136" s="16">
        <f t="shared" si="12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1"/>
        <v>41788.381909722222</v>
      </c>
      <c r="T137" s="16">
        <f t="shared" si="12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1"/>
        <v>42096.410115740742</v>
      </c>
      <c r="T138" s="16">
        <f t="shared" si="12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1"/>
        <v>42239.573993055557</v>
      </c>
      <c r="T139" s="16">
        <f t="shared" si="12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1"/>
        <v>42186.257418981477</v>
      </c>
      <c r="T140" s="16">
        <f t="shared" si="12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1"/>
        <v>42187.920972222222</v>
      </c>
      <c r="T141" s="16">
        <f t="shared" si="12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1"/>
        <v>42053.198287037041</v>
      </c>
      <c r="T142" s="16">
        <f t="shared" si="12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1"/>
        <v>42110.153043981481</v>
      </c>
      <c r="T143" s="16">
        <f t="shared" si="12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1"/>
        <v>41938.893263888887</v>
      </c>
      <c r="T144" s="16">
        <f t="shared" si="12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1"/>
        <v>42559.064143518524</v>
      </c>
      <c r="T145" s="16">
        <f t="shared" si="12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1"/>
        <v>42047.762407407412</v>
      </c>
      <c r="T146" s="16">
        <f t="shared" si="12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1"/>
        <v>42200.542268518519</v>
      </c>
      <c r="T147" s="16">
        <f t="shared" si="12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1"/>
        <v>42693.016180555554</v>
      </c>
      <c r="T148" s="16">
        <f t="shared" si="12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1"/>
        <v>41969.767824074079</v>
      </c>
      <c r="T149" s="16">
        <f t="shared" si="12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1"/>
        <v>42397.281666666662</v>
      </c>
      <c r="T150" s="16">
        <f t="shared" si="12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1"/>
        <v>41968.172106481477</v>
      </c>
      <c r="T151" s="16">
        <f t="shared" si="12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1"/>
        <v>42090.161828703705</v>
      </c>
      <c r="T152" s="16">
        <f t="shared" si="12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1"/>
        <v>42113.550821759258</v>
      </c>
      <c r="T153" s="16">
        <f t="shared" si="12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1"/>
        <v>41875.077546296299</v>
      </c>
      <c r="T154" s="16">
        <f t="shared" si="12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1"/>
        <v>41933.586157407408</v>
      </c>
      <c r="T155" s="16">
        <f t="shared" si="12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1"/>
        <v>42115.547395833331</v>
      </c>
      <c r="T156" s="16">
        <f t="shared" si="12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1"/>
        <v>42168.559432870374</v>
      </c>
      <c r="T157" s="16">
        <f t="shared" si="12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1"/>
        <v>41794.124953703707</v>
      </c>
      <c r="T158" s="16">
        <f t="shared" si="12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1"/>
        <v>42396.911712962959</v>
      </c>
      <c r="T159" s="16">
        <f t="shared" si="12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1"/>
        <v>41904.07671296296</v>
      </c>
      <c r="T160" s="16">
        <f t="shared" si="12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1"/>
        <v>42514.434548611112</v>
      </c>
      <c r="T161" s="16">
        <f t="shared" si="12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1"/>
        <v>42171.913090277783</v>
      </c>
      <c r="T162" s="16">
        <f t="shared" si="12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1"/>
        <v>41792.687442129631</v>
      </c>
      <c r="T163" s="16">
        <f t="shared" si="12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1"/>
        <v>41835.126805555556</v>
      </c>
      <c r="T164" s="16">
        <f t="shared" si="12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1"/>
        <v>42243.961273148147</v>
      </c>
      <c r="T165" s="16">
        <f t="shared" si="12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1"/>
        <v>41841.762743055559</v>
      </c>
      <c r="T166" s="16">
        <f t="shared" si="12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1"/>
        <v>42351.658842592587</v>
      </c>
      <c r="T167" s="16">
        <f t="shared" si="12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1"/>
        <v>42721.075949074075</v>
      </c>
      <c r="T168" s="16">
        <f t="shared" si="12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1"/>
        <v>42160.927488425921</v>
      </c>
      <c r="T169" s="16">
        <f t="shared" si="12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1"/>
        <v>42052.83530092593</v>
      </c>
      <c r="T170" s="16">
        <f t="shared" si="12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1"/>
        <v>41900.505312499998</v>
      </c>
      <c r="T171" s="16">
        <f t="shared" si="12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1"/>
        <v>42216.977812500001</v>
      </c>
      <c r="T172" s="16">
        <f t="shared" si="12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1"/>
        <v>42534.180717592593</v>
      </c>
      <c r="T173" s="16">
        <f t="shared" si="12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1"/>
        <v>42047.394942129627</v>
      </c>
      <c r="T174" s="16">
        <f t="shared" si="12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1"/>
        <v>42033.573009259257</v>
      </c>
      <c r="T175" s="16">
        <f t="shared" si="12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1"/>
        <v>42072.758981481486</v>
      </c>
      <c r="T176" s="16">
        <f t="shared" si="12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1"/>
        <v>41855.777905092589</v>
      </c>
      <c r="T177" s="16">
        <f t="shared" si="12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1"/>
        <v>42191.824062500003</v>
      </c>
      <c r="T178" s="16">
        <f t="shared" si="12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1"/>
        <v>42070.047754629632</v>
      </c>
      <c r="T179" s="16">
        <f t="shared" si="12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1"/>
        <v>42304.955381944441</v>
      </c>
      <c r="T180" s="16">
        <f t="shared" si="12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1"/>
        <v>42403.080497685187</v>
      </c>
      <c r="T181" s="16">
        <f t="shared" si="12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1"/>
        <v>42067.991238425922</v>
      </c>
      <c r="T182" s="16">
        <f t="shared" si="12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1"/>
        <v>42147.741840277777</v>
      </c>
      <c r="T183" s="16">
        <f t="shared" si="12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1"/>
        <v>42712.011944444443</v>
      </c>
      <c r="T184" s="16">
        <f t="shared" si="12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1"/>
        <v>41939.810300925928</v>
      </c>
      <c r="T185" s="16">
        <f t="shared" si="12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1"/>
        <v>41825.791226851856</v>
      </c>
      <c r="T186" s="16">
        <f t="shared" si="12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1"/>
        <v>42570.91133101852</v>
      </c>
      <c r="T187" s="16">
        <f t="shared" si="12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1"/>
        <v>42767.812893518523</v>
      </c>
      <c r="T188" s="16">
        <f t="shared" si="12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ref="P189:P252" si="13">IFERROR(ROUND(E189/L189,2),0)</f>
        <v>160</v>
      </c>
      <c r="Q189" s="11" t="s">
        <v>8308</v>
      </c>
      <c r="R189" t="s">
        <v>8312</v>
      </c>
      <c r="S189" s="16">
        <f t="shared" si="11"/>
        <v>42182.234456018516</v>
      </c>
      <c r="T189" s="16">
        <f t="shared" si="12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3"/>
        <v>0</v>
      </c>
      <c r="Q190" s="11" t="s">
        <v>8308</v>
      </c>
      <c r="R190" t="s">
        <v>8312</v>
      </c>
      <c r="S190" s="16">
        <f t="shared" si="11"/>
        <v>41857.18304398148</v>
      </c>
      <c r="T190" s="16">
        <f t="shared" si="12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3"/>
        <v>69</v>
      </c>
      <c r="Q191" s="11" t="s">
        <v>8308</v>
      </c>
      <c r="R191" t="s">
        <v>8312</v>
      </c>
      <c r="S191" s="16">
        <f t="shared" si="11"/>
        <v>42556.690706018519</v>
      </c>
      <c r="T191" s="16">
        <f t="shared" si="12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3"/>
        <v>50</v>
      </c>
      <c r="Q192" s="11" t="s">
        <v>8308</v>
      </c>
      <c r="R192" t="s">
        <v>8312</v>
      </c>
      <c r="S192" s="16">
        <f t="shared" si="11"/>
        <v>42527.650995370372</v>
      </c>
      <c r="T192" s="16">
        <f t="shared" si="12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3"/>
        <v>83.33</v>
      </c>
      <c r="Q193" s="11" t="s">
        <v>8308</v>
      </c>
      <c r="R193" t="s">
        <v>8312</v>
      </c>
      <c r="S193" s="16">
        <f t="shared" si="11"/>
        <v>42239.441412037035</v>
      </c>
      <c r="T193" s="16">
        <f t="shared" si="12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3"/>
        <v>5.67</v>
      </c>
      <c r="Q194" s="11" t="s">
        <v>8308</v>
      </c>
      <c r="R194" t="s">
        <v>8312</v>
      </c>
      <c r="S194" s="16">
        <f t="shared" si="11"/>
        <v>41899.792037037041</v>
      </c>
      <c r="T194" s="16">
        <f t="shared" si="12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4">ROUND(E195/D195*100,0)</f>
        <v>0</v>
      </c>
      <c r="P195">
        <f t="shared" si="13"/>
        <v>0</v>
      </c>
      <c r="Q195" s="11" t="s">
        <v>8308</v>
      </c>
      <c r="R195" t="s">
        <v>8312</v>
      </c>
      <c r="S195" s="16">
        <f t="shared" ref="S195:S258" si="15">(((J195/60)/60)/24)+DATE(1970,1,1)</f>
        <v>41911.934791666667</v>
      </c>
      <c r="T195" s="16">
        <f t="shared" ref="T195:T258" si="16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4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5"/>
        <v>42375.996886574074</v>
      </c>
      <c r="T196" s="16">
        <f t="shared" si="16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4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5"/>
        <v>42135.67050925926</v>
      </c>
      <c r="T197" s="16">
        <f t="shared" si="16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4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5"/>
        <v>42259.542800925927</v>
      </c>
      <c r="T198" s="16">
        <f t="shared" si="16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4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5"/>
        <v>42741.848379629635</v>
      </c>
      <c r="T199" s="16">
        <f t="shared" si="16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4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5"/>
        <v>41887.383356481485</v>
      </c>
      <c r="T200" s="16">
        <f t="shared" si="16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4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5"/>
        <v>42584.123865740738</v>
      </c>
      <c r="T201" s="16">
        <f t="shared" si="16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4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5"/>
        <v>41867.083368055559</v>
      </c>
      <c r="T202" s="16">
        <f t="shared" si="16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4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5"/>
        <v>42023.818622685183</v>
      </c>
      <c r="T203" s="16">
        <f t="shared" si="16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4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5"/>
        <v>42255.927824074075</v>
      </c>
      <c r="T204" s="16">
        <f t="shared" si="16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4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5"/>
        <v>41973.847962962958</v>
      </c>
      <c r="T205" s="16">
        <f t="shared" si="16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4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5"/>
        <v>42556.583368055552</v>
      </c>
      <c r="T206" s="16">
        <f t="shared" si="16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4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5"/>
        <v>42248.632199074069</v>
      </c>
      <c r="T207" s="16">
        <f t="shared" si="16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4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5"/>
        <v>42567.004432870366</v>
      </c>
      <c r="T208" s="16">
        <f t="shared" si="16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4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5"/>
        <v>41978.197199074071</v>
      </c>
      <c r="T209" s="16">
        <f t="shared" si="16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4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5"/>
        <v>41959.369988425926</v>
      </c>
      <c r="T210" s="16">
        <f t="shared" si="16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4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5"/>
        <v>42165.922858796301</v>
      </c>
      <c r="T211" s="16">
        <f t="shared" si="16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4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5"/>
        <v>42249.064722222218</v>
      </c>
      <c r="T212" s="16">
        <f t="shared" si="16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4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5"/>
        <v>42236.159918981488</v>
      </c>
      <c r="T213" s="16">
        <f t="shared" si="16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4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5"/>
        <v>42416.881018518514</v>
      </c>
      <c r="T214" s="16">
        <f t="shared" si="16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4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5"/>
        <v>42202.594293981485</v>
      </c>
      <c r="T215" s="16">
        <f t="shared" si="16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4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5"/>
        <v>42009.64061342593</v>
      </c>
      <c r="T216" s="16">
        <f t="shared" si="16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4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5"/>
        <v>42375.230115740742</v>
      </c>
      <c r="T217" s="16">
        <f t="shared" si="16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4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5"/>
        <v>42066.958761574075</v>
      </c>
      <c r="T218" s="16">
        <f t="shared" si="16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4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5"/>
        <v>41970.64061342593</v>
      </c>
      <c r="T219" s="16">
        <f t="shared" si="16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4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5"/>
        <v>42079.628344907411</v>
      </c>
      <c r="T220" s="16">
        <f t="shared" si="16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4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5"/>
        <v>42429.326678240745</v>
      </c>
      <c r="T221" s="16">
        <f t="shared" si="16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4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5"/>
        <v>42195.643865740742</v>
      </c>
      <c r="T222" s="16">
        <f t="shared" si="16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4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5"/>
        <v>42031.837546296301</v>
      </c>
      <c r="T223" s="16">
        <f t="shared" si="16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4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5"/>
        <v>42031.769884259258</v>
      </c>
      <c r="T224" s="16">
        <f t="shared" si="16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4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5"/>
        <v>42482.048032407409</v>
      </c>
      <c r="T225" s="16">
        <f t="shared" si="16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4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5"/>
        <v>42135.235254629632</v>
      </c>
      <c r="T226" s="16">
        <f t="shared" si="16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4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5"/>
        <v>42438.961273148147</v>
      </c>
      <c r="T227" s="16">
        <f t="shared" si="16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4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5"/>
        <v>42106.666018518517</v>
      </c>
      <c r="T228" s="16">
        <f t="shared" si="16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4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5"/>
        <v>42164.893993055557</v>
      </c>
      <c r="T229" s="16">
        <f t="shared" si="16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4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5"/>
        <v>42096.686400462961</v>
      </c>
      <c r="T230" s="16">
        <f t="shared" si="16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4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5"/>
        <v>42383.933993055558</v>
      </c>
      <c r="T231" s="16">
        <f t="shared" si="16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4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5"/>
        <v>42129.777210648142</v>
      </c>
      <c r="T232" s="16">
        <f t="shared" si="16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4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5"/>
        <v>42341.958923611113</v>
      </c>
      <c r="T233" s="16">
        <f t="shared" si="16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4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5"/>
        <v>42032.82576388889</v>
      </c>
      <c r="T234" s="16">
        <f t="shared" si="16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4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5"/>
        <v>42612.911712962959</v>
      </c>
      <c r="T235" s="16">
        <f t="shared" si="16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4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5"/>
        <v>42136.035405092596</v>
      </c>
      <c r="T236" s="16">
        <f t="shared" si="16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4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5"/>
        <v>42164.908530092594</v>
      </c>
      <c r="T237" s="16">
        <f t="shared" si="16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4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5"/>
        <v>42321.08447916666</v>
      </c>
      <c r="T238" s="16">
        <f t="shared" si="16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4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5"/>
        <v>42377.577187499999</v>
      </c>
      <c r="T239" s="16">
        <f t="shared" si="16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4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5"/>
        <v>42713.962499999994</v>
      </c>
      <c r="T240" s="16">
        <f t="shared" si="16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4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5"/>
        <v>42297.110300925924</v>
      </c>
      <c r="T241" s="16">
        <f t="shared" si="16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4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5"/>
        <v>41354.708460648151</v>
      </c>
      <c r="T242" s="16">
        <f t="shared" si="16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4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5"/>
        <v>41949.697962962964</v>
      </c>
      <c r="T243" s="16">
        <f t="shared" si="16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4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5"/>
        <v>40862.492939814816</v>
      </c>
      <c r="T244" s="16">
        <f t="shared" si="16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4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5"/>
        <v>41662.047500000001</v>
      </c>
      <c r="T245" s="16">
        <f t="shared" si="16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4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5"/>
        <v>40213.323599537034</v>
      </c>
      <c r="T246" s="16">
        <f t="shared" si="16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4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5"/>
        <v>41107.053067129629</v>
      </c>
      <c r="T247" s="16">
        <f t="shared" si="16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4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5"/>
        <v>40480.363483796296</v>
      </c>
      <c r="T248" s="16">
        <f t="shared" si="16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4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5"/>
        <v>40430.604328703703</v>
      </c>
      <c r="T249" s="16">
        <f t="shared" si="16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4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5"/>
        <v>40870.774409722224</v>
      </c>
      <c r="T250" s="16">
        <f t="shared" si="16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4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5"/>
        <v>40332.923842592594</v>
      </c>
      <c r="T251" s="16">
        <f t="shared" si="16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4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5"/>
        <v>41401.565868055557</v>
      </c>
      <c r="T252" s="16">
        <f t="shared" si="16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4"/>
        <v>126</v>
      </c>
      <c r="P253">
        <f t="shared" ref="P253:P316" si="17">IFERROR(ROUND(E253/L253,2),0)</f>
        <v>57.08</v>
      </c>
      <c r="Q253" s="11" t="s">
        <v>8308</v>
      </c>
      <c r="R253" t="s">
        <v>8313</v>
      </c>
      <c r="S253" s="16">
        <f t="shared" si="15"/>
        <v>41013.787569444445</v>
      </c>
      <c r="T253" s="16">
        <f t="shared" si="16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4"/>
        <v>185</v>
      </c>
      <c r="P254">
        <f t="shared" si="17"/>
        <v>85.44</v>
      </c>
      <c r="Q254" s="11" t="s">
        <v>8308</v>
      </c>
      <c r="R254" t="s">
        <v>8313</v>
      </c>
      <c r="S254" s="16">
        <f t="shared" si="15"/>
        <v>40266.662708333337</v>
      </c>
      <c r="T254" s="16">
        <f t="shared" si="16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4"/>
        <v>101</v>
      </c>
      <c r="P255">
        <f t="shared" si="17"/>
        <v>215.86</v>
      </c>
      <c r="Q255" s="11" t="s">
        <v>8308</v>
      </c>
      <c r="R255" t="s">
        <v>8313</v>
      </c>
      <c r="S255" s="16">
        <f t="shared" si="15"/>
        <v>40924.650868055556</v>
      </c>
      <c r="T255" s="16">
        <f t="shared" si="16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4"/>
        <v>117</v>
      </c>
      <c r="P256">
        <f t="shared" si="17"/>
        <v>89.39</v>
      </c>
      <c r="Q256" s="11" t="s">
        <v>8308</v>
      </c>
      <c r="R256" t="s">
        <v>8313</v>
      </c>
      <c r="S256" s="16">
        <f t="shared" si="15"/>
        <v>42263.952662037031</v>
      </c>
      <c r="T256" s="16">
        <f t="shared" si="16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4"/>
        <v>107</v>
      </c>
      <c r="P257">
        <f t="shared" si="17"/>
        <v>45.42</v>
      </c>
      <c r="Q257" s="11" t="s">
        <v>8308</v>
      </c>
      <c r="R257" t="s">
        <v>8313</v>
      </c>
      <c r="S257" s="16">
        <f t="shared" si="15"/>
        <v>40588.526412037041</v>
      </c>
      <c r="T257" s="16">
        <f t="shared" si="16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4"/>
        <v>139</v>
      </c>
      <c r="P258">
        <f t="shared" si="17"/>
        <v>65.760000000000005</v>
      </c>
      <c r="Q258" s="11" t="s">
        <v>8308</v>
      </c>
      <c r="R258" t="s">
        <v>8313</v>
      </c>
      <c r="S258" s="16">
        <f t="shared" si="15"/>
        <v>41319.769293981481</v>
      </c>
      <c r="T258" s="16">
        <f t="shared" si="16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8">ROUND(E259/D259*100,0)</f>
        <v>107</v>
      </c>
      <c r="P259">
        <f t="shared" si="17"/>
        <v>66.7</v>
      </c>
      <c r="Q259" s="11" t="s">
        <v>8308</v>
      </c>
      <c r="R259" t="s">
        <v>8313</v>
      </c>
      <c r="S259" s="16">
        <f t="shared" ref="S259:S322" si="19">(((J259/60)/60)/24)+DATE(1970,1,1)</f>
        <v>42479.626875000002</v>
      </c>
      <c r="T259" s="16">
        <f t="shared" ref="T259:T322" si="20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8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9"/>
        <v>40682.051689814813</v>
      </c>
      <c r="T260" s="16">
        <f t="shared" si="20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8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9"/>
        <v>42072.738067129627</v>
      </c>
      <c r="T261" s="16">
        <f t="shared" si="20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8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9"/>
        <v>40330.755543981482</v>
      </c>
      <c r="T262" s="16">
        <f t="shared" si="20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8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9"/>
        <v>41017.885462962964</v>
      </c>
      <c r="T263" s="16">
        <f t="shared" si="20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8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9"/>
        <v>40555.24800925926</v>
      </c>
      <c r="T264" s="16">
        <f t="shared" si="20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8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9"/>
        <v>41149.954791666663</v>
      </c>
      <c r="T265" s="16">
        <f t="shared" si="20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8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9"/>
        <v>41010.620312500003</v>
      </c>
      <c r="T266" s="16">
        <f t="shared" si="20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8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9"/>
        <v>40267.245717592588</v>
      </c>
      <c r="T267" s="16">
        <f t="shared" si="20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8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9"/>
        <v>40205.174849537041</v>
      </c>
      <c r="T268" s="16">
        <f t="shared" si="20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8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9"/>
        <v>41785.452534722222</v>
      </c>
      <c r="T269" s="16">
        <f t="shared" si="20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8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9"/>
        <v>40809.15252314815</v>
      </c>
      <c r="T270" s="16">
        <f t="shared" si="20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8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9"/>
        <v>42758.197013888886</v>
      </c>
      <c r="T271" s="16">
        <f t="shared" si="20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8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9"/>
        <v>40637.866550925923</v>
      </c>
      <c r="T272" s="16">
        <f t="shared" si="20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8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9"/>
        <v>41612.10024305556</v>
      </c>
      <c r="T273" s="16">
        <f t="shared" si="20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8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9"/>
        <v>40235.900358796294</v>
      </c>
      <c r="T274" s="16">
        <f t="shared" si="20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8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9"/>
        <v>40697.498449074075</v>
      </c>
      <c r="T275" s="16">
        <f t="shared" si="20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8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9"/>
        <v>40969.912372685183</v>
      </c>
      <c r="T276" s="16">
        <f t="shared" si="20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8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9"/>
        <v>41193.032013888893</v>
      </c>
      <c r="T277" s="16">
        <f t="shared" si="20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8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9"/>
        <v>40967.081874999996</v>
      </c>
      <c r="T278" s="16">
        <f t="shared" si="20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8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9"/>
        <v>42117.891423611116</v>
      </c>
      <c r="T279" s="16">
        <f t="shared" si="20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8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9"/>
        <v>41164.040960648148</v>
      </c>
      <c r="T280" s="16">
        <f t="shared" si="20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8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9"/>
        <v>42759.244166666671</v>
      </c>
      <c r="T281" s="16">
        <f t="shared" si="20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8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9"/>
        <v>41744.590682870366</v>
      </c>
      <c r="T282" s="16">
        <f t="shared" si="20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8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9"/>
        <v>39950.163344907407</v>
      </c>
      <c r="T283" s="16">
        <f t="shared" si="20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8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9"/>
        <v>40194.920046296298</v>
      </c>
      <c r="T284" s="16">
        <f t="shared" si="20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8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9"/>
        <v>40675.71</v>
      </c>
      <c r="T285" s="16">
        <f t="shared" si="20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8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9"/>
        <v>40904.738194444442</v>
      </c>
      <c r="T286" s="16">
        <f t="shared" si="20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8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9"/>
        <v>41506.756111111114</v>
      </c>
      <c r="T287" s="16">
        <f t="shared" si="20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8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9"/>
        <v>41313.816249999996</v>
      </c>
      <c r="T288" s="16">
        <f t="shared" si="20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8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9"/>
        <v>41184.277986111112</v>
      </c>
      <c r="T289" s="16">
        <f t="shared" si="20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8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9"/>
        <v>41051.168900462959</v>
      </c>
      <c r="T290" s="16">
        <f t="shared" si="20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8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9"/>
        <v>41550.456412037034</v>
      </c>
      <c r="T291" s="16">
        <f t="shared" si="20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8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9"/>
        <v>40526.36917824074</v>
      </c>
      <c r="T292" s="16">
        <f t="shared" si="20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8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9"/>
        <v>41376.769050925926</v>
      </c>
      <c r="T293" s="16">
        <f t="shared" si="20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8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9"/>
        <v>40812.803229166668</v>
      </c>
      <c r="T294" s="16">
        <f t="shared" si="20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8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9"/>
        <v>41719.667986111112</v>
      </c>
      <c r="T295" s="16">
        <f t="shared" si="20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8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9"/>
        <v>40343.084421296298</v>
      </c>
      <c r="T296" s="16">
        <f t="shared" si="20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8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9"/>
        <v>41519.004733796297</v>
      </c>
      <c r="T297" s="16">
        <f t="shared" si="20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8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9"/>
        <v>41134.475497685184</v>
      </c>
      <c r="T298" s="16">
        <f t="shared" si="20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8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9"/>
        <v>42089.72802083334</v>
      </c>
      <c r="T299" s="16">
        <f t="shared" si="20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8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9"/>
        <v>41709.463518518518</v>
      </c>
      <c r="T300" s="16">
        <f t="shared" si="20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8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9"/>
        <v>40469.225231481483</v>
      </c>
      <c r="T301" s="16">
        <f t="shared" si="20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8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9"/>
        <v>40626.959930555553</v>
      </c>
      <c r="T302" s="16">
        <f t="shared" si="20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8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9"/>
        <v>41312.737673611111</v>
      </c>
      <c r="T303" s="16">
        <f t="shared" si="20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8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9"/>
        <v>40933.856921296298</v>
      </c>
      <c r="T304" s="16">
        <f t="shared" si="20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8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9"/>
        <v>41032.071134259262</v>
      </c>
      <c r="T305" s="16">
        <f t="shared" si="20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8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9"/>
        <v>41114.094872685186</v>
      </c>
      <c r="T306" s="16">
        <f t="shared" si="20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8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9"/>
        <v>40948.630196759259</v>
      </c>
      <c r="T307" s="16">
        <f t="shared" si="20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8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9"/>
        <v>41333.837187500001</v>
      </c>
      <c r="T308" s="16">
        <f t="shared" si="20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8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9"/>
        <v>41282.944456018515</v>
      </c>
      <c r="T309" s="16">
        <f t="shared" si="20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8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9"/>
        <v>40567.694560185184</v>
      </c>
      <c r="T310" s="16">
        <f t="shared" si="20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8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9"/>
        <v>41134.751550925925</v>
      </c>
      <c r="T311" s="16">
        <f t="shared" si="20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8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9"/>
        <v>40821.183136574073</v>
      </c>
      <c r="T312" s="16">
        <f t="shared" si="20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8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9"/>
        <v>40868.219814814816</v>
      </c>
      <c r="T313" s="16">
        <f t="shared" si="20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8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9"/>
        <v>41348.877685185187</v>
      </c>
      <c r="T314" s="16">
        <f t="shared" si="20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8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9"/>
        <v>40357.227939814817</v>
      </c>
      <c r="T315" s="16">
        <f t="shared" si="20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8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9"/>
        <v>41304.833194444444</v>
      </c>
      <c r="T316" s="16">
        <f t="shared" si="20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8"/>
        <v>101</v>
      </c>
      <c r="P317">
        <f t="shared" ref="P317:P380" si="21">IFERROR(ROUND(E317/L317,2),0)</f>
        <v>200.89</v>
      </c>
      <c r="Q317" s="11" t="s">
        <v>8308</v>
      </c>
      <c r="R317" t="s">
        <v>8313</v>
      </c>
      <c r="S317" s="16">
        <f t="shared" si="19"/>
        <v>41113.77238425926</v>
      </c>
      <c r="T317" s="16">
        <f t="shared" si="20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8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19"/>
        <v>41950.923576388886</v>
      </c>
      <c r="T318" s="16">
        <f t="shared" si="20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8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19"/>
        <v>41589.676886574074</v>
      </c>
      <c r="T319" s="16">
        <f t="shared" si="20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8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19"/>
        <v>41330.038784722223</v>
      </c>
      <c r="T320" s="16">
        <f t="shared" si="20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8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19"/>
        <v>40123.83829861111</v>
      </c>
      <c r="T321" s="16">
        <f t="shared" si="20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8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19"/>
        <v>42331.551307870366</v>
      </c>
      <c r="T322" s="16">
        <f t="shared" si="20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2">ROUND(E323/D323*100,0)</f>
        <v>103</v>
      </c>
      <c r="P323">
        <f t="shared" si="21"/>
        <v>106.62</v>
      </c>
      <c r="Q323" s="11" t="s">
        <v>8308</v>
      </c>
      <c r="R323" t="s">
        <v>8313</v>
      </c>
      <c r="S323" s="16">
        <f t="shared" ref="S323:S386" si="23">(((J323/60)/60)/24)+DATE(1970,1,1)</f>
        <v>42647.446597222224</v>
      </c>
      <c r="T323" s="16">
        <f t="shared" ref="T323:T386" si="24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2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3"/>
        <v>42473.57</v>
      </c>
      <c r="T324" s="16">
        <f t="shared" si="24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2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3"/>
        <v>42697.32136574074</v>
      </c>
      <c r="T325" s="16">
        <f t="shared" si="24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2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3"/>
        <v>42184.626250000001</v>
      </c>
      <c r="T326" s="16">
        <f t="shared" si="24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2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3"/>
        <v>42689.187881944439</v>
      </c>
      <c r="T327" s="16">
        <f t="shared" si="24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2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3"/>
        <v>42775.314884259264</v>
      </c>
      <c r="T328" s="16">
        <f t="shared" si="24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2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3"/>
        <v>42058.235289351855</v>
      </c>
      <c r="T329" s="16">
        <f t="shared" si="24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2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3"/>
        <v>42278.946620370371</v>
      </c>
      <c r="T330" s="16">
        <f t="shared" si="24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2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3"/>
        <v>42291.46674768519</v>
      </c>
      <c r="T331" s="16">
        <f t="shared" si="24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2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3"/>
        <v>41379.515775462962</v>
      </c>
      <c r="T332" s="16">
        <f t="shared" si="24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2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3"/>
        <v>42507.581412037034</v>
      </c>
      <c r="T333" s="16">
        <f t="shared" si="24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2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3"/>
        <v>42263.680289351847</v>
      </c>
      <c r="T334" s="16">
        <f t="shared" si="24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2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3"/>
        <v>42437.636469907404</v>
      </c>
      <c r="T335" s="16">
        <f t="shared" si="24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2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3"/>
        <v>42101.682372685187</v>
      </c>
      <c r="T336" s="16">
        <f t="shared" si="24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2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3"/>
        <v>42101.737442129626</v>
      </c>
      <c r="T337" s="16">
        <f t="shared" si="24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2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3"/>
        <v>42291.596273148149</v>
      </c>
      <c r="T338" s="16">
        <f t="shared" si="24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2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3"/>
        <v>42047.128564814819</v>
      </c>
      <c r="T339" s="16">
        <f t="shared" si="24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2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3"/>
        <v>42559.755671296298</v>
      </c>
      <c r="T340" s="16">
        <f t="shared" si="24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2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3"/>
        <v>42093.760046296295</v>
      </c>
      <c r="T341" s="16">
        <f t="shared" si="24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2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3"/>
        <v>42772.669062500005</v>
      </c>
      <c r="T342" s="16">
        <f t="shared" si="24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2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3"/>
        <v>41894.879606481481</v>
      </c>
      <c r="T343" s="16">
        <f t="shared" si="24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2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3"/>
        <v>42459.780844907407</v>
      </c>
      <c r="T344" s="16">
        <f t="shared" si="24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2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3"/>
        <v>41926.73778935185</v>
      </c>
      <c r="T345" s="16">
        <f t="shared" si="24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2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3"/>
        <v>42111.970995370371</v>
      </c>
      <c r="T346" s="16">
        <f t="shared" si="24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2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3"/>
        <v>42114.944328703699</v>
      </c>
      <c r="T347" s="16">
        <f t="shared" si="24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2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3"/>
        <v>42261.500243055561</v>
      </c>
      <c r="T348" s="16">
        <f t="shared" si="24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2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3"/>
        <v>42292.495474537034</v>
      </c>
      <c r="T349" s="16">
        <f t="shared" si="24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2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3"/>
        <v>42207.58699074074</v>
      </c>
      <c r="T350" s="16">
        <f t="shared" si="24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2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3"/>
        <v>42760.498935185184</v>
      </c>
      <c r="T351" s="16">
        <f t="shared" si="24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2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3"/>
        <v>42586.066076388888</v>
      </c>
      <c r="T352" s="16">
        <f t="shared" si="24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2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3"/>
        <v>42427.964745370366</v>
      </c>
      <c r="T353" s="16">
        <f t="shared" si="24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2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3"/>
        <v>41890.167453703703</v>
      </c>
      <c r="T354" s="16">
        <f t="shared" si="24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2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3"/>
        <v>42297.791886574079</v>
      </c>
      <c r="T355" s="16">
        <f t="shared" si="24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2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3"/>
        <v>42438.827789351853</v>
      </c>
      <c r="T356" s="16">
        <f t="shared" si="24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2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3"/>
        <v>41943.293912037036</v>
      </c>
      <c r="T357" s="16">
        <f t="shared" si="24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2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3"/>
        <v>42415.803159722222</v>
      </c>
      <c r="T358" s="16">
        <f t="shared" si="24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2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3"/>
        <v>42078.222187499996</v>
      </c>
      <c r="T359" s="16">
        <f t="shared" si="24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2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3"/>
        <v>42507.860196759255</v>
      </c>
      <c r="T360" s="16">
        <f t="shared" si="24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2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3"/>
        <v>41935.070486111108</v>
      </c>
      <c r="T361" s="16">
        <f t="shared" si="24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2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3"/>
        <v>42163.897916666669</v>
      </c>
      <c r="T362" s="16">
        <f t="shared" si="24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2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3"/>
        <v>41936.001226851848</v>
      </c>
      <c r="T363" s="16">
        <f t="shared" si="24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2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3"/>
        <v>41837.210543981484</v>
      </c>
      <c r="T364" s="16">
        <f t="shared" si="24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2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3"/>
        <v>40255.744629629626</v>
      </c>
      <c r="T365" s="16">
        <f t="shared" si="24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2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3"/>
        <v>41780.859629629631</v>
      </c>
      <c r="T366" s="16">
        <f t="shared" si="24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2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3"/>
        <v>41668.606469907405</v>
      </c>
      <c r="T367" s="16">
        <f t="shared" si="24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2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3"/>
        <v>41019.793032407404</v>
      </c>
      <c r="T368" s="16">
        <f t="shared" si="24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2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3"/>
        <v>41355.577291666668</v>
      </c>
      <c r="T369" s="16">
        <f t="shared" si="24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2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3"/>
        <v>42043.605578703704</v>
      </c>
      <c r="T370" s="16">
        <f t="shared" si="24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2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3"/>
        <v>40893.551724537036</v>
      </c>
      <c r="T371" s="16">
        <f t="shared" si="24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2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3"/>
        <v>42711.795138888891</v>
      </c>
      <c r="T372" s="16">
        <f t="shared" si="24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2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3"/>
        <v>41261.767812500002</v>
      </c>
      <c r="T373" s="16">
        <f t="shared" si="24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2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3"/>
        <v>42425.576898148152</v>
      </c>
      <c r="T374" s="16">
        <f t="shared" si="24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2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3"/>
        <v>41078.91201388889</v>
      </c>
      <c r="T375" s="16">
        <f t="shared" si="24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2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3"/>
        <v>40757.889247685183</v>
      </c>
      <c r="T376" s="16">
        <f t="shared" si="24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2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3"/>
        <v>41657.985081018516</v>
      </c>
      <c r="T377" s="16">
        <f t="shared" si="24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2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3"/>
        <v>42576.452731481477</v>
      </c>
      <c r="T378" s="16">
        <f t="shared" si="24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2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3"/>
        <v>42292.250787037032</v>
      </c>
      <c r="T379" s="16">
        <f t="shared" si="24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2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3"/>
        <v>42370.571851851855</v>
      </c>
      <c r="T380" s="16">
        <f t="shared" si="24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2"/>
        <v>116</v>
      </c>
      <c r="P381">
        <f t="shared" ref="P381:P444" si="25">IFERROR(ROUND(E381/L381,2),0)</f>
        <v>116.86</v>
      </c>
      <c r="Q381" s="11" t="s">
        <v>8308</v>
      </c>
      <c r="R381" t="s">
        <v>8313</v>
      </c>
      <c r="S381" s="16">
        <f t="shared" si="23"/>
        <v>40987.688333333332</v>
      </c>
      <c r="T381" s="16">
        <f t="shared" si="24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2"/>
        <v>142</v>
      </c>
      <c r="P382">
        <f t="shared" si="25"/>
        <v>115.51</v>
      </c>
      <c r="Q382" s="11" t="s">
        <v>8308</v>
      </c>
      <c r="R382" t="s">
        <v>8313</v>
      </c>
      <c r="S382" s="16">
        <f t="shared" si="23"/>
        <v>42367.719814814816</v>
      </c>
      <c r="T382" s="16">
        <f t="shared" si="24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2"/>
        <v>105</v>
      </c>
      <c r="P383">
        <f t="shared" si="25"/>
        <v>104.31</v>
      </c>
      <c r="Q383" s="11" t="s">
        <v>8308</v>
      </c>
      <c r="R383" t="s">
        <v>8313</v>
      </c>
      <c r="S383" s="16">
        <f t="shared" si="23"/>
        <v>41085.698113425926</v>
      </c>
      <c r="T383" s="16">
        <f t="shared" si="24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2"/>
        <v>256</v>
      </c>
      <c r="P384">
        <f t="shared" si="25"/>
        <v>69.77</v>
      </c>
      <c r="Q384" s="11" t="s">
        <v>8308</v>
      </c>
      <c r="R384" t="s">
        <v>8313</v>
      </c>
      <c r="S384" s="16">
        <f t="shared" si="23"/>
        <v>41144.709490740745</v>
      </c>
      <c r="T384" s="16">
        <f t="shared" si="24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2"/>
        <v>207</v>
      </c>
      <c r="P385">
        <f t="shared" si="25"/>
        <v>43.02</v>
      </c>
      <c r="Q385" s="11" t="s">
        <v>8308</v>
      </c>
      <c r="R385" t="s">
        <v>8313</v>
      </c>
      <c r="S385" s="16">
        <f t="shared" si="23"/>
        <v>41755.117581018516</v>
      </c>
      <c r="T385" s="16">
        <f t="shared" si="24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2"/>
        <v>112</v>
      </c>
      <c r="P386">
        <f t="shared" si="25"/>
        <v>58.54</v>
      </c>
      <c r="Q386" s="11" t="s">
        <v>8308</v>
      </c>
      <c r="R386" t="s">
        <v>8313</v>
      </c>
      <c r="S386" s="16">
        <f t="shared" si="23"/>
        <v>41980.781793981485</v>
      </c>
      <c r="T386" s="16">
        <f t="shared" si="24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6">ROUND(E387/D387*100,0)</f>
        <v>106</v>
      </c>
      <c r="P387">
        <f t="shared" si="25"/>
        <v>111.8</v>
      </c>
      <c r="Q387" s="11" t="s">
        <v>8308</v>
      </c>
      <c r="R387" t="s">
        <v>8313</v>
      </c>
      <c r="S387" s="16">
        <f t="shared" ref="S387:S450" si="27">(((J387/60)/60)/24)+DATE(1970,1,1)</f>
        <v>41934.584502314814</v>
      </c>
      <c r="T387" s="16">
        <f t="shared" ref="T387:T450" si="28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6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7"/>
        <v>42211.951284722221</v>
      </c>
      <c r="T388" s="16">
        <f t="shared" si="28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6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7"/>
        <v>42200.67659722222</v>
      </c>
      <c r="T389" s="16">
        <f t="shared" si="28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6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7"/>
        <v>42549.076157407413</v>
      </c>
      <c r="T390" s="16">
        <f t="shared" si="28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6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7"/>
        <v>41674.063078703701</v>
      </c>
      <c r="T391" s="16">
        <f t="shared" si="28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6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7"/>
        <v>42112.036712962959</v>
      </c>
      <c r="T392" s="16">
        <f t="shared" si="28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6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7"/>
        <v>40865.042256944449</v>
      </c>
      <c r="T393" s="16">
        <f t="shared" si="28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6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7"/>
        <v>40763.717256944445</v>
      </c>
      <c r="T394" s="16">
        <f t="shared" si="28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6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7"/>
        <v>41526.708935185183</v>
      </c>
      <c r="T395" s="16">
        <f t="shared" si="28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6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7"/>
        <v>42417.818078703705</v>
      </c>
      <c r="T396" s="16">
        <f t="shared" si="28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6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7"/>
        <v>40990.909259259257</v>
      </c>
      <c r="T397" s="16">
        <f t="shared" si="28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6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7"/>
        <v>41082.564884259256</v>
      </c>
      <c r="T398" s="16">
        <f t="shared" si="28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6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7"/>
        <v>40379.776435185187</v>
      </c>
      <c r="T399" s="16">
        <f t="shared" si="28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6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7"/>
        <v>42078.793124999997</v>
      </c>
      <c r="T400" s="16">
        <f t="shared" si="28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6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7"/>
        <v>42687.875775462962</v>
      </c>
      <c r="T401" s="16">
        <f t="shared" si="28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6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7"/>
        <v>41745.635960648149</v>
      </c>
      <c r="T402" s="16">
        <f t="shared" si="28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6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7"/>
        <v>40732.842245370368</v>
      </c>
      <c r="T403" s="16">
        <f t="shared" si="28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6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7"/>
        <v>42292.539548611108</v>
      </c>
      <c r="T404" s="16">
        <f t="shared" si="28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6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7"/>
        <v>40718.310659722221</v>
      </c>
      <c r="T405" s="16">
        <f t="shared" si="28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6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7"/>
        <v>41646.628032407411</v>
      </c>
      <c r="T406" s="16">
        <f t="shared" si="28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6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7"/>
        <v>41674.08494212963</v>
      </c>
      <c r="T407" s="16">
        <f t="shared" si="28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6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7"/>
        <v>40638.162465277775</v>
      </c>
      <c r="T408" s="16">
        <f t="shared" si="28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6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7"/>
        <v>40806.870949074073</v>
      </c>
      <c r="T409" s="16">
        <f t="shared" si="28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6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7"/>
        <v>41543.735995370371</v>
      </c>
      <c r="T410" s="16">
        <f t="shared" si="28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6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7"/>
        <v>42543.862777777773</v>
      </c>
      <c r="T411" s="16">
        <f t="shared" si="28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6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7"/>
        <v>42113.981446759266</v>
      </c>
      <c r="T412" s="16">
        <f t="shared" si="28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6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7"/>
        <v>41598.17597222222</v>
      </c>
      <c r="T413" s="16">
        <f t="shared" si="28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6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7"/>
        <v>41099.742800925924</v>
      </c>
      <c r="T414" s="16">
        <f t="shared" si="28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6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7"/>
        <v>41079.877442129626</v>
      </c>
      <c r="T415" s="16">
        <f t="shared" si="28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6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7"/>
        <v>41529.063252314816</v>
      </c>
      <c r="T416" s="16">
        <f t="shared" si="28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6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7"/>
        <v>41904.851875</v>
      </c>
      <c r="T417" s="16">
        <f t="shared" si="28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6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7"/>
        <v>41648.396192129629</v>
      </c>
      <c r="T418" s="16">
        <f t="shared" si="28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6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7"/>
        <v>41360.970601851855</v>
      </c>
      <c r="T419" s="16">
        <f t="shared" si="28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6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7"/>
        <v>42178.282372685186</v>
      </c>
      <c r="T420" s="16">
        <f t="shared" si="28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6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7"/>
        <v>41394.842442129629</v>
      </c>
      <c r="T421" s="16">
        <f t="shared" si="28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6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7"/>
        <v>41682.23646990741</v>
      </c>
      <c r="T422" s="16">
        <f t="shared" si="28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6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7"/>
        <v>42177.491388888884</v>
      </c>
      <c r="T423" s="16">
        <f t="shared" si="28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6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7"/>
        <v>41863.260381944441</v>
      </c>
      <c r="T424" s="16">
        <f t="shared" si="28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6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7"/>
        <v>41400.92627314815</v>
      </c>
      <c r="T425" s="16">
        <f t="shared" si="28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6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7"/>
        <v>40934.376145833332</v>
      </c>
      <c r="T426" s="16">
        <f t="shared" si="28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6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7"/>
        <v>42275.861157407402</v>
      </c>
      <c r="T427" s="16">
        <f t="shared" si="28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6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7"/>
        <v>42400.711967592593</v>
      </c>
      <c r="T428" s="16">
        <f t="shared" si="28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6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7"/>
        <v>42285.909027777772</v>
      </c>
      <c r="T429" s="16">
        <f t="shared" si="28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6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7"/>
        <v>41778.766724537039</v>
      </c>
      <c r="T430" s="16">
        <f t="shared" si="28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6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7"/>
        <v>40070.901412037041</v>
      </c>
      <c r="T431" s="16">
        <f t="shared" si="28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6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7"/>
        <v>41513.107256944444</v>
      </c>
      <c r="T432" s="16">
        <f t="shared" si="28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6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7"/>
        <v>42526.871331018512</v>
      </c>
      <c r="T433" s="16">
        <f t="shared" si="28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6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7"/>
        <v>42238.726631944446</v>
      </c>
      <c r="T434" s="16">
        <f t="shared" si="28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6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7"/>
        <v>42228.629884259266</v>
      </c>
      <c r="T435" s="16">
        <f t="shared" si="28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6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7"/>
        <v>41576.834513888891</v>
      </c>
      <c r="T436" s="16">
        <f t="shared" si="28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6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7"/>
        <v>41500.747453703705</v>
      </c>
      <c r="T437" s="16">
        <f t="shared" si="28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6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7"/>
        <v>41456.36241898148</v>
      </c>
      <c r="T438" s="16">
        <f t="shared" si="28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6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7"/>
        <v>42591.31858796296</v>
      </c>
      <c r="T439" s="16">
        <f t="shared" si="28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6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7"/>
        <v>42296.261087962965</v>
      </c>
      <c r="T440" s="16">
        <f t="shared" si="28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6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7"/>
        <v>41919.761782407404</v>
      </c>
      <c r="T441" s="16">
        <f t="shared" si="28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6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7"/>
        <v>42423.985567129625</v>
      </c>
      <c r="T442" s="16">
        <f t="shared" si="28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6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7"/>
        <v>41550.793935185182</v>
      </c>
      <c r="T443" s="16">
        <f t="shared" si="28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6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7"/>
        <v>42024.888692129629</v>
      </c>
      <c r="T444" s="16">
        <f t="shared" si="28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6"/>
        <v>0</v>
      </c>
      <c r="P445">
        <f t="shared" ref="P445:P508" si="29">IFERROR(ROUND(E445/L445,2),0)</f>
        <v>5</v>
      </c>
      <c r="Q445" s="11" t="s">
        <v>8308</v>
      </c>
      <c r="R445" t="s">
        <v>8314</v>
      </c>
      <c r="S445" s="16">
        <f t="shared" si="27"/>
        <v>41650.015057870369</v>
      </c>
      <c r="T445" s="16">
        <f t="shared" si="28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6"/>
        <v>5</v>
      </c>
      <c r="P446">
        <f t="shared" si="29"/>
        <v>50</v>
      </c>
      <c r="Q446" s="11" t="s">
        <v>8308</v>
      </c>
      <c r="R446" t="s">
        <v>8314</v>
      </c>
      <c r="S446" s="16">
        <f t="shared" si="27"/>
        <v>40894.906956018516</v>
      </c>
      <c r="T446" s="16">
        <f t="shared" si="28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6"/>
        <v>0</v>
      </c>
      <c r="P447">
        <f t="shared" si="29"/>
        <v>1</v>
      </c>
      <c r="Q447" s="11" t="s">
        <v>8308</v>
      </c>
      <c r="R447" t="s">
        <v>8314</v>
      </c>
      <c r="S447" s="16">
        <f t="shared" si="27"/>
        <v>42130.335358796292</v>
      </c>
      <c r="T447" s="16">
        <f t="shared" si="28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6"/>
        <v>7</v>
      </c>
      <c r="P448">
        <f t="shared" si="29"/>
        <v>47.88</v>
      </c>
      <c r="Q448" s="11" t="s">
        <v>8308</v>
      </c>
      <c r="R448" t="s">
        <v>8314</v>
      </c>
      <c r="S448" s="16">
        <f t="shared" si="27"/>
        <v>42037.083564814813</v>
      </c>
      <c r="T448" s="16">
        <f t="shared" si="28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6"/>
        <v>0</v>
      </c>
      <c r="P449">
        <f t="shared" si="29"/>
        <v>5</v>
      </c>
      <c r="Q449" s="11" t="s">
        <v>8308</v>
      </c>
      <c r="R449" t="s">
        <v>8314</v>
      </c>
      <c r="S449" s="16">
        <f t="shared" si="27"/>
        <v>41331.555127314816</v>
      </c>
      <c r="T449" s="16">
        <f t="shared" si="28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6"/>
        <v>3</v>
      </c>
      <c r="P450">
        <f t="shared" si="29"/>
        <v>20.5</v>
      </c>
      <c r="Q450" s="11" t="s">
        <v>8308</v>
      </c>
      <c r="R450" t="s">
        <v>8314</v>
      </c>
      <c r="S450" s="16">
        <f t="shared" si="27"/>
        <v>41753.758043981477</v>
      </c>
      <c r="T450" s="16">
        <f t="shared" si="28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0">ROUND(E451/D451*100,0)</f>
        <v>2</v>
      </c>
      <c r="P451">
        <f t="shared" si="29"/>
        <v>9</v>
      </c>
      <c r="Q451" s="11" t="s">
        <v>8308</v>
      </c>
      <c r="R451" t="s">
        <v>8314</v>
      </c>
      <c r="S451" s="16">
        <f t="shared" ref="S451:S514" si="31">(((J451/60)/60)/24)+DATE(1970,1,1)</f>
        <v>41534.568113425928</v>
      </c>
      <c r="T451" s="16">
        <f t="shared" ref="T451:T514" si="32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0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1"/>
        <v>41654.946759259255</v>
      </c>
      <c r="T452" s="16">
        <f t="shared" si="32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0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1"/>
        <v>41634.715173611112</v>
      </c>
      <c r="T453" s="16">
        <f t="shared" si="32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0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1"/>
        <v>42107.703877314809</v>
      </c>
      <c r="T454" s="16">
        <f t="shared" si="32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0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1"/>
        <v>42038.824988425928</v>
      </c>
      <c r="T455" s="16">
        <f t="shared" si="32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0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1"/>
        <v>41938.717256944445</v>
      </c>
      <c r="T456" s="16">
        <f t="shared" si="32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0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1"/>
        <v>40971.002569444441</v>
      </c>
      <c r="T457" s="16">
        <f t="shared" si="32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0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1"/>
        <v>41547.694456018515</v>
      </c>
      <c r="T458" s="16">
        <f t="shared" si="32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0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1"/>
        <v>41837.767500000002</v>
      </c>
      <c r="T459" s="16">
        <f t="shared" si="32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0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1"/>
        <v>41378.69976851852</v>
      </c>
      <c r="T460" s="16">
        <f t="shared" si="32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0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1"/>
        <v>40800.6403587963</v>
      </c>
      <c r="T461" s="16">
        <f t="shared" si="32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0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1"/>
        <v>41759.542534722219</v>
      </c>
      <c r="T462" s="16">
        <f t="shared" si="32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0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1"/>
        <v>41407.84684027778</v>
      </c>
      <c r="T463" s="16">
        <f t="shared" si="32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0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1"/>
        <v>40705.126631944448</v>
      </c>
      <c r="T464" s="16">
        <f t="shared" si="32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0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1"/>
        <v>40750.710104166668</v>
      </c>
      <c r="T465" s="16">
        <f t="shared" si="32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0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1"/>
        <v>42488.848784722228</v>
      </c>
      <c r="T466" s="16">
        <f t="shared" si="32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0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1"/>
        <v>41801.120069444441</v>
      </c>
      <c r="T467" s="16">
        <f t="shared" si="32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0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1"/>
        <v>41129.942870370374</v>
      </c>
      <c r="T468" s="16">
        <f t="shared" si="32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0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1"/>
        <v>41135.679791666669</v>
      </c>
      <c r="T469" s="16">
        <f t="shared" si="32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0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1"/>
        <v>41041.167627314811</v>
      </c>
      <c r="T470" s="16">
        <f t="shared" si="32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0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1"/>
        <v>41827.989861111113</v>
      </c>
      <c r="T471" s="16">
        <f t="shared" si="32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0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1"/>
        <v>41605.167696759258</v>
      </c>
      <c r="T472" s="16">
        <f t="shared" si="32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0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1"/>
        <v>41703.721979166665</v>
      </c>
      <c r="T473" s="16">
        <f t="shared" si="32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0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1"/>
        <v>41844.922662037039</v>
      </c>
      <c r="T474" s="16">
        <f t="shared" si="32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0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1"/>
        <v>41869.698136574072</v>
      </c>
      <c r="T475" s="16">
        <f t="shared" si="32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0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1"/>
        <v>42753.329039351855</v>
      </c>
      <c r="T476" s="16">
        <f t="shared" si="32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0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1"/>
        <v>42100.086145833338</v>
      </c>
      <c r="T477" s="16">
        <f t="shared" si="32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0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1"/>
        <v>41757.975011574075</v>
      </c>
      <c r="T478" s="16">
        <f t="shared" si="32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0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1"/>
        <v>40987.83488425926</v>
      </c>
      <c r="T479" s="16">
        <f t="shared" si="32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0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1"/>
        <v>42065.910983796297</v>
      </c>
      <c r="T480" s="16">
        <f t="shared" si="32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0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1"/>
        <v>41904.407812500001</v>
      </c>
      <c r="T481" s="16">
        <f t="shared" si="32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0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1"/>
        <v>41465.500173611108</v>
      </c>
      <c r="T482" s="16">
        <f t="shared" si="32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0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1"/>
        <v>41162.672326388885</v>
      </c>
      <c r="T483" s="16">
        <f t="shared" si="32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0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1"/>
        <v>42447.896875000006</v>
      </c>
      <c r="T484" s="16">
        <f t="shared" si="32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0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1"/>
        <v>41243.197592592594</v>
      </c>
      <c r="T485" s="16">
        <f t="shared" si="32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0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1"/>
        <v>42272.93949074074</v>
      </c>
      <c r="T486" s="16">
        <f t="shared" si="32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0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1"/>
        <v>41381.50577546296</v>
      </c>
      <c r="T487" s="16">
        <f t="shared" si="32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0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1"/>
        <v>41761.94258101852</v>
      </c>
      <c r="T488" s="16">
        <f t="shared" si="32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0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1"/>
        <v>42669.594837962963</v>
      </c>
      <c r="T489" s="16">
        <f t="shared" si="32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0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1"/>
        <v>42714.054398148146</v>
      </c>
      <c r="T490" s="16">
        <f t="shared" si="32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0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1"/>
        <v>40882.481666666667</v>
      </c>
      <c r="T491" s="16">
        <f t="shared" si="32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0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1"/>
        <v>41113.968576388892</v>
      </c>
      <c r="T492" s="16">
        <f t="shared" si="32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0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1"/>
        <v>42366.982627314821</v>
      </c>
      <c r="T493" s="16">
        <f t="shared" si="32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0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1"/>
        <v>42596.03506944445</v>
      </c>
      <c r="T494" s="16">
        <f t="shared" si="32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0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1"/>
        <v>42114.726134259254</v>
      </c>
      <c r="T495" s="16">
        <f t="shared" si="32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0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1"/>
        <v>41799.830613425926</v>
      </c>
      <c r="T496" s="16">
        <f t="shared" si="32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0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1"/>
        <v>42171.827604166669</v>
      </c>
      <c r="T497" s="16">
        <f t="shared" si="32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0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1"/>
        <v>41620.93141203704</v>
      </c>
      <c r="T498" s="16">
        <f t="shared" si="32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0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1"/>
        <v>41945.037789351853</v>
      </c>
      <c r="T499" s="16">
        <f t="shared" si="32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0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1"/>
        <v>40858.762141203704</v>
      </c>
      <c r="T500" s="16">
        <f t="shared" si="32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0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1"/>
        <v>40043.895462962959</v>
      </c>
      <c r="T501" s="16">
        <f t="shared" si="32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0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1"/>
        <v>40247.886006944449</v>
      </c>
      <c r="T502" s="16">
        <f t="shared" si="32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0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1"/>
        <v>40703.234386574077</v>
      </c>
      <c r="T503" s="16">
        <f t="shared" si="32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0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1"/>
        <v>40956.553530092591</v>
      </c>
      <c r="T504" s="16">
        <f t="shared" si="32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0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1"/>
        <v>41991.526655092588</v>
      </c>
      <c r="T505" s="16">
        <f t="shared" si="32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0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1"/>
        <v>40949.98364583333</v>
      </c>
      <c r="T506" s="16">
        <f t="shared" si="32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0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1"/>
        <v>42318.098217592589</v>
      </c>
      <c r="T507" s="16">
        <f t="shared" si="32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0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1"/>
        <v>41466.552314814813</v>
      </c>
      <c r="T508" s="16">
        <f t="shared" si="32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0"/>
        <v>3</v>
      </c>
      <c r="P509">
        <f t="shared" ref="P509:P572" si="33">IFERROR(ROUND(E509/L509,2),0)</f>
        <v>64</v>
      </c>
      <c r="Q509" s="11" t="s">
        <v>8308</v>
      </c>
      <c r="R509" t="s">
        <v>8314</v>
      </c>
      <c r="S509" s="16">
        <f t="shared" si="31"/>
        <v>41156.958993055552</v>
      </c>
      <c r="T509" s="16">
        <f t="shared" si="32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0"/>
        <v>1</v>
      </c>
      <c r="P510">
        <f t="shared" si="33"/>
        <v>133.33000000000001</v>
      </c>
      <c r="Q510" s="11" t="s">
        <v>8308</v>
      </c>
      <c r="R510" t="s">
        <v>8314</v>
      </c>
      <c r="S510" s="16">
        <f t="shared" si="31"/>
        <v>40995.024317129632</v>
      </c>
      <c r="T510" s="16">
        <f t="shared" si="32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0"/>
        <v>0</v>
      </c>
      <c r="P511">
        <f t="shared" si="33"/>
        <v>10</v>
      </c>
      <c r="Q511" s="11" t="s">
        <v>8308</v>
      </c>
      <c r="R511" t="s">
        <v>8314</v>
      </c>
      <c r="S511" s="16">
        <f t="shared" si="31"/>
        <v>42153.631597222222</v>
      </c>
      <c r="T511" s="16">
        <f t="shared" si="32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0"/>
        <v>0</v>
      </c>
      <c r="P512">
        <f t="shared" si="33"/>
        <v>0</v>
      </c>
      <c r="Q512" s="11" t="s">
        <v>8308</v>
      </c>
      <c r="R512" t="s">
        <v>8314</v>
      </c>
      <c r="S512" s="16">
        <f t="shared" si="31"/>
        <v>42400.176377314812</v>
      </c>
      <c r="T512" s="16">
        <f t="shared" si="32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0"/>
        <v>3</v>
      </c>
      <c r="P513">
        <f t="shared" si="33"/>
        <v>30</v>
      </c>
      <c r="Q513" s="11" t="s">
        <v>8308</v>
      </c>
      <c r="R513" t="s">
        <v>8314</v>
      </c>
      <c r="S513" s="16">
        <f t="shared" si="31"/>
        <v>41340.303032407406</v>
      </c>
      <c r="T513" s="16">
        <f t="shared" si="32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0"/>
        <v>0</v>
      </c>
      <c r="P514">
        <f t="shared" si="33"/>
        <v>5.5</v>
      </c>
      <c r="Q514" s="11" t="s">
        <v>8308</v>
      </c>
      <c r="R514" t="s">
        <v>8314</v>
      </c>
      <c r="S514" s="16">
        <f t="shared" si="31"/>
        <v>42649.742210648154</v>
      </c>
      <c r="T514" s="16">
        <f t="shared" si="32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4">ROUND(E515/D515*100,0)</f>
        <v>14</v>
      </c>
      <c r="P515">
        <f t="shared" si="33"/>
        <v>102.38</v>
      </c>
      <c r="Q515" s="11" t="s">
        <v>8308</v>
      </c>
      <c r="R515" t="s">
        <v>8314</v>
      </c>
      <c r="S515" s="16">
        <f t="shared" ref="S515:S578" si="35">(((J515/60)/60)/24)+DATE(1970,1,1)</f>
        <v>42552.653993055559</v>
      </c>
      <c r="T515" s="16">
        <f t="shared" ref="T515:T578" si="36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4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5"/>
        <v>41830.613969907405</v>
      </c>
      <c r="T516" s="16">
        <f t="shared" si="36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4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5"/>
        <v>42327.490752314814</v>
      </c>
      <c r="T517" s="16">
        <f t="shared" si="36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4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5"/>
        <v>42091.778703703705</v>
      </c>
      <c r="T518" s="16">
        <f t="shared" si="36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4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5"/>
        <v>42738.615289351852</v>
      </c>
      <c r="T519" s="16">
        <f t="shared" si="36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4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5"/>
        <v>42223.616018518514</v>
      </c>
      <c r="T520" s="16">
        <f t="shared" si="36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4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5"/>
        <v>41218.391446759262</v>
      </c>
      <c r="T521" s="16">
        <f t="shared" si="36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4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5"/>
        <v>42318.702094907407</v>
      </c>
      <c r="T522" s="16">
        <f t="shared" si="36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4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5"/>
        <v>42646.092812499999</v>
      </c>
      <c r="T523" s="16">
        <f t="shared" si="36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4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5"/>
        <v>42430.040798611109</v>
      </c>
      <c r="T524" s="16">
        <f t="shared" si="36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4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5"/>
        <v>42238.13282407407</v>
      </c>
      <c r="T525" s="16">
        <f t="shared" si="36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4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5"/>
        <v>42492.717233796298</v>
      </c>
      <c r="T526" s="16">
        <f t="shared" si="36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4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5"/>
        <v>41850.400937500002</v>
      </c>
      <c r="T527" s="16">
        <f t="shared" si="36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4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5"/>
        <v>42192.591944444444</v>
      </c>
      <c r="T528" s="16">
        <f t="shared" si="36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4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5"/>
        <v>42753.205625000002</v>
      </c>
      <c r="T529" s="16">
        <f t="shared" si="36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4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5"/>
        <v>42155.920219907406</v>
      </c>
      <c r="T530" s="16">
        <f t="shared" si="36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4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5"/>
        <v>42725.031180555554</v>
      </c>
      <c r="T531" s="16">
        <f t="shared" si="36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4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5"/>
        <v>42157.591064814813</v>
      </c>
      <c r="T532" s="16">
        <f t="shared" si="36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4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5"/>
        <v>42676.065150462964</v>
      </c>
      <c r="T533" s="16">
        <f t="shared" si="36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4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5"/>
        <v>42473.007037037038</v>
      </c>
      <c r="T534" s="16">
        <f t="shared" si="36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4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5"/>
        <v>42482.43478009259</v>
      </c>
      <c r="T535" s="16">
        <f t="shared" si="36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4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5"/>
        <v>42270.810995370368</v>
      </c>
      <c r="T536" s="16">
        <f t="shared" si="36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4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5"/>
        <v>42711.545196759253</v>
      </c>
      <c r="T537" s="16">
        <f t="shared" si="36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4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5"/>
        <v>42179.344988425932</v>
      </c>
      <c r="T538" s="16">
        <f t="shared" si="36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4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5"/>
        <v>42282.768414351856</v>
      </c>
      <c r="T539" s="16">
        <f t="shared" si="36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4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5"/>
        <v>42473.794710648144</v>
      </c>
      <c r="T540" s="16">
        <f t="shared" si="36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4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5"/>
        <v>42535.049849537041</v>
      </c>
      <c r="T541" s="16">
        <f t="shared" si="36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4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5"/>
        <v>42009.817199074074</v>
      </c>
      <c r="T542" s="16">
        <f t="shared" si="36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4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5"/>
        <v>42276.046689814815</v>
      </c>
      <c r="T543" s="16">
        <f t="shared" si="36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4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5"/>
        <v>42433.737453703703</v>
      </c>
      <c r="T544" s="16">
        <f t="shared" si="36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4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5"/>
        <v>41914.092152777775</v>
      </c>
      <c r="T545" s="16">
        <f t="shared" si="36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4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5"/>
        <v>42525.656944444447</v>
      </c>
      <c r="T546" s="16">
        <f t="shared" si="36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4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5"/>
        <v>42283.592465277776</v>
      </c>
      <c r="T547" s="16">
        <f t="shared" si="36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4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5"/>
        <v>42249.667997685188</v>
      </c>
      <c r="T548" s="16">
        <f t="shared" si="36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4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5"/>
        <v>42380.696342592593</v>
      </c>
      <c r="T549" s="16">
        <f t="shared" si="36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4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5"/>
        <v>42276.903333333335</v>
      </c>
      <c r="T550" s="16">
        <f t="shared" si="36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4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5"/>
        <v>42163.636828703704</v>
      </c>
      <c r="T551" s="16">
        <f t="shared" si="36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4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5"/>
        <v>42753.678761574076</v>
      </c>
      <c r="T552" s="16">
        <f t="shared" si="36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4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5"/>
        <v>42173.275740740741</v>
      </c>
      <c r="T553" s="16">
        <f t="shared" si="36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4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5"/>
        <v>42318.616851851853</v>
      </c>
      <c r="T554" s="16">
        <f t="shared" si="36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4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5"/>
        <v>41927.71980324074</v>
      </c>
      <c r="T555" s="16">
        <f t="shared" si="36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4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5"/>
        <v>41901.684861111113</v>
      </c>
      <c r="T556" s="16">
        <f t="shared" si="36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4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5"/>
        <v>42503.353506944448</v>
      </c>
      <c r="T557" s="16">
        <f t="shared" si="36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4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5"/>
        <v>42345.860150462962</v>
      </c>
      <c r="T558" s="16">
        <f t="shared" si="36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4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5"/>
        <v>42676.942164351851</v>
      </c>
      <c r="T559" s="16">
        <f t="shared" si="36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4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5"/>
        <v>42057.883159722223</v>
      </c>
      <c r="T560" s="16">
        <f t="shared" si="36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4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5"/>
        <v>42321.283101851848</v>
      </c>
      <c r="T561" s="16">
        <f t="shared" si="36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4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5"/>
        <v>41960.771354166667</v>
      </c>
      <c r="T562" s="16">
        <f t="shared" si="36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4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5"/>
        <v>42268.658715277779</v>
      </c>
      <c r="T563" s="16">
        <f t="shared" si="36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4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5"/>
        <v>42692.389062500006</v>
      </c>
      <c r="T564" s="16">
        <f t="shared" si="36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4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5"/>
        <v>42022.069988425923</v>
      </c>
      <c r="T565" s="16">
        <f t="shared" si="36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4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5"/>
        <v>42411.942997685182</v>
      </c>
      <c r="T566" s="16">
        <f t="shared" si="36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4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5"/>
        <v>42165.785289351858</v>
      </c>
      <c r="T567" s="16">
        <f t="shared" si="36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4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5"/>
        <v>42535.68440972222</v>
      </c>
      <c r="T568" s="16">
        <f t="shared" si="36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4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5"/>
        <v>41975.842523148152</v>
      </c>
      <c r="T569" s="16">
        <f t="shared" si="36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4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5"/>
        <v>42348.9215625</v>
      </c>
      <c r="T570" s="16">
        <f t="shared" si="36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4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5"/>
        <v>42340.847361111111</v>
      </c>
      <c r="T571" s="16">
        <f t="shared" si="36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4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5"/>
        <v>42388.798252314817</v>
      </c>
      <c r="T572" s="16">
        <f t="shared" si="36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4"/>
        <v>0</v>
      </c>
      <c r="P573">
        <f t="shared" ref="P573:P636" si="37">IFERROR(ROUND(E573/L573,2),0)</f>
        <v>53</v>
      </c>
      <c r="Q573" s="11" t="s">
        <v>8317</v>
      </c>
      <c r="R573" t="s">
        <v>8318</v>
      </c>
      <c r="S573" s="16">
        <f t="shared" si="35"/>
        <v>42192.816238425927</v>
      </c>
      <c r="T573" s="16">
        <f t="shared" si="36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4"/>
        <v>0</v>
      </c>
      <c r="P574">
        <f t="shared" si="37"/>
        <v>0</v>
      </c>
      <c r="Q574" s="11" t="s">
        <v>8317</v>
      </c>
      <c r="R574" t="s">
        <v>8318</v>
      </c>
      <c r="S574" s="16">
        <f t="shared" si="35"/>
        <v>42282.71629629629</v>
      </c>
      <c r="T574" s="16">
        <f t="shared" si="36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4"/>
        <v>0</v>
      </c>
      <c r="P575">
        <f t="shared" si="37"/>
        <v>38.44</v>
      </c>
      <c r="Q575" s="11" t="s">
        <v>8317</v>
      </c>
      <c r="R575" t="s">
        <v>8318</v>
      </c>
      <c r="S575" s="16">
        <f t="shared" si="35"/>
        <v>41963.050127314811</v>
      </c>
      <c r="T575" s="16">
        <f t="shared" si="36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4"/>
        <v>1</v>
      </c>
      <c r="P576">
        <f t="shared" si="37"/>
        <v>20</v>
      </c>
      <c r="Q576" s="11" t="s">
        <v>8317</v>
      </c>
      <c r="R576" t="s">
        <v>8318</v>
      </c>
      <c r="S576" s="16">
        <f t="shared" si="35"/>
        <v>42632.443368055552</v>
      </c>
      <c r="T576" s="16">
        <f t="shared" si="36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4"/>
        <v>0</v>
      </c>
      <c r="P577">
        <f t="shared" si="37"/>
        <v>64.75</v>
      </c>
      <c r="Q577" s="11" t="s">
        <v>8317</v>
      </c>
      <c r="R577" t="s">
        <v>8318</v>
      </c>
      <c r="S577" s="16">
        <f t="shared" si="35"/>
        <v>42138.692627314813</v>
      </c>
      <c r="T577" s="16">
        <f t="shared" si="36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4"/>
        <v>0</v>
      </c>
      <c r="P578">
        <f t="shared" si="37"/>
        <v>1</v>
      </c>
      <c r="Q578" s="11" t="s">
        <v>8317</v>
      </c>
      <c r="R578" t="s">
        <v>8318</v>
      </c>
      <c r="S578" s="16">
        <f t="shared" si="35"/>
        <v>42031.471666666665</v>
      </c>
      <c r="T578" s="16">
        <f t="shared" si="36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8">ROUND(E579/D579*100,0)</f>
        <v>0</v>
      </c>
      <c r="P579">
        <f t="shared" si="37"/>
        <v>10</v>
      </c>
      <c r="Q579" s="11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ref="P637:P700" si="41">IFERROR(ROUND(E637/L637,2),0)</f>
        <v>2</v>
      </c>
      <c r="Q637" s="11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41"/>
        <v>4</v>
      </c>
      <c r="Q638" s="11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41"/>
        <v>0</v>
      </c>
      <c r="Q639" s="11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41"/>
        <v>3</v>
      </c>
      <c r="Q640" s="11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41"/>
        <v>1</v>
      </c>
      <c r="Q641" s="11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144</v>
      </c>
      <c r="P642">
        <f t="shared" si="41"/>
        <v>50.5</v>
      </c>
      <c r="Q642" s="11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2">ROUND(E643/D643*100,0)</f>
        <v>119</v>
      </c>
      <c r="P643">
        <f t="shared" si="41"/>
        <v>151.32</v>
      </c>
      <c r="Q643" s="11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ref="P701:P764" si="45">IFERROR(ROUND(E701/L701,2),0)</f>
        <v>120.39</v>
      </c>
      <c r="Q701" s="11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5"/>
        <v>13</v>
      </c>
      <c r="Q702" s="11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5"/>
        <v>291.33</v>
      </c>
      <c r="Q703" s="11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5"/>
        <v>124.92</v>
      </c>
      <c r="Q704" s="11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5"/>
        <v>119.57</v>
      </c>
      <c r="Q705" s="11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>
        <f t="shared" si="45"/>
        <v>120.25</v>
      </c>
      <c r="Q706" s="11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ROUND(E707/D707*100,0)</f>
        <v>1</v>
      </c>
      <c r="P707">
        <f t="shared" si="45"/>
        <v>195.4</v>
      </c>
      <c r="Q707" s="11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ref="P765:P828" si="49">IFERROR(ROUND(E765/L765,2),0)</f>
        <v>5</v>
      </c>
      <c r="Q765" s="11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9"/>
        <v>0</v>
      </c>
      <c r="Q766" s="11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9"/>
        <v>57.3</v>
      </c>
      <c r="Q767" s="11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9"/>
        <v>0</v>
      </c>
      <c r="Q768" s="11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9"/>
        <v>59</v>
      </c>
      <c r="Q769" s="11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>
        <f t="shared" si="49"/>
        <v>0</v>
      </c>
      <c r="Q770" s="11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ROUND(E771/D771*100,0)</f>
        <v>41</v>
      </c>
      <c r="P771">
        <f t="shared" si="49"/>
        <v>31.85</v>
      </c>
      <c r="Q771" s="11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ref="P829:P892" si="53">IFERROR(ROUND(E829/L829,2),0)</f>
        <v>28.18</v>
      </c>
      <c r="Q829" s="11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3"/>
        <v>36.61</v>
      </c>
      <c r="Q830" s="11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3"/>
        <v>32.5</v>
      </c>
      <c r="Q831" s="11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3"/>
        <v>60.66</v>
      </c>
      <c r="Q832" s="11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3"/>
        <v>175</v>
      </c>
      <c r="Q833" s="11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>
        <f t="shared" si="53"/>
        <v>97.99</v>
      </c>
      <c r="Q834" s="11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ROUND(E835/D835*100,0)</f>
        <v>102</v>
      </c>
      <c r="P835">
        <f t="shared" si="53"/>
        <v>148.78</v>
      </c>
      <c r="Q835" s="11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ref="P893:P956" si="57">IFERROR(ROUND(E893/L893,2),0)</f>
        <v>28.89</v>
      </c>
      <c r="Q893" s="11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7"/>
        <v>143.82</v>
      </c>
      <c r="Q894" s="11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7"/>
        <v>40</v>
      </c>
      <c r="Q895" s="11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7"/>
        <v>147.81</v>
      </c>
      <c r="Q896" s="11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7"/>
        <v>27.86</v>
      </c>
      <c r="Q897" s="11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>
        <f t="shared" si="57"/>
        <v>44.44</v>
      </c>
      <c r="Q898" s="11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ROUND(E899/D899*100,0)</f>
        <v>0</v>
      </c>
      <c r="P899">
        <f t="shared" si="57"/>
        <v>0</v>
      </c>
      <c r="Q899" s="11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ref="P957:P1020" si="61">IFERROR(ROUND(E957/L957,2),0)</f>
        <v>182.62</v>
      </c>
      <c r="Q957" s="11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61"/>
        <v>50.65</v>
      </c>
      <c r="Q958" s="11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61"/>
        <v>33.29</v>
      </c>
      <c r="Q959" s="11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61"/>
        <v>51.82</v>
      </c>
      <c r="Q960" s="11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61"/>
        <v>113.63</v>
      </c>
      <c r="Q961" s="11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>
        <f t="shared" si="61"/>
        <v>136.46</v>
      </c>
      <c r="Q962" s="11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ROUND(E963/D963*100,0)</f>
        <v>42</v>
      </c>
      <c r="P963">
        <f t="shared" si="61"/>
        <v>364.35</v>
      </c>
      <c r="Q963" s="11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ref="P1021:P1084" si="65">IFERROR(ROUND(E1021/L1021,2),0)</f>
        <v>53.25</v>
      </c>
      <c r="Q1021" s="11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5"/>
        <v>106.2</v>
      </c>
      <c r="Q1022" s="11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5"/>
        <v>22.08</v>
      </c>
      <c r="Q1023" s="11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5"/>
        <v>31.05</v>
      </c>
      <c r="Q1024" s="11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5"/>
        <v>36.21</v>
      </c>
      <c r="Q1025" s="11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>
        <f t="shared" si="65"/>
        <v>388.98</v>
      </c>
      <c r="Q1026" s="11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ROUND(E1027/D1027*100,0)</f>
        <v>110</v>
      </c>
      <c r="P1027">
        <f t="shared" si="65"/>
        <v>71.849999999999994</v>
      </c>
      <c r="Q1027" s="11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ref="P1085:P1148" si="69">IFERROR(ROUND(E1085/L1085,2),0)</f>
        <v>410</v>
      </c>
      <c r="Q1085" s="11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9"/>
        <v>0</v>
      </c>
      <c r="Q1086" s="11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9"/>
        <v>114</v>
      </c>
      <c r="Q1087" s="11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9"/>
        <v>7.5</v>
      </c>
      <c r="Q1088" s="11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9"/>
        <v>0</v>
      </c>
      <c r="Q1089" s="11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>
        <f t="shared" si="69"/>
        <v>43.42</v>
      </c>
      <c r="Q1090" s="11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ROUND(E1091/D1091*100,0)</f>
        <v>8</v>
      </c>
      <c r="P1091">
        <f t="shared" si="69"/>
        <v>23.96</v>
      </c>
      <c r="Q1091" s="11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ref="P1149:P1212" si="73">IFERROR(ROUND(E1149/L1149,2),0)</f>
        <v>0</v>
      </c>
      <c r="Q1149" s="11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3"/>
        <v>24.33</v>
      </c>
      <c r="Q1150" s="11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3"/>
        <v>37.5</v>
      </c>
      <c r="Q1151" s="11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3"/>
        <v>42</v>
      </c>
      <c r="Q1152" s="11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3"/>
        <v>0</v>
      </c>
      <c r="Q1153" s="11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>
        <f t="shared" si="73"/>
        <v>60.73</v>
      </c>
      <c r="Q1154" s="11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ROUND(E1155/D1155*100,0)</f>
        <v>1</v>
      </c>
      <c r="P1155">
        <f t="shared" si="73"/>
        <v>50</v>
      </c>
      <c r="Q1155" s="11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ref="P1213:P1276" si="77">IFERROR(ROUND(E1213/L1213,2),0)</f>
        <v>168.5</v>
      </c>
      <c r="Q1213" s="11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7"/>
        <v>38.869999999999997</v>
      </c>
      <c r="Q1214" s="11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7"/>
        <v>61.53</v>
      </c>
      <c r="Q1215" s="11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7"/>
        <v>105.44</v>
      </c>
      <c r="Q1216" s="11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7"/>
        <v>71.59</v>
      </c>
      <c r="Q1217" s="11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7"/>
        <v>91.88</v>
      </c>
      <c r="Q1218" s="11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ROUND(E1219/D1219*100,0)</f>
        <v>103</v>
      </c>
      <c r="P1219">
        <f t="shared" si="77"/>
        <v>148.57</v>
      </c>
      <c r="Q1219" s="11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ref="P1277:P1340" si="81">IFERROR(ROUND(E1277/L1277,2),0)</f>
        <v>62.52</v>
      </c>
      <c r="Q1277" s="11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81"/>
        <v>46.07</v>
      </c>
      <c r="Q1278" s="11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81"/>
        <v>38.54</v>
      </c>
      <c r="Q1279" s="11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81"/>
        <v>53.01</v>
      </c>
      <c r="Q1280" s="11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81"/>
        <v>73.36</v>
      </c>
      <c r="Q1281" s="11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>
        <f t="shared" si="81"/>
        <v>127.98</v>
      </c>
      <c r="Q1282" s="11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ROUND(E1283/D1283*100,0)</f>
        <v>111</v>
      </c>
      <c r="P1283">
        <f t="shared" si="81"/>
        <v>104.73</v>
      </c>
      <c r="Q1283" s="11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ref="P1341:P1404" si="85">IFERROR(ROUND(E1341/L1341,2),0)</f>
        <v>89.65</v>
      </c>
      <c r="Q1341" s="11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5"/>
        <v>0</v>
      </c>
      <c r="Q1342" s="11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5"/>
        <v>382.39</v>
      </c>
      <c r="Q1343" s="11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5"/>
        <v>100</v>
      </c>
      <c r="Q1344" s="11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5"/>
        <v>158.36000000000001</v>
      </c>
      <c r="Q1345" s="11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>
        <f t="shared" si="85"/>
        <v>40.76</v>
      </c>
      <c r="Q1346" s="11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>
        <f t="shared" si="85"/>
        <v>53.57</v>
      </c>
      <c r="Q1347" s="11" t="s">
        <v>8320</v>
      </c>
      <c r="R1347" t="s">
        <v>8321</v>
      </c>
      <c r="S1347" s="16">
        <f t="shared" ref="S1347:S1410" si="87">(((J1347/60)/60)/24)+DATE(1970,1,1)</f>
        <v>41799.814340277779</v>
      </c>
      <c r="T1347" s="16">
        <f t="shared" ref="T1347:T1410" si="88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7"/>
        <v>41422.075821759259</v>
      </c>
      <c r="T1348" s="16">
        <f t="shared" si="88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7"/>
        <v>42040.638020833328</v>
      </c>
      <c r="T1349" s="16">
        <f t="shared" si="88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7"/>
        <v>41963.506168981476</v>
      </c>
      <c r="T1350" s="16">
        <f t="shared" si="88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7"/>
        <v>42317.33258101852</v>
      </c>
      <c r="T1351" s="16">
        <f t="shared" si="88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7"/>
        <v>42334.013124999998</v>
      </c>
      <c r="T1352" s="16">
        <f t="shared" si="88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7"/>
        <v>42382.74009259259</v>
      </c>
      <c r="T1353" s="16">
        <f t="shared" si="88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7"/>
        <v>42200.578310185185</v>
      </c>
      <c r="T1354" s="16">
        <f t="shared" si="88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7"/>
        <v>41309.11791666667</v>
      </c>
      <c r="T1355" s="16">
        <f t="shared" si="88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7"/>
        <v>42502.807627314818</v>
      </c>
      <c r="T1356" s="16">
        <f t="shared" si="88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7"/>
        <v>41213.254687499997</v>
      </c>
      <c r="T1357" s="16">
        <f t="shared" si="88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7"/>
        <v>41430.038888888892</v>
      </c>
      <c r="T1358" s="16">
        <f t="shared" si="88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7"/>
        <v>41304.962233796294</v>
      </c>
      <c r="T1359" s="16">
        <f t="shared" si="88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7"/>
        <v>40689.570868055554</v>
      </c>
      <c r="T1360" s="16">
        <f t="shared" si="88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7"/>
        <v>40668.814699074072</v>
      </c>
      <c r="T1361" s="16">
        <f t="shared" si="88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7"/>
        <v>41095.900694444441</v>
      </c>
      <c r="T1362" s="16">
        <f t="shared" si="88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7"/>
        <v>41781.717268518521</v>
      </c>
      <c r="T1363" s="16">
        <f t="shared" si="88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7"/>
        <v>41464.934386574074</v>
      </c>
      <c r="T1364" s="16">
        <f t="shared" si="88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7"/>
        <v>42396.8440625</v>
      </c>
      <c r="T1365" s="16">
        <f t="shared" si="88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7"/>
        <v>41951.695671296293</v>
      </c>
      <c r="T1366" s="16">
        <f t="shared" si="88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7"/>
        <v>42049.733240740738</v>
      </c>
      <c r="T1367" s="16">
        <f t="shared" si="88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7"/>
        <v>41924.996099537035</v>
      </c>
      <c r="T1368" s="16">
        <f t="shared" si="88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7"/>
        <v>42292.002893518518</v>
      </c>
      <c r="T1369" s="16">
        <f t="shared" si="88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7"/>
        <v>42146.190902777773</v>
      </c>
      <c r="T1370" s="16">
        <f t="shared" si="88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7"/>
        <v>41710.594282407408</v>
      </c>
      <c r="T1371" s="16">
        <f t="shared" si="88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7"/>
        <v>41548.00335648148</v>
      </c>
      <c r="T1372" s="16">
        <f t="shared" si="88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7"/>
        <v>42101.758587962962</v>
      </c>
      <c r="T1373" s="16">
        <f t="shared" si="88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7"/>
        <v>41072.739953703705</v>
      </c>
      <c r="T1374" s="16">
        <f t="shared" si="88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7"/>
        <v>42704.95177083333</v>
      </c>
      <c r="T1375" s="16">
        <f t="shared" si="88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7"/>
        <v>42424.161898148144</v>
      </c>
      <c r="T1376" s="16">
        <f t="shared" si="88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7"/>
        <v>42720.066192129627</v>
      </c>
      <c r="T1377" s="16">
        <f t="shared" si="88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7"/>
        <v>42677.669050925921</v>
      </c>
      <c r="T1378" s="16">
        <f t="shared" si="88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7"/>
        <v>42747.219560185185</v>
      </c>
      <c r="T1379" s="16">
        <f t="shared" si="88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7"/>
        <v>42568.759374999994</v>
      </c>
      <c r="T1380" s="16">
        <f t="shared" si="88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7"/>
        <v>42130.491620370376</v>
      </c>
      <c r="T1381" s="16">
        <f t="shared" si="88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7"/>
        <v>42141.762800925921</v>
      </c>
      <c r="T1382" s="16">
        <f t="shared" si="88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7"/>
        <v>42703.214409722219</v>
      </c>
      <c r="T1383" s="16">
        <f t="shared" si="88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7"/>
        <v>41370.800185185188</v>
      </c>
      <c r="T1384" s="16">
        <f t="shared" si="88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7"/>
        <v>42707.074976851851</v>
      </c>
      <c r="T1385" s="16">
        <f t="shared" si="88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7"/>
        <v>42160.735208333332</v>
      </c>
      <c r="T1386" s="16">
        <f t="shared" si="88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7"/>
        <v>42433.688900462963</v>
      </c>
      <c r="T1387" s="16">
        <f t="shared" si="88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7"/>
        <v>42184.646863425922</v>
      </c>
      <c r="T1388" s="16">
        <f t="shared" si="88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7"/>
        <v>42126.92123842593</v>
      </c>
      <c r="T1389" s="16">
        <f t="shared" si="88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7"/>
        <v>42634.614780092597</v>
      </c>
      <c r="T1390" s="16">
        <f t="shared" si="88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7"/>
        <v>42565.480983796297</v>
      </c>
      <c r="T1391" s="16">
        <f t="shared" si="88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7"/>
        <v>42087.803310185183</v>
      </c>
      <c r="T1392" s="16">
        <f t="shared" si="88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7"/>
        <v>42193.650671296295</v>
      </c>
      <c r="T1393" s="16">
        <f t="shared" si="88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7"/>
        <v>42401.154930555553</v>
      </c>
      <c r="T1394" s="16">
        <f t="shared" si="88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7"/>
        <v>42553.681979166664</v>
      </c>
      <c r="T1395" s="16">
        <f t="shared" si="88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7"/>
        <v>42752.144976851851</v>
      </c>
      <c r="T1396" s="16">
        <f t="shared" si="88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7"/>
        <v>42719.90834490741</v>
      </c>
      <c r="T1397" s="16">
        <f t="shared" si="88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7"/>
        <v>42018.99863425926</v>
      </c>
      <c r="T1398" s="16">
        <f t="shared" si="88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7"/>
        <v>42640.917939814812</v>
      </c>
      <c r="T1399" s="16">
        <f t="shared" si="88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7"/>
        <v>42526.874236111107</v>
      </c>
      <c r="T1400" s="16">
        <f t="shared" si="88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7"/>
        <v>41889.004317129627</v>
      </c>
      <c r="T1401" s="16">
        <f t="shared" si="88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7"/>
        <v>42498.341122685189</v>
      </c>
      <c r="T1402" s="16">
        <f t="shared" si="88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7"/>
        <v>41399.99622685185</v>
      </c>
      <c r="T1403" s="16">
        <f t="shared" si="88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7"/>
        <v>42065.053368055553</v>
      </c>
      <c r="T1404" s="16">
        <f t="shared" si="88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ref="P1405:P1468" si="89">IFERROR(ROUND(E1405/L1405,2),0)</f>
        <v>62.17</v>
      </c>
      <c r="Q1405" s="11" t="s">
        <v>8323</v>
      </c>
      <c r="R1405" t="s">
        <v>8324</v>
      </c>
      <c r="S1405" s="16">
        <f t="shared" si="87"/>
        <v>41451.062905092593</v>
      </c>
      <c r="T1405" s="16">
        <f t="shared" si="88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9"/>
        <v>48.2</v>
      </c>
      <c r="Q1406" s="11" t="s">
        <v>8320</v>
      </c>
      <c r="R1406" t="s">
        <v>8339</v>
      </c>
      <c r="S1406" s="16">
        <f t="shared" si="87"/>
        <v>42032.510243055556</v>
      </c>
      <c r="T1406" s="16">
        <f t="shared" si="88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9"/>
        <v>6.18</v>
      </c>
      <c r="Q1407" s="11" t="s">
        <v>8320</v>
      </c>
      <c r="R1407" t="s">
        <v>8339</v>
      </c>
      <c r="S1407" s="16">
        <f t="shared" si="87"/>
        <v>41941.680567129632</v>
      </c>
      <c r="T1407" s="16">
        <f t="shared" si="88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9"/>
        <v>5</v>
      </c>
      <c r="Q1408" s="11" t="s">
        <v>8320</v>
      </c>
      <c r="R1408" t="s">
        <v>8339</v>
      </c>
      <c r="S1408" s="16">
        <f t="shared" si="87"/>
        <v>42297.432951388888</v>
      </c>
      <c r="T1408" s="16">
        <f t="shared" si="88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9"/>
        <v>7.5</v>
      </c>
      <c r="Q1409" s="11" t="s">
        <v>8320</v>
      </c>
      <c r="R1409" t="s">
        <v>8339</v>
      </c>
      <c r="S1409" s="16">
        <f t="shared" si="87"/>
        <v>41838.536782407406</v>
      </c>
      <c r="T1409" s="16">
        <f t="shared" si="88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9"/>
        <v>12</v>
      </c>
      <c r="Q1410" s="11" t="s">
        <v>8320</v>
      </c>
      <c r="R1410" t="s">
        <v>8339</v>
      </c>
      <c r="S1410" s="16">
        <f t="shared" si="87"/>
        <v>42291.872175925921</v>
      </c>
      <c r="T1410" s="16">
        <f t="shared" si="88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>
        <f t="shared" si="89"/>
        <v>0</v>
      </c>
      <c r="Q1411" s="11" t="s">
        <v>8320</v>
      </c>
      <c r="R1411" t="s">
        <v>8339</v>
      </c>
      <c r="S1411" s="16">
        <f t="shared" ref="S1411:S1474" si="91">(((J1411/60)/60)/24)+DATE(1970,1,1)</f>
        <v>41945.133506944447</v>
      </c>
      <c r="T1411" s="16">
        <f t="shared" ref="T1411:T1474" si="92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1"/>
        <v>42479.318518518514</v>
      </c>
      <c r="T1412" s="16">
        <f t="shared" si="92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1"/>
        <v>42013.059027777781</v>
      </c>
      <c r="T1413" s="16">
        <f t="shared" si="92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1"/>
        <v>41947.063645833332</v>
      </c>
      <c r="T1414" s="16">
        <f t="shared" si="92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1"/>
        <v>42360.437152777777</v>
      </c>
      <c r="T1415" s="16">
        <f t="shared" si="92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1"/>
        <v>42708.25309027778</v>
      </c>
      <c r="T1416" s="16">
        <f t="shared" si="92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1"/>
        <v>42192.675821759258</v>
      </c>
      <c r="T1417" s="16">
        <f t="shared" si="92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1"/>
        <v>42299.926145833335</v>
      </c>
      <c r="T1418" s="16">
        <f t="shared" si="92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1"/>
        <v>42232.15016203704</v>
      </c>
      <c r="T1419" s="16">
        <f t="shared" si="92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1"/>
        <v>42395.456412037034</v>
      </c>
      <c r="T1420" s="16">
        <f t="shared" si="92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1"/>
        <v>42622.456238425926</v>
      </c>
      <c r="T1421" s="16">
        <f t="shared" si="92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1"/>
        <v>42524.667662037042</v>
      </c>
      <c r="T1422" s="16">
        <f t="shared" si="92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1"/>
        <v>42013.915613425925</v>
      </c>
      <c r="T1423" s="16">
        <f t="shared" si="92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1"/>
        <v>42604.239629629628</v>
      </c>
      <c r="T1424" s="16">
        <f t="shared" si="92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1"/>
        <v>42340.360312500001</v>
      </c>
      <c r="T1425" s="16">
        <f t="shared" si="92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1"/>
        <v>42676.717615740738</v>
      </c>
      <c r="T1426" s="16">
        <f t="shared" si="92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1"/>
        <v>42093.131469907406</v>
      </c>
      <c r="T1427" s="16">
        <f t="shared" si="92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1"/>
        <v>42180.390277777777</v>
      </c>
      <c r="T1428" s="16">
        <f t="shared" si="92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1"/>
        <v>42601.851678240739</v>
      </c>
      <c r="T1429" s="16">
        <f t="shared" si="92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1"/>
        <v>42432.379826388889</v>
      </c>
      <c r="T1430" s="16">
        <f t="shared" si="92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1"/>
        <v>42074.060671296291</v>
      </c>
      <c r="T1431" s="16">
        <f t="shared" si="92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1"/>
        <v>41961.813518518517</v>
      </c>
      <c r="T1432" s="16">
        <f t="shared" si="92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1"/>
        <v>42304.210833333331</v>
      </c>
      <c r="T1433" s="16">
        <f t="shared" si="92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1"/>
        <v>42175.780416666668</v>
      </c>
      <c r="T1434" s="16">
        <f t="shared" si="92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1"/>
        <v>42673.625868055555</v>
      </c>
      <c r="T1435" s="16">
        <f t="shared" si="92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1"/>
        <v>42142.767106481479</v>
      </c>
      <c r="T1436" s="16">
        <f t="shared" si="92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1"/>
        <v>42258.780324074076</v>
      </c>
      <c r="T1437" s="16">
        <f t="shared" si="92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1"/>
        <v>42391.35019675926</v>
      </c>
      <c r="T1438" s="16">
        <f t="shared" si="92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1"/>
        <v>41796.531701388885</v>
      </c>
      <c r="T1439" s="16">
        <f t="shared" si="92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1"/>
        <v>42457.871516203704</v>
      </c>
      <c r="T1440" s="16">
        <f t="shared" si="92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1"/>
        <v>42040.829872685179</v>
      </c>
      <c r="T1441" s="16">
        <f t="shared" si="92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1"/>
        <v>42486.748414351852</v>
      </c>
      <c r="T1442" s="16">
        <f t="shared" si="92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1"/>
        <v>42198.765844907408</v>
      </c>
      <c r="T1443" s="16">
        <f t="shared" si="92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1"/>
        <v>42485.64534722222</v>
      </c>
      <c r="T1444" s="16">
        <f t="shared" si="92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1"/>
        <v>42707.926030092596</v>
      </c>
      <c r="T1445" s="16">
        <f t="shared" si="92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1"/>
        <v>42199.873402777783</v>
      </c>
      <c r="T1446" s="16">
        <f t="shared" si="92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1"/>
        <v>42139.542303240742</v>
      </c>
      <c r="T1447" s="16">
        <f t="shared" si="92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1"/>
        <v>42461.447662037041</v>
      </c>
      <c r="T1448" s="16">
        <f t="shared" si="92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1"/>
        <v>42529.730717592596</v>
      </c>
      <c r="T1449" s="16">
        <f t="shared" si="92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1"/>
        <v>42115.936550925922</v>
      </c>
      <c r="T1450" s="16">
        <f t="shared" si="92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1"/>
        <v>42086.811400462961</v>
      </c>
      <c r="T1451" s="16">
        <f t="shared" si="92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1"/>
        <v>42390.171261574069</v>
      </c>
      <c r="T1452" s="16">
        <f t="shared" si="92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1"/>
        <v>41931.959016203706</v>
      </c>
      <c r="T1453" s="16">
        <f t="shared" si="92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1"/>
        <v>41818.703275462962</v>
      </c>
      <c r="T1454" s="16">
        <f t="shared" si="92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1"/>
        <v>42795.696145833332</v>
      </c>
      <c r="T1455" s="16">
        <f t="shared" si="92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1"/>
        <v>42463.866666666669</v>
      </c>
      <c r="T1456" s="16">
        <f t="shared" si="92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1"/>
        <v>41832.672685185185</v>
      </c>
      <c r="T1457" s="16">
        <f t="shared" si="92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1"/>
        <v>42708.668576388889</v>
      </c>
      <c r="T1458" s="16">
        <f t="shared" si="92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1"/>
        <v>42289.89634259259</v>
      </c>
      <c r="T1459" s="16">
        <f t="shared" si="92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1"/>
        <v>41831.705555555556</v>
      </c>
      <c r="T1460" s="16">
        <f t="shared" si="92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1"/>
        <v>42312.204814814817</v>
      </c>
      <c r="T1461" s="16">
        <f t="shared" si="92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1"/>
        <v>41915.896967592591</v>
      </c>
      <c r="T1462" s="16">
        <f t="shared" si="92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1"/>
        <v>41899.645300925928</v>
      </c>
      <c r="T1463" s="16">
        <f t="shared" si="92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1"/>
        <v>41344.662858796299</v>
      </c>
      <c r="T1464" s="16">
        <f t="shared" si="92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1"/>
        <v>41326.911319444444</v>
      </c>
      <c r="T1465" s="16">
        <f t="shared" si="92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1"/>
        <v>41291.661550925928</v>
      </c>
      <c r="T1466" s="16">
        <f t="shared" si="92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1"/>
        <v>40959.734398148146</v>
      </c>
      <c r="T1467" s="16">
        <f t="shared" si="92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1"/>
        <v>42340.172060185185</v>
      </c>
      <c r="T1468" s="16">
        <f t="shared" si="92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ref="P1469:P1532" si="93">IFERROR(ROUND(E1469/L1469,2),0)</f>
        <v>76.72</v>
      </c>
      <c r="Q1469" s="11" t="s">
        <v>8320</v>
      </c>
      <c r="R1469" t="s">
        <v>8340</v>
      </c>
      <c r="S1469" s="16">
        <f t="shared" si="91"/>
        <v>40933.80190972222</v>
      </c>
      <c r="T1469" s="16">
        <f t="shared" si="92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3"/>
        <v>33.19</v>
      </c>
      <c r="Q1470" s="11" t="s">
        <v>8320</v>
      </c>
      <c r="R1470" t="s">
        <v>8340</v>
      </c>
      <c r="S1470" s="16">
        <f t="shared" si="91"/>
        <v>40646.014456018522</v>
      </c>
      <c r="T1470" s="16">
        <f t="shared" si="92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3"/>
        <v>149.46</v>
      </c>
      <c r="Q1471" s="11" t="s">
        <v>8320</v>
      </c>
      <c r="R1471" t="s">
        <v>8340</v>
      </c>
      <c r="S1471" s="16">
        <f t="shared" si="91"/>
        <v>41290.598483796297</v>
      </c>
      <c r="T1471" s="16">
        <f t="shared" si="92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3"/>
        <v>23.17</v>
      </c>
      <c r="Q1472" s="11" t="s">
        <v>8320</v>
      </c>
      <c r="R1472" t="s">
        <v>8340</v>
      </c>
      <c r="S1472" s="16">
        <f t="shared" si="91"/>
        <v>41250.827118055553</v>
      </c>
      <c r="T1472" s="16">
        <f t="shared" si="92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3"/>
        <v>96.88</v>
      </c>
      <c r="Q1473" s="11" t="s">
        <v>8320</v>
      </c>
      <c r="R1473" t="s">
        <v>8340</v>
      </c>
      <c r="S1473" s="16">
        <f t="shared" si="91"/>
        <v>42073.957569444443</v>
      </c>
      <c r="T1473" s="16">
        <f t="shared" si="92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3"/>
        <v>103.2</v>
      </c>
      <c r="Q1474" s="11" t="s">
        <v>8320</v>
      </c>
      <c r="R1474" t="s">
        <v>8340</v>
      </c>
      <c r="S1474" s="16">
        <f t="shared" si="91"/>
        <v>41533.542858796296</v>
      </c>
      <c r="T1474" s="16">
        <f t="shared" si="92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>
        <f t="shared" si="93"/>
        <v>38.46</v>
      </c>
      <c r="Q1475" s="11" t="s">
        <v>8320</v>
      </c>
      <c r="R1475" t="s">
        <v>8340</v>
      </c>
      <c r="S1475" s="16">
        <f t="shared" ref="S1475:S1538" si="95">(((J1475/60)/60)/24)+DATE(1970,1,1)</f>
        <v>40939.979618055557</v>
      </c>
      <c r="T1475" s="16">
        <f t="shared" ref="T1475:T1538" si="96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5"/>
        <v>41500.727916666663</v>
      </c>
      <c r="T1476" s="16">
        <f t="shared" si="96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5"/>
        <v>41960.722951388889</v>
      </c>
      <c r="T1477" s="16">
        <f t="shared" si="96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5"/>
        <v>40766.041921296295</v>
      </c>
      <c r="T1478" s="16">
        <f t="shared" si="96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5"/>
        <v>40840.615787037037</v>
      </c>
      <c r="T1479" s="16">
        <f t="shared" si="96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5"/>
        <v>41394.871678240743</v>
      </c>
      <c r="T1480" s="16">
        <f t="shared" si="96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5"/>
        <v>41754.745243055557</v>
      </c>
      <c r="T1481" s="16">
        <f t="shared" si="96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5"/>
        <v>41464.934016203704</v>
      </c>
      <c r="T1482" s="16">
        <f t="shared" si="96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5"/>
        <v>41550.922974537039</v>
      </c>
      <c r="T1483" s="16">
        <f t="shared" si="96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5"/>
        <v>41136.85805555556</v>
      </c>
      <c r="T1484" s="16">
        <f t="shared" si="96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5"/>
        <v>42548.192997685182</v>
      </c>
      <c r="T1485" s="16">
        <f t="shared" si="96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5"/>
        <v>41053.200960648144</v>
      </c>
      <c r="T1486" s="16">
        <f t="shared" si="96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5"/>
        <v>42130.795983796299</v>
      </c>
      <c r="T1487" s="16">
        <f t="shared" si="96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5"/>
        <v>42032.168530092589</v>
      </c>
      <c r="T1488" s="16">
        <f t="shared" si="96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5"/>
        <v>42554.917488425926</v>
      </c>
      <c r="T1489" s="16">
        <f t="shared" si="96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5"/>
        <v>41614.563194444447</v>
      </c>
      <c r="T1490" s="16">
        <f t="shared" si="96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5"/>
        <v>41198.611712962964</v>
      </c>
      <c r="T1491" s="16">
        <f t="shared" si="96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5"/>
        <v>41520.561041666668</v>
      </c>
      <c r="T1492" s="16">
        <f t="shared" si="96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5"/>
        <v>41991.713460648149</v>
      </c>
      <c r="T1493" s="16">
        <f t="shared" si="96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5"/>
        <v>40682.884791666671</v>
      </c>
      <c r="T1494" s="16">
        <f t="shared" si="96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5"/>
        <v>41411.866608796299</v>
      </c>
      <c r="T1495" s="16">
        <f t="shared" si="96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5"/>
        <v>42067.722372685181</v>
      </c>
      <c r="T1496" s="16">
        <f t="shared" si="96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5"/>
        <v>40752.789710648147</v>
      </c>
      <c r="T1497" s="16">
        <f t="shared" si="96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5"/>
        <v>41838.475219907406</v>
      </c>
      <c r="T1498" s="16">
        <f t="shared" si="96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5"/>
        <v>41444.64261574074</v>
      </c>
      <c r="T1499" s="16">
        <f t="shared" si="96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5"/>
        <v>41840.983541666668</v>
      </c>
      <c r="T1500" s="16">
        <f t="shared" si="96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5"/>
        <v>42527.007326388892</v>
      </c>
      <c r="T1501" s="16">
        <f t="shared" si="96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5"/>
        <v>41365.904594907406</v>
      </c>
      <c r="T1502" s="16">
        <f t="shared" si="96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5"/>
        <v>42163.583599537036</v>
      </c>
      <c r="T1503" s="16">
        <f t="shared" si="96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5"/>
        <v>42426.542592592596</v>
      </c>
      <c r="T1504" s="16">
        <f t="shared" si="96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5"/>
        <v>42606.347233796296</v>
      </c>
      <c r="T1505" s="16">
        <f t="shared" si="96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5"/>
        <v>41772.657685185186</v>
      </c>
      <c r="T1506" s="16">
        <f t="shared" si="96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5"/>
        <v>42414.44332175926</v>
      </c>
      <c r="T1507" s="16">
        <f t="shared" si="96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5"/>
        <v>41814.785925925928</v>
      </c>
      <c r="T1508" s="16">
        <f t="shared" si="96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5"/>
        <v>40254.450335648151</v>
      </c>
      <c r="T1509" s="16">
        <f t="shared" si="96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5"/>
        <v>41786.614363425928</v>
      </c>
      <c r="T1510" s="16">
        <f t="shared" si="96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5"/>
        <v>42751.533391203702</v>
      </c>
      <c r="T1511" s="16">
        <f t="shared" si="96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5"/>
        <v>41809.385162037033</v>
      </c>
      <c r="T1512" s="16">
        <f t="shared" si="96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5"/>
        <v>42296.583379629628</v>
      </c>
      <c r="T1513" s="16">
        <f t="shared" si="96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5"/>
        <v>42741.684479166666</v>
      </c>
      <c r="T1514" s="16">
        <f t="shared" si="96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5"/>
        <v>41806.637337962966</v>
      </c>
      <c r="T1515" s="16">
        <f t="shared" si="96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5"/>
        <v>42234.597685185188</v>
      </c>
      <c r="T1516" s="16">
        <f t="shared" si="96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5"/>
        <v>42415.253437499996</v>
      </c>
      <c r="T1517" s="16">
        <f t="shared" si="96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5"/>
        <v>42619.466342592597</v>
      </c>
      <c r="T1518" s="16">
        <f t="shared" si="96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5"/>
        <v>41948.56658564815</v>
      </c>
      <c r="T1519" s="16">
        <f t="shared" si="96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5"/>
        <v>41760.8200462963</v>
      </c>
      <c r="T1520" s="16">
        <f t="shared" si="96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5"/>
        <v>41782.741701388892</v>
      </c>
      <c r="T1521" s="16">
        <f t="shared" si="96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5"/>
        <v>41955.857789351852</v>
      </c>
      <c r="T1522" s="16">
        <f t="shared" si="96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5"/>
        <v>42493.167719907404</v>
      </c>
      <c r="T1523" s="16">
        <f t="shared" si="96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5"/>
        <v>41899.830312500002</v>
      </c>
      <c r="T1524" s="16">
        <f t="shared" si="96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5"/>
        <v>41964.751342592594</v>
      </c>
      <c r="T1525" s="16">
        <f t="shared" si="96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5"/>
        <v>42756.501041666663</v>
      </c>
      <c r="T1526" s="16">
        <f t="shared" si="96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5"/>
        <v>42570.702986111108</v>
      </c>
      <c r="T1527" s="16">
        <f t="shared" si="96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5"/>
        <v>42339.276006944448</v>
      </c>
      <c r="T1528" s="16">
        <f t="shared" si="96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5"/>
        <v>42780.600532407407</v>
      </c>
      <c r="T1529" s="16">
        <f t="shared" si="96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5"/>
        <v>42736.732893518521</v>
      </c>
      <c r="T1530" s="16">
        <f t="shared" si="96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5"/>
        <v>42052.628703703704</v>
      </c>
      <c r="T1531" s="16">
        <f t="shared" si="96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5"/>
        <v>42275.767303240747</v>
      </c>
      <c r="T1532" s="16">
        <f t="shared" si="96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ref="P1533:P1596" si="97">IFERROR(ROUND(E1533/L1533,2),0)</f>
        <v>56.64</v>
      </c>
      <c r="Q1533" s="11" t="s">
        <v>8336</v>
      </c>
      <c r="R1533" t="s">
        <v>8337</v>
      </c>
      <c r="S1533" s="16">
        <f t="shared" si="95"/>
        <v>41941.802384259259</v>
      </c>
      <c r="T1533" s="16">
        <f t="shared" si="96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7"/>
        <v>82.32</v>
      </c>
      <c r="Q1534" s="11" t="s">
        <v>8336</v>
      </c>
      <c r="R1534" t="s">
        <v>8337</v>
      </c>
      <c r="S1534" s="16">
        <f t="shared" si="95"/>
        <v>42391.475289351853</v>
      </c>
      <c r="T1534" s="16">
        <f t="shared" si="96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7"/>
        <v>88.26</v>
      </c>
      <c r="Q1535" s="11" t="s">
        <v>8336</v>
      </c>
      <c r="R1535" t="s">
        <v>8337</v>
      </c>
      <c r="S1535" s="16">
        <f t="shared" si="95"/>
        <v>42443.00204861111</v>
      </c>
      <c r="T1535" s="16">
        <f t="shared" si="96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7"/>
        <v>84.91</v>
      </c>
      <c r="Q1536" s="11" t="s">
        <v>8336</v>
      </c>
      <c r="R1536" t="s">
        <v>8337</v>
      </c>
      <c r="S1536" s="16">
        <f t="shared" si="95"/>
        <v>42221.67432870371</v>
      </c>
      <c r="T1536" s="16">
        <f t="shared" si="96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7"/>
        <v>48.15</v>
      </c>
      <c r="Q1537" s="11" t="s">
        <v>8336</v>
      </c>
      <c r="R1537" t="s">
        <v>8337</v>
      </c>
      <c r="S1537" s="16">
        <f t="shared" si="95"/>
        <v>42484.829062500001</v>
      </c>
      <c r="T1537" s="16">
        <f t="shared" si="96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7"/>
        <v>66.02</v>
      </c>
      <c r="Q1538" s="11" t="s">
        <v>8336</v>
      </c>
      <c r="R1538" t="s">
        <v>8337</v>
      </c>
      <c r="S1538" s="16">
        <f t="shared" si="95"/>
        <v>42213.802199074074</v>
      </c>
      <c r="T1538" s="16">
        <f t="shared" si="96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>
        <f t="shared" si="97"/>
        <v>96.38</v>
      </c>
      <c r="Q1539" s="11" t="s">
        <v>8336</v>
      </c>
      <c r="R1539" t="s">
        <v>8337</v>
      </c>
      <c r="S1539" s="16">
        <f t="shared" ref="S1539:S1602" si="99">(((J1539/60)/60)/24)+DATE(1970,1,1)</f>
        <v>42552.315127314811</v>
      </c>
      <c r="T1539" s="16">
        <f t="shared" ref="T1539:T1602" si="100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9"/>
        <v>41981.782060185185</v>
      </c>
      <c r="T1540" s="16">
        <f t="shared" si="100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9"/>
        <v>42705.919201388882</v>
      </c>
      <c r="T1541" s="16">
        <f t="shared" si="100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9"/>
        <v>41939.00712962963</v>
      </c>
      <c r="T1542" s="16">
        <f t="shared" si="100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9"/>
        <v>41974.712245370371</v>
      </c>
      <c r="T1543" s="16">
        <f t="shared" si="100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9"/>
        <v>42170.996527777781</v>
      </c>
      <c r="T1544" s="16">
        <f t="shared" si="100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9"/>
        <v>41935.509652777779</v>
      </c>
      <c r="T1545" s="16">
        <f t="shared" si="100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9"/>
        <v>42053.051203703704</v>
      </c>
      <c r="T1546" s="16">
        <f t="shared" si="100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9"/>
        <v>42031.884652777779</v>
      </c>
      <c r="T1547" s="16">
        <f t="shared" si="100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9"/>
        <v>41839.212951388887</v>
      </c>
      <c r="T1548" s="16">
        <f t="shared" si="100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9"/>
        <v>42782.426875000005</v>
      </c>
      <c r="T1549" s="16">
        <f t="shared" si="100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9"/>
        <v>42286.88217592593</v>
      </c>
      <c r="T1550" s="16">
        <f t="shared" si="100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9"/>
        <v>42281.136099537034</v>
      </c>
      <c r="T1551" s="16">
        <f t="shared" si="100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9"/>
        <v>42472.449467592596</v>
      </c>
      <c r="T1552" s="16">
        <f t="shared" si="100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9"/>
        <v>42121.824525462958</v>
      </c>
      <c r="T1553" s="16">
        <f t="shared" si="100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9"/>
        <v>41892.688750000001</v>
      </c>
      <c r="T1554" s="16">
        <f t="shared" si="100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9"/>
        <v>42219.282951388886</v>
      </c>
      <c r="T1555" s="16">
        <f t="shared" si="100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9"/>
        <v>42188.252199074079</v>
      </c>
      <c r="T1556" s="16">
        <f t="shared" si="100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9"/>
        <v>42241.613796296297</v>
      </c>
      <c r="T1557" s="16">
        <f t="shared" si="100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9"/>
        <v>42525.153055555551</v>
      </c>
      <c r="T1558" s="16">
        <f t="shared" si="100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9"/>
        <v>41871.65315972222</v>
      </c>
      <c r="T1559" s="16">
        <f t="shared" si="100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9"/>
        <v>42185.397673611107</v>
      </c>
      <c r="T1560" s="16">
        <f t="shared" si="100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9"/>
        <v>42108.05322916666</v>
      </c>
      <c r="T1561" s="16">
        <f t="shared" si="100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9"/>
        <v>41936.020752314813</v>
      </c>
      <c r="T1562" s="16">
        <f t="shared" si="100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9"/>
        <v>41555.041701388887</v>
      </c>
      <c r="T1563" s="16">
        <f t="shared" si="100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9"/>
        <v>40079.566157407404</v>
      </c>
      <c r="T1564" s="16">
        <f t="shared" si="100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9"/>
        <v>41652.742488425924</v>
      </c>
      <c r="T1565" s="16">
        <f t="shared" si="100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9"/>
        <v>42121.367002314815</v>
      </c>
      <c r="T1566" s="16">
        <f t="shared" si="100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9"/>
        <v>40672.729872685188</v>
      </c>
      <c r="T1567" s="16">
        <f t="shared" si="100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9"/>
        <v>42549.916712962964</v>
      </c>
      <c r="T1568" s="16">
        <f t="shared" si="100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9"/>
        <v>41671.936863425923</v>
      </c>
      <c r="T1569" s="16">
        <f t="shared" si="100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9"/>
        <v>41962.062326388885</v>
      </c>
      <c r="T1570" s="16">
        <f t="shared" si="100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9"/>
        <v>41389.679560185185</v>
      </c>
      <c r="T1571" s="16">
        <f t="shared" si="100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9"/>
        <v>42438.813449074078</v>
      </c>
      <c r="T1572" s="16">
        <f t="shared" si="100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9"/>
        <v>42144.769479166673</v>
      </c>
      <c r="T1573" s="16">
        <f t="shared" si="100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9"/>
        <v>42404.033090277779</v>
      </c>
      <c r="T1574" s="16">
        <f t="shared" si="100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9"/>
        <v>42786.000023148154</v>
      </c>
      <c r="T1575" s="16">
        <f t="shared" si="100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9"/>
        <v>42017.927418981482</v>
      </c>
      <c r="T1576" s="16">
        <f t="shared" si="100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9"/>
        <v>41799.524259259262</v>
      </c>
      <c r="T1577" s="16">
        <f t="shared" si="100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9"/>
        <v>42140.879259259258</v>
      </c>
      <c r="T1578" s="16">
        <f t="shared" si="100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9"/>
        <v>41054.847777777781</v>
      </c>
      <c r="T1579" s="16">
        <f t="shared" si="100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9"/>
        <v>40399.065868055557</v>
      </c>
      <c r="T1580" s="16">
        <f t="shared" si="100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9"/>
        <v>41481.996423611112</v>
      </c>
      <c r="T1581" s="16">
        <f t="shared" si="100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9"/>
        <v>40990.050069444449</v>
      </c>
      <c r="T1582" s="16">
        <f t="shared" si="100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9"/>
        <v>42325.448958333334</v>
      </c>
      <c r="T1583" s="16">
        <f t="shared" si="100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9"/>
        <v>42246.789965277778</v>
      </c>
      <c r="T1584" s="16">
        <f t="shared" si="100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9"/>
        <v>41877.904988425929</v>
      </c>
      <c r="T1585" s="16">
        <f t="shared" si="100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9"/>
        <v>41779.649317129632</v>
      </c>
      <c r="T1586" s="16">
        <f t="shared" si="100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9"/>
        <v>42707.895462962959</v>
      </c>
      <c r="T1587" s="16">
        <f t="shared" si="100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9"/>
        <v>42069.104421296302</v>
      </c>
      <c r="T1588" s="16">
        <f t="shared" si="100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9"/>
        <v>41956.950983796298</v>
      </c>
      <c r="T1589" s="16">
        <f t="shared" si="100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9"/>
        <v>42005.24998842593</v>
      </c>
      <c r="T1590" s="16">
        <f t="shared" si="100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9"/>
        <v>42256.984791666662</v>
      </c>
      <c r="T1591" s="16">
        <f t="shared" si="100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9"/>
        <v>42240.857222222221</v>
      </c>
      <c r="T1592" s="16">
        <f t="shared" si="100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9"/>
        <v>42433.726168981477</v>
      </c>
      <c r="T1593" s="16">
        <f t="shared" si="100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9"/>
        <v>42046.072743055556</v>
      </c>
      <c r="T1594" s="16">
        <f t="shared" si="100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9"/>
        <v>42033.845543981486</v>
      </c>
      <c r="T1595" s="16">
        <f t="shared" si="100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9"/>
        <v>42445.712754629625</v>
      </c>
      <c r="T1596" s="16">
        <f t="shared" si="100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ref="P1597:P1660" si="101">IFERROR(ROUND(E1597/L1597,2),0)</f>
        <v>40</v>
      </c>
      <c r="Q1597" s="11" t="s">
        <v>8336</v>
      </c>
      <c r="R1597" t="s">
        <v>8343</v>
      </c>
      <c r="S1597" s="16">
        <f t="shared" si="99"/>
        <v>41780.050092592595</v>
      </c>
      <c r="T1597" s="16">
        <f t="shared" si="100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101"/>
        <v>25</v>
      </c>
      <c r="Q1598" s="11" t="s">
        <v>8336</v>
      </c>
      <c r="R1598" t="s">
        <v>8343</v>
      </c>
      <c r="S1598" s="16">
        <f t="shared" si="99"/>
        <v>41941.430196759262</v>
      </c>
      <c r="T1598" s="16">
        <f t="shared" si="100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101"/>
        <v>0</v>
      </c>
      <c r="Q1599" s="11" t="s">
        <v>8336</v>
      </c>
      <c r="R1599" t="s">
        <v>8343</v>
      </c>
      <c r="S1599" s="16">
        <f t="shared" si="99"/>
        <v>42603.354131944448</v>
      </c>
      <c r="T1599" s="16">
        <f t="shared" si="100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101"/>
        <v>1</v>
      </c>
      <c r="Q1600" s="11" t="s">
        <v>8336</v>
      </c>
      <c r="R1600" t="s">
        <v>8343</v>
      </c>
      <c r="S1600" s="16">
        <f t="shared" si="99"/>
        <v>42151.667337962965</v>
      </c>
      <c r="T1600" s="16">
        <f t="shared" si="100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101"/>
        <v>0</v>
      </c>
      <c r="Q1601" s="11" t="s">
        <v>8336</v>
      </c>
      <c r="R1601" t="s">
        <v>8343</v>
      </c>
      <c r="S1601" s="16">
        <f t="shared" si="99"/>
        <v>42438.53907407407</v>
      </c>
      <c r="T1601" s="16">
        <f t="shared" si="100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101"/>
        <v>40.78</v>
      </c>
      <c r="Q1602" s="11" t="s">
        <v>8336</v>
      </c>
      <c r="R1602" t="s">
        <v>8343</v>
      </c>
      <c r="S1602" s="16">
        <f t="shared" si="99"/>
        <v>41791.057314814818</v>
      </c>
      <c r="T1602" s="16">
        <f t="shared" si="100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>
        <f t="shared" si="101"/>
        <v>48.33</v>
      </c>
      <c r="Q1603" s="11" t="s">
        <v>8323</v>
      </c>
      <c r="R1603" t="s">
        <v>8324</v>
      </c>
      <c r="S1603" s="16">
        <f t="shared" ref="S1603:S1666" si="103">(((J1603/60)/60)/24)+DATE(1970,1,1)</f>
        <v>40638.092974537038</v>
      </c>
      <c r="T1603" s="16">
        <f t="shared" ref="T1603:T1666" si="104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3"/>
        <v>40788.297650462962</v>
      </c>
      <c r="T1604" s="16">
        <f t="shared" si="104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3"/>
        <v>40876.169664351852</v>
      </c>
      <c r="T1605" s="16">
        <f t="shared" si="104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3"/>
        <v>40945.845312500001</v>
      </c>
      <c r="T1606" s="16">
        <f t="shared" si="104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3"/>
        <v>40747.012881944444</v>
      </c>
      <c r="T1607" s="16">
        <f t="shared" si="104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3"/>
        <v>40536.111550925925</v>
      </c>
      <c r="T1608" s="16">
        <f t="shared" si="104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3"/>
        <v>41053.80846064815</v>
      </c>
      <c r="T1609" s="16">
        <f t="shared" si="104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3"/>
        <v>41607.83085648148</v>
      </c>
      <c r="T1610" s="16">
        <f t="shared" si="104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3"/>
        <v>40796.001261574071</v>
      </c>
      <c r="T1611" s="16">
        <f t="shared" si="104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3"/>
        <v>41228.924884259257</v>
      </c>
      <c r="T1612" s="16">
        <f t="shared" si="104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3"/>
        <v>41409.00037037037</v>
      </c>
      <c r="T1613" s="16">
        <f t="shared" si="104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3"/>
        <v>41246.874814814815</v>
      </c>
      <c r="T1614" s="16">
        <f t="shared" si="104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3"/>
        <v>41082.069467592592</v>
      </c>
      <c r="T1615" s="16">
        <f t="shared" si="104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3"/>
        <v>41794.981122685182</v>
      </c>
      <c r="T1616" s="16">
        <f t="shared" si="104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3"/>
        <v>40845.050879629627</v>
      </c>
      <c r="T1617" s="16">
        <f t="shared" si="104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3"/>
        <v>41194.715520833335</v>
      </c>
      <c r="T1618" s="16">
        <f t="shared" si="104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3"/>
        <v>41546.664212962962</v>
      </c>
      <c r="T1619" s="16">
        <f t="shared" si="104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3"/>
        <v>41301.654340277775</v>
      </c>
      <c r="T1620" s="16">
        <f t="shared" si="104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3"/>
        <v>41876.18618055556</v>
      </c>
      <c r="T1621" s="16">
        <f t="shared" si="104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3"/>
        <v>41321.339583333334</v>
      </c>
      <c r="T1622" s="16">
        <f t="shared" si="104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3"/>
        <v>41003.60665509259</v>
      </c>
      <c r="T1623" s="16">
        <f t="shared" si="104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3"/>
        <v>41950.29483796296</v>
      </c>
      <c r="T1624" s="16">
        <f t="shared" si="104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3"/>
        <v>41453.688530092593</v>
      </c>
      <c r="T1625" s="16">
        <f t="shared" si="104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3"/>
        <v>41243.367303240739</v>
      </c>
      <c r="T1626" s="16">
        <f t="shared" si="104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3"/>
        <v>41135.699687500004</v>
      </c>
      <c r="T1627" s="16">
        <f t="shared" si="104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3"/>
        <v>41579.847997685189</v>
      </c>
      <c r="T1628" s="16">
        <f t="shared" si="104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3"/>
        <v>41205.707048611112</v>
      </c>
      <c r="T1629" s="16">
        <f t="shared" si="104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3"/>
        <v>41774.737060185187</v>
      </c>
      <c r="T1630" s="16">
        <f t="shared" si="104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3"/>
        <v>41645.867280092592</v>
      </c>
      <c r="T1631" s="16">
        <f t="shared" si="104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3"/>
        <v>40939.837673611109</v>
      </c>
      <c r="T1632" s="16">
        <f t="shared" si="104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3"/>
        <v>41164.859502314815</v>
      </c>
      <c r="T1633" s="16">
        <f t="shared" si="104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3"/>
        <v>40750.340902777774</v>
      </c>
      <c r="T1634" s="16">
        <f t="shared" si="104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3"/>
        <v>40896.883750000001</v>
      </c>
      <c r="T1635" s="16">
        <f t="shared" si="104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3"/>
        <v>40658.189826388887</v>
      </c>
      <c r="T1636" s="16">
        <f t="shared" si="104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3"/>
        <v>42502.868761574078</v>
      </c>
      <c r="T1637" s="16">
        <f t="shared" si="104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3"/>
        <v>40663.08666666667</v>
      </c>
      <c r="T1638" s="16">
        <f t="shared" si="104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3"/>
        <v>40122.751620370371</v>
      </c>
      <c r="T1639" s="16">
        <f t="shared" si="104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3"/>
        <v>41288.68712962963</v>
      </c>
      <c r="T1640" s="16">
        <f t="shared" si="104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3"/>
        <v>40941.652372685188</v>
      </c>
      <c r="T1641" s="16">
        <f t="shared" si="104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3"/>
        <v>40379.23096064815</v>
      </c>
      <c r="T1642" s="16">
        <f t="shared" si="104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3"/>
        <v>41962.596574074079</v>
      </c>
      <c r="T1643" s="16">
        <f t="shared" si="104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3"/>
        <v>40688.024618055555</v>
      </c>
      <c r="T1644" s="16">
        <f t="shared" si="104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3"/>
        <v>41146.824212962965</v>
      </c>
      <c r="T1645" s="16">
        <f t="shared" si="104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3"/>
        <v>41175.05972222222</v>
      </c>
      <c r="T1646" s="16">
        <f t="shared" si="104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3"/>
        <v>41521.617361111108</v>
      </c>
      <c r="T1647" s="16">
        <f t="shared" si="104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3"/>
        <v>41833.450266203705</v>
      </c>
      <c r="T1648" s="16">
        <f t="shared" si="104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3"/>
        <v>41039.409456018519</v>
      </c>
      <c r="T1649" s="16">
        <f t="shared" si="104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3"/>
        <v>40592.704652777778</v>
      </c>
      <c r="T1650" s="16">
        <f t="shared" si="104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3"/>
        <v>41737.684664351851</v>
      </c>
      <c r="T1651" s="16">
        <f t="shared" si="104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3"/>
        <v>41526.435613425929</v>
      </c>
      <c r="T1652" s="16">
        <f t="shared" si="104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3"/>
        <v>40625.900694444441</v>
      </c>
      <c r="T1653" s="16">
        <f t="shared" si="104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3"/>
        <v>41572.492974537039</v>
      </c>
      <c r="T1654" s="16">
        <f t="shared" si="104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3"/>
        <v>40626.834444444445</v>
      </c>
      <c r="T1655" s="16">
        <f t="shared" si="104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3"/>
        <v>40987.890740740739</v>
      </c>
      <c r="T1656" s="16">
        <f t="shared" si="104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3"/>
        <v>40974.791898148149</v>
      </c>
      <c r="T1657" s="16">
        <f t="shared" si="104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3"/>
        <v>41226.928842592592</v>
      </c>
      <c r="T1658" s="16">
        <f t="shared" si="104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3"/>
        <v>41023.782037037039</v>
      </c>
      <c r="T1659" s="16">
        <f t="shared" si="104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3"/>
        <v>41223.22184027778</v>
      </c>
      <c r="T1660" s="16">
        <f t="shared" si="104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ref="P1661:P1724" si="105">IFERROR(ROUND(E1661/L1661,2),0)</f>
        <v>12.53</v>
      </c>
      <c r="Q1661" s="11" t="s">
        <v>8323</v>
      </c>
      <c r="R1661" t="s">
        <v>8344</v>
      </c>
      <c r="S1661" s="16">
        <f t="shared" si="103"/>
        <v>41596.913437499999</v>
      </c>
      <c r="T1661" s="16">
        <f t="shared" si="104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5"/>
        <v>27.86</v>
      </c>
      <c r="Q1662" s="11" t="s">
        <v>8323</v>
      </c>
      <c r="R1662" t="s">
        <v>8344</v>
      </c>
      <c r="S1662" s="16">
        <f t="shared" si="103"/>
        <v>42459.693865740745</v>
      </c>
      <c r="T1662" s="16">
        <f t="shared" si="104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5"/>
        <v>80.180000000000007</v>
      </c>
      <c r="Q1663" s="11" t="s">
        <v>8323</v>
      </c>
      <c r="R1663" t="s">
        <v>8344</v>
      </c>
      <c r="S1663" s="16">
        <f t="shared" si="103"/>
        <v>42343.998043981483</v>
      </c>
      <c r="T1663" s="16">
        <f t="shared" si="104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5"/>
        <v>132.44</v>
      </c>
      <c r="Q1664" s="11" t="s">
        <v>8323</v>
      </c>
      <c r="R1664" t="s">
        <v>8344</v>
      </c>
      <c r="S1664" s="16">
        <f t="shared" si="103"/>
        <v>40848.198333333334</v>
      </c>
      <c r="T1664" s="16">
        <f t="shared" si="104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5"/>
        <v>33.75</v>
      </c>
      <c r="Q1665" s="11" t="s">
        <v>8323</v>
      </c>
      <c r="R1665" t="s">
        <v>8344</v>
      </c>
      <c r="S1665" s="16">
        <f t="shared" si="103"/>
        <v>42006.02207175926</v>
      </c>
      <c r="T1665" s="16">
        <f t="shared" si="104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5"/>
        <v>34.380000000000003</v>
      </c>
      <c r="Q1666" s="11" t="s">
        <v>8323</v>
      </c>
      <c r="R1666" t="s">
        <v>8344</v>
      </c>
      <c r="S1666" s="16">
        <f t="shared" si="103"/>
        <v>40939.761782407404</v>
      </c>
      <c r="T1666" s="16">
        <f t="shared" si="104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>
        <f t="shared" si="105"/>
        <v>44.96</v>
      </c>
      <c r="Q1667" s="11" t="s">
        <v>8323</v>
      </c>
      <c r="R1667" t="s">
        <v>8344</v>
      </c>
      <c r="S1667" s="16">
        <f t="shared" ref="S1667:S1730" si="107">(((J1667/60)/60)/24)+DATE(1970,1,1)</f>
        <v>40564.649456018517</v>
      </c>
      <c r="T1667" s="16">
        <f t="shared" ref="T1667:T1730" si="108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7"/>
        <v>41331.253159722226</v>
      </c>
      <c r="T1668" s="16">
        <f t="shared" si="108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7"/>
        <v>41682.0705787037</v>
      </c>
      <c r="T1669" s="16">
        <f t="shared" si="108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7"/>
        <v>40845.14975694444</v>
      </c>
      <c r="T1670" s="16">
        <f t="shared" si="108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7"/>
        <v>42461.885138888887</v>
      </c>
      <c r="T1671" s="16">
        <f t="shared" si="108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7"/>
        <v>40313.930543981485</v>
      </c>
      <c r="T1672" s="16">
        <f t="shared" si="108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7"/>
        <v>42553.54414351852</v>
      </c>
      <c r="T1673" s="16">
        <f t="shared" si="108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7"/>
        <v>41034.656597222223</v>
      </c>
      <c r="T1674" s="16">
        <f t="shared" si="108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7"/>
        <v>42039.878379629634</v>
      </c>
      <c r="T1675" s="16">
        <f t="shared" si="108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7"/>
        <v>42569.605393518519</v>
      </c>
      <c r="T1676" s="16">
        <f t="shared" si="108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7"/>
        <v>40802.733101851853</v>
      </c>
      <c r="T1677" s="16">
        <f t="shared" si="108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7"/>
        <v>40973.72623842593</v>
      </c>
      <c r="T1678" s="16">
        <f t="shared" si="108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7"/>
        <v>42416.407129629632</v>
      </c>
      <c r="T1679" s="16">
        <f t="shared" si="108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7"/>
        <v>41662.854988425926</v>
      </c>
      <c r="T1680" s="16">
        <f t="shared" si="108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7"/>
        <v>40723.068807870368</v>
      </c>
      <c r="T1681" s="16">
        <f t="shared" si="108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7"/>
        <v>41802.757719907408</v>
      </c>
      <c r="T1682" s="16">
        <f t="shared" si="108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7"/>
        <v>42774.121342592596</v>
      </c>
      <c r="T1683" s="16">
        <f t="shared" si="108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7"/>
        <v>42779.21365740741</v>
      </c>
      <c r="T1684" s="16">
        <f t="shared" si="108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7"/>
        <v>42808.781689814816</v>
      </c>
      <c r="T1685" s="16">
        <f t="shared" si="108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7"/>
        <v>42783.815289351856</v>
      </c>
      <c r="T1686" s="16">
        <f t="shared" si="108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7"/>
        <v>42788.2502662037</v>
      </c>
      <c r="T1687" s="16">
        <f t="shared" si="108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7"/>
        <v>42792.843969907408</v>
      </c>
      <c r="T1688" s="16">
        <f t="shared" si="108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7"/>
        <v>42802.046817129631</v>
      </c>
      <c r="T1689" s="16">
        <f t="shared" si="108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7"/>
        <v>42804.534652777773</v>
      </c>
      <c r="T1690" s="16">
        <f t="shared" si="108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7"/>
        <v>42780.942476851851</v>
      </c>
      <c r="T1691" s="16">
        <f t="shared" si="108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7"/>
        <v>42801.43104166667</v>
      </c>
      <c r="T1692" s="16">
        <f t="shared" si="108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7"/>
        <v>42795.701481481476</v>
      </c>
      <c r="T1693" s="16">
        <f t="shared" si="108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7"/>
        <v>42788.151238425926</v>
      </c>
      <c r="T1694" s="16">
        <f t="shared" si="108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7"/>
        <v>42803.920277777783</v>
      </c>
      <c r="T1695" s="16">
        <f t="shared" si="108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7"/>
        <v>42791.669837962967</v>
      </c>
      <c r="T1696" s="16">
        <f t="shared" si="108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7"/>
        <v>42801.031412037039</v>
      </c>
      <c r="T1697" s="16">
        <f t="shared" si="108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7"/>
        <v>42796.069571759261</v>
      </c>
      <c r="T1698" s="16">
        <f t="shared" si="108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7"/>
        <v>42805.032962962956</v>
      </c>
      <c r="T1699" s="16">
        <f t="shared" si="108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7"/>
        <v>42796.207870370374</v>
      </c>
      <c r="T1700" s="16">
        <f t="shared" si="108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7"/>
        <v>42806.863946759258</v>
      </c>
      <c r="T1701" s="16">
        <f t="shared" si="108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7"/>
        <v>42796.071643518517</v>
      </c>
      <c r="T1702" s="16">
        <f t="shared" si="108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7"/>
        <v>41989.664409722223</v>
      </c>
      <c r="T1703" s="16">
        <f t="shared" si="108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7"/>
        <v>42063.869791666672</v>
      </c>
      <c r="T1704" s="16">
        <f t="shared" si="108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7"/>
        <v>42187.281678240746</v>
      </c>
      <c r="T1705" s="16">
        <f t="shared" si="108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7"/>
        <v>42021.139733796299</v>
      </c>
      <c r="T1706" s="16">
        <f t="shared" si="108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7"/>
        <v>42245.016736111109</v>
      </c>
      <c r="T1707" s="16">
        <f t="shared" si="108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7"/>
        <v>42179.306388888886</v>
      </c>
      <c r="T1708" s="16">
        <f t="shared" si="108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7"/>
        <v>42427.721006944441</v>
      </c>
      <c r="T1709" s="16">
        <f t="shared" si="108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7"/>
        <v>42451.866967592592</v>
      </c>
      <c r="T1710" s="16">
        <f t="shared" si="108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7"/>
        <v>41841.56381944444</v>
      </c>
      <c r="T1711" s="16">
        <f t="shared" si="108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7"/>
        <v>42341.59129629629</v>
      </c>
      <c r="T1712" s="16">
        <f t="shared" si="108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7"/>
        <v>41852.646226851852</v>
      </c>
      <c r="T1713" s="16">
        <f t="shared" si="108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7"/>
        <v>42125.913807870369</v>
      </c>
      <c r="T1714" s="16">
        <f t="shared" si="108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7"/>
        <v>41887.801064814819</v>
      </c>
      <c r="T1715" s="16">
        <f t="shared" si="108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7"/>
        <v>42095.918530092589</v>
      </c>
      <c r="T1716" s="16">
        <f t="shared" si="108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7"/>
        <v>42064.217418981483</v>
      </c>
      <c r="T1717" s="16">
        <f t="shared" si="108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7"/>
        <v>42673.577534722222</v>
      </c>
      <c r="T1718" s="16">
        <f t="shared" si="108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7"/>
        <v>42460.98192129629</v>
      </c>
      <c r="T1719" s="16">
        <f t="shared" si="108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7"/>
        <v>42460.610520833332</v>
      </c>
      <c r="T1720" s="16">
        <f t="shared" si="108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7"/>
        <v>41869.534618055557</v>
      </c>
      <c r="T1721" s="16">
        <f t="shared" si="108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7"/>
        <v>41922.783229166671</v>
      </c>
      <c r="T1722" s="16">
        <f t="shared" si="108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7"/>
        <v>42319.461377314816</v>
      </c>
      <c r="T1723" s="16">
        <f t="shared" si="108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7"/>
        <v>42425.960983796293</v>
      </c>
      <c r="T1724" s="16">
        <f t="shared" si="108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ref="P1725:P1788" si="109">IFERROR(ROUND(E1725/L1725,2),0)</f>
        <v>216.67</v>
      </c>
      <c r="Q1725" s="11" t="s">
        <v>8323</v>
      </c>
      <c r="R1725" t="s">
        <v>8345</v>
      </c>
      <c r="S1725" s="16">
        <f t="shared" si="107"/>
        <v>42129.82540509259</v>
      </c>
      <c r="T1725" s="16">
        <f t="shared" si="108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9"/>
        <v>8.75</v>
      </c>
      <c r="Q1726" s="11" t="s">
        <v>8323</v>
      </c>
      <c r="R1726" t="s">
        <v>8345</v>
      </c>
      <c r="S1726" s="16">
        <f t="shared" si="107"/>
        <v>41912.932430555556</v>
      </c>
      <c r="T1726" s="16">
        <f t="shared" si="108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9"/>
        <v>62.22</v>
      </c>
      <c r="Q1727" s="11" t="s">
        <v>8323</v>
      </c>
      <c r="R1727" t="s">
        <v>8345</v>
      </c>
      <c r="S1727" s="16">
        <f t="shared" si="107"/>
        <v>41845.968159722222</v>
      </c>
      <c r="T1727" s="16">
        <f t="shared" si="108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9"/>
        <v>137.25</v>
      </c>
      <c r="Q1728" s="11" t="s">
        <v>8323</v>
      </c>
      <c r="R1728" t="s">
        <v>8345</v>
      </c>
      <c r="S1728" s="16">
        <f t="shared" si="107"/>
        <v>41788.919722222221</v>
      </c>
      <c r="T1728" s="16">
        <f t="shared" si="108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9"/>
        <v>1</v>
      </c>
      <c r="Q1729" s="11" t="s">
        <v>8323</v>
      </c>
      <c r="R1729" t="s">
        <v>8345</v>
      </c>
      <c r="S1729" s="16">
        <f t="shared" si="107"/>
        <v>42044.927974537044</v>
      </c>
      <c r="T1729" s="16">
        <f t="shared" si="108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9"/>
        <v>122.14</v>
      </c>
      <c r="Q1730" s="11" t="s">
        <v>8323</v>
      </c>
      <c r="R1730" t="s">
        <v>8345</v>
      </c>
      <c r="S1730" s="16">
        <f t="shared" si="107"/>
        <v>42268.625856481478</v>
      </c>
      <c r="T1730" s="16">
        <f t="shared" si="108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>
        <f t="shared" si="109"/>
        <v>0</v>
      </c>
      <c r="Q1731" s="11" t="s">
        <v>8323</v>
      </c>
      <c r="R1731" t="s">
        <v>8345</v>
      </c>
      <c r="S1731" s="16">
        <f t="shared" ref="S1731:S1794" si="111">(((J1731/60)/60)/24)+DATE(1970,1,1)</f>
        <v>42471.052152777775</v>
      </c>
      <c r="T1731" s="16">
        <f t="shared" ref="T1731:T1794" si="112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1"/>
        <v>42272.087766203709</v>
      </c>
      <c r="T1732" s="16">
        <f t="shared" si="112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1"/>
        <v>42152.906851851847</v>
      </c>
      <c r="T1733" s="16">
        <f t="shared" si="112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1"/>
        <v>42325.683807870373</v>
      </c>
      <c r="T1734" s="16">
        <f t="shared" si="112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1"/>
        <v>42614.675625000003</v>
      </c>
      <c r="T1735" s="16">
        <f t="shared" si="112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1"/>
        <v>42102.036527777775</v>
      </c>
      <c r="T1736" s="16">
        <f t="shared" si="112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1"/>
        <v>42559.814178240747</v>
      </c>
      <c r="T1737" s="16">
        <f t="shared" si="112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1"/>
        <v>42286.861493055556</v>
      </c>
      <c r="T1738" s="16">
        <f t="shared" si="112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1"/>
        <v>42175.948981481488</v>
      </c>
      <c r="T1739" s="16">
        <f t="shared" si="112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1"/>
        <v>41884.874328703707</v>
      </c>
      <c r="T1740" s="16">
        <f t="shared" si="112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1"/>
        <v>42435.874212962968</v>
      </c>
      <c r="T1741" s="16">
        <f t="shared" si="112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1"/>
        <v>42171.817384259266</v>
      </c>
      <c r="T1742" s="16">
        <f t="shared" si="112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1"/>
        <v>42120.628136574072</v>
      </c>
      <c r="T1743" s="16">
        <f t="shared" si="112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1"/>
        <v>42710.876967592587</v>
      </c>
      <c r="T1744" s="16">
        <f t="shared" si="112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1"/>
        <v>42586.925636574073</v>
      </c>
      <c r="T1745" s="16">
        <f t="shared" si="112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1"/>
        <v>42026.605057870373</v>
      </c>
      <c r="T1746" s="16">
        <f t="shared" si="112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1"/>
        <v>42690.259699074071</v>
      </c>
      <c r="T1747" s="16">
        <f t="shared" si="112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1"/>
        <v>42668.176701388889</v>
      </c>
      <c r="T1748" s="16">
        <f t="shared" si="112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1"/>
        <v>42292.435532407413</v>
      </c>
      <c r="T1749" s="16">
        <f t="shared" si="112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1"/>
        <v>42219.950729166667</v>
      </c>
      <c r="T1750" s="16">
        <f t="shared" si="112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1"/>
        <v>42758.975937499999</v>
      </c>
      <c r="T1751" s="16">
        <f t="shared" si="112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1"/>
        <v>42454.836851851855</v>
      </c>
      <c r="T1752" s="16">
        <f t="shared" si="112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1"/>
        <v>42052.7815162037</v>
      </c>
      <c r="T1753" s="16">
        <f t="shared" si="112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1"/>
        <v>42627.253263888888</v>
      </c>
      <c r="T1754" s="16">
        <f t="shared" si="112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1"/>
        <v>42420.74962962963</v>
      </c>
      <c r="T1755" s="16">
        <f t="shared" si="112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1"/>
        <v>42067.876770833333</v>
      </c>
      <c r="T1756" s="16">
        <f t="shared" si="112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1"/>
        <v>42252.788900462961</v>
      </c>
      <c r="T1757" s="16">
        <f t="shared" si="112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1"/>
        <v>42571.167465277773</v>
      </c>
      <c r="T1758" s="16">
        <f t="shared" si="112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1"/>
        <v>42733.827349537038</v>
      </c>
      <c r="T1759" s="16">
        <f t="shared" si="112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1"/>
        <v>42505.955925925926</v>
      </c>
      <c r="T1760" s="16">
        <f t="shared" si="112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1"/>
        <v>42068.829039351855</v>
      </c>
      <c r="T1761" s="16">
        <f t="shared" si="112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1"/>
        <v>42405.67260416667</v>
      </c>
      <c r="T1762" s="16">
        <f t="shared" si="112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1"/>
        <v>42209.567824074074</v>
      </c>
      <c r="T1763" s="16">
        <f t="shared" si="112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1"/>
        <v>42410.982002314813</v>
      </c>
      <c r="T1764" s="16">
        <f t="shared" si="112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1"/>
        <v>42636.868518518517</v>
      </c>
      <c r="T1765" s="16">
        <f t="shared" si="112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1"/>
        <v>41825.485868055555</v>
      </c>
      <c r="T1766" s="16">
        <f t="shared" si="112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1"/>
        <v>41834.980462962965</v>
      </c>
      <c r="T1767" s="16">
        <f t="shared" si="112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1"/>
        <v>41855.859814814816</v>
      </c>
      <c r="T1768" s="16">
        <f t="shared" si="112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1"/>
        <v>41824.658379629633</v>
      </c>
      <c r="T1769" s="16">
        <f t="shared" si="112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1"/>
        <v>41849.560694444444</v>
      </c>
      <c r="T1770" s="16">
        <f t="shared" si="112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1"/>
        <v>41987.818969907406</v>
      </c>
      <c r="T1771" s="16">
        <f t="shared" si="112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1"/>
        <v>41891.780023148152</v>
      </c>
      <c r="T1772" s="16">
        <f t="shared" si="112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1"/>
        <v>41905.979629629634</v>
      </c>
      <c r="T1773" s="16">
        <f t="shared" si="112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1"/>
        <v>41766.718009259261</v>
      </c>
      <c r="T1774" s="16">
        <f t="shared" si="112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1"/>
        <v>41978.760393518518</v>
      </c>
      <c r="T1775" s="16">
        <f t="shared" si="112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1"/>
        <v>41930.218657407408</v>
      </c>
      <c r="T1776" s="16">
        <f t="shared" si="112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1"/>
        <v>41891.976388888892</v>
      </c>
      <c r="T1777" s="16">
        <f t="shared" si="112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1"/>
        <v>41905.95684027778</v>
      </c>
      <c r="T1778" s="16">
        <f t="shared" si="112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1"/>
        <v>42025.357094907406</v>
      </c>
      <c r="T1779" s="16">
        <f t="shared" si="112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1"/>
        <v>42045.86336805555</v>
      </c>
      <c r="T1780" s="16">
        <f t="shared" si="112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1"/>
        <v>42585.691898148143</v>
      </c>
      <c r="T1781" s="16">
        <f t="shared" si="112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1"/>
        <v>42493.600810185191</v>
      </c>
      <c r="T1782" s="16">
        <f t="shared" si="112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1"/>
        <v>42597.617418981477</v>
      </c>
      <c r="T1783" s="16">
        <f t="shared" si="112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1"/>
        <v>42388.575104166666</v>
      </c>
      <c r="T1784" s="16">
        <f t="shared" si="112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1"/>
        <v>42115.949976851851</v>
      </c>
      <c r="T1785" s="16">
        <f t="shared" si="112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1"/>
        <v>42003.655555555553</v>
      </c>
      <c r="T1786" s="16">
        <f t="shared" si="112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1"/>
        <v>41897.134895833333</v>
      </c>
      <c r="T1787" s="16">
        <f t="shared" si="112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1"/>
        <v>41958.550659722227</v>
      </c>
      <c r="T1788" s="16">
        <f t="shared" si="112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ref="P1789:P1852" si="113">IFERROR(ROUND(E1789/L1789,2),0)</f>
        <v>63.88</v>
      </c>
      <c r="Q1789" s="11" t="s">
        <v>8336</v>
      </c>
      <c r="R1789" t="s">
        <v>8337</v>
      </c>
      <c r="S1789" s="16">
        <f t="shared" si="111"/>
        <v>42068.65552083333</v>
      </c>
      <c r="T1789" s="16">
        <f t="shared" si="112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3"/>
        <v>19</v>
      </c>
      <c r="Q1790" s="11" t="s">
        <v>8336</v>
      </c>
      <c r="R1790" t="s">
        <v>8337</v>
      </c>
      <c r="S1790" s="16">
        <f t="shared" si="111"/>
        <v>41913.94840277778</v>
      </c>
      <c r="T1790" s="16">
        <f t="shared" si="112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3"/>
        <v>10</v>
      </c>
      <c r="Q1791" s="11" t="s">
        <v>8336</v>
      </c>
      <c r="R1791" t="s">
        <v>8337</v>
      </c>
      <c r="S1791" s="16">
        <f t="shared" si="111"/>
        <v>41956.250034722223</v>
      </c>
      <c r="T1791" s="16">
        <f t="shared" si="112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3"/>
        <v>109.07</v>
      </c>
      <c r="Q1792" s="11" t="s">
        <v>8336</v>
      </c>
      <c r="R1792" t="s">
        <v>8337</v>
      </c>
      <c r="S1792" s="16">
        <f t="shared" si="111"/>
        <v>42010.674513888895</v>
      </c>
      <c r="T1792" s="16">
        <f t="shared" si="112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3"/>
        <v>26.75</v>
      </c>
      <c r="Q1793" s="11" t="s">
        <v>8336</v>
      </c>
      <c r="R1793" t="s">
        <v>8337</v>
      </c>
      <c r="S1793" s="16">
        <f t="shared" si="111"/>
        <v>41973.740335648152</v>
      </c>
      <c r="T1793" s="16">
        <f t="shared" si="112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3"/>
        <v>109.94</v>
      </c>
      <c r="Q1794" s="11" t="s">
        <v>8336</v>
      </c>
      <c r="R1794" t="s">
        <v>8337</v>
      </c>
      <c r="S1794" s="16">
        <f t="shared" si="111"/>
        <v>42189.031041666662</v>
      </c>
      <c r="T1794" s="16">
        <f t="shared" si="112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>
        <f t="shared" si="113"/>
        <v>20</v>
      </c>
      <c r="Q1795" s="11" t="s">
        <v>8336</v>
      </c>
      <c r="R1795" t="s">
        <v>8337</v>
      </c>
      <c r="S1795" s="16">
        <f t="shared" ref="S1795:S1858" si="115">(((J1795/60)/60)/24)+DATE(1970,1,1)</f>
        <v>41940.89166666667</v>
      </c>
      <c r="T1795" s="16">
        <f t="shared" ref="T1795:T1858" si="116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5"/>
        <v>42011.551180555558</v>
      </c>
      <c r="T1796" s="16">
        <f t="shared" si="116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5"/>
        <v>42628.288668981477</v>
      </c>
      <c r="T1797" s="16">
        <f t="shared" si="116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5"/>
        <v>42515.439421296294</v>
      </c>
      <c r="T1798" s="16">
        <f t="shared" si="116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5"/>
        <v>42689.56931712963</v>
      </c>
      <c r="T1799" s="16">
        <f t="shared" si="116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5"/>
        <v>42344.32677083333</v>
      </c>
      <c r="T1800" s="16">
        <f t="shared" si="116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5"/>
        <v>41934.842685185184</v>
      </c>
      <c r="T1801" s="16">
        <f t="shared" si="116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5"/>
        <v>42623.606134259258</v>
      </c>
      <c r="T1802" s="16">
        <f t="shared" si="116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5"/>
        <v>42321.660509259258</v>
      </c>
      <c r="T1803" s="16">
        <f t="shared" si="116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5"/>
        <v>42159.47256944445</v>
      </c>
      <c r="T1804" s="16">
        <f t="shared" si="116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5"/>
        <v>42018.071550925932</v>
      </c>
      <c r="T1805" s="16">
        <f t="shared" si="116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5"/>
        <v>42282.678287037037</v>
      </c>
      <c r="T1806" s="16">
        <f t="shared" si="116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5"/>
        <v>42247.803912037038</v>
      </c>
      <c r="T1807" s="16">
        <f t="shared" si="116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5"/>
        <v>41877.638298611113</v>
      </c>
      <c r="T1808" s="16">
        <f t="shared" si="116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5"/>
        <v>41880.068437499998</v>
      </c>
      <c r="T1809" s="16">
        <f t="shared" si="116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5"/>
        <v>42742.680902777778</v>
      </c>
      <c r="T1810" s="16">
        <f t="shared" si="116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5"/>
        <v>42029.907858796301</v>
      </c>
      <c r="T1811" s="16">
        <f t="shared" si="116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5"/>
        <v>41860.91002314815</v>
      </c>
      <c r="T1812" s="16">
        <f t="shared" si="116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5"/>
        <v>41876.433680555558</v>
      </c>
      <c r="T1813" s="16">
        <f t="shared" si="116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5"/>
        <v>42524.318703703699</v>
      </c>
      <c r="T1814" s="16">
        <f t="shared" si="116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5"/>
        <v>41829.889027777775</v>
      </c>
      <c r="T1815" s="16">
        <f t="shared" si="116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5"/>
        <v>42033.314074074078</v>
      </c>
      <c r="T1816" s="16">
        <f t="shared" si="116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5"/>
        <v>42172.906678240746</v>
      </c>
      <c r="T1817" s="16">
        <f t="shared" si="116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5"/>
        <v>42548.876192129625</v>
      </c>
      <c r="T1818" s="16">
        <f t="shared" si="116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5"/>
        <v>42705.662118055552</v>
      </c>
      <c r="T1819" s="16">
        <f t="shared" si="116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5"/>
        <v>42067.234375</v>
      </c>
      <c r="T1820" s="16">
        <f t="shared" si="116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5"/>
        <v>41820.752268518518</v>
      </c>
      <c r="T1821" s="16">
        <f t="shared" si="116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5"/>
        <v>42065.084375000006</v>
      </c>
      <c r="T1822" s="16">
        <f t="shared" si="116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5"/>
        <v>40926.319062499999</v>
      </c>
      <c r="T1823" s="16">
        <f t="shared" si="116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5"/>
        <v>41634.797013888885</v>
      </c>
      <c r="T1824" s="16">
        <f t="shared" si="116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5"/>
        <v>41176.684907407405</v>
      </c>
      <c r="T1825" s="16">
        <f t="shared" si="116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5"/>
        <v>41626.916284722225</v>
      </c>
      <c r="T1826" s="16">
        <f t="shared" si="116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5"/>
        <v>41443.83452546296</v>
      </c>
      <c r="T1827" s="16">
        <f t="shared" si="116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5"/>
        <v>41657.923807870371</v>
      </c>
      <c r="T1828" s="16">
        <f t="shared" si="116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5"/>
        <v>40555.325937499998</v>
      </c>
      <c r="T1829" s="16">
        <f t="shared" si="116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5"/>
        <v>41736.899652777778</v>
      </c>
      <c r="T1830" s="16">
        <f t="shared" si="116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5"/>
        <v>40516.087627314817</v>
      </c>
      <c r="T1831" s="16">
        <f t="shared" si="116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5"/>
        <v>41664.684108796297</v>
      </c>
      <c r="T1832" s="16">
        <f t="shared" si="116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5"/>
        <v>41026.996099537035</v>
      </c>
      <c r="T1833" s="16">
        <f t="shared" si="116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5"/>
        <v>40576.539664351854</v>
      </c>
      <c r="T1834" s="16">
        <f t="shared" si="116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5"/>
        <v>41303.044016203705</v>
      </c>
      <c r="T1835" s="16">
        <f t="shared" si="116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5"/>
        <v>41988.964062500003</v>
      </c>
      <c r="T1836" s="16">
        <f t="shared" si="116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5"/>
        <v>42430.702210648145</v>
      </c>
      <c r="T1837" s="16">
        <f t="shared" si="116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5"/>
        <v>41305.809363425928</v>
      </c>
      <c r="T1838" s="16">
        <f t="shared" si="116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5"/>
        <v>40926.047858796301</v>
      </c>
      <c r="T1839" s="16">
        <f t="shared" si="116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5"/>
        <v>40788.786539351851</v>
      </c>
      <c r="T1840" s="16">
        <f t="shared" si="116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5"/>
        <v>42614.722013888888</v>
      </c>
      <c r="T1841" s="16">
        <f t="shared" si="116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5"/>
        <v>41382.096180555556</v>
      </c>
      <c r="T1842" s="16">
        <f t="shared" si="116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5"/>
        <v>41745.84542824074</v>
      </c>
      <c r="T1843" s="16">
        <f t="shared" si="116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5"/>
        <v>42031.631724537037</v>
      </c>
      <c r="T1844" s="16">
        <f t="shared" si="116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5"/>
        <v>40564.994837962964</v>
      </c>
      <c r="T1845" s="16">
        <f t="shared" si="116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5"/>
        <v>40666.973541666666</v>
      </c>
      <c r="T1846" s="16">
        <f t="shared" si="116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5"/>
        <v>42523.333310185189</v>
      </c>
      <c r="T1847" s="16">
        <f t="shared" si="116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5"/>
        <v>41228.650196759263</v>
      </c>
      <c r="T1848" s="16">
        <f t="shared" si="116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5"/>
        <v>42094.236481481479</v>
      </c>
      <c r="T1849" s="16">
        <f t="shared" si="116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5"/>
        <v>40691.788055555553</v>
      </c>
      <c r="T1850" s="16">
        <f t="shared" si="116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5"/>
        <v>41169.845590277779</v>
      </c>
      <c r="T1851" s="16">
        <f t="shared" si="116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5"/>
        <v>41800.959490740745</v>
      </c>
      <c r="T1852" s="16">
        <f t="shared" si="116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ref="P1853:P1916" si="117">IFERROR(ROUND(E1853/L1853,2),0)</f>
        <v>50.04</v>
      </c>
      <c r="Q1853" s="11" t="s">
        <v>8323</v>
      </c>
      <c r="R1853" t="s">
        <v>8324</v>
      </c>
      <c r="S1853" s="16">
        <f t="shared" si="115"/>
        <v>41827.906689814816</v>
      </c>
      <c r="T1853" s="16">
        <f t="shared" si="116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7"/>
        <v>133.93</v>
      </c>
      <c r="Q1854" s="11" t="s">
        <v>8323</v>
      </c>
      <c r="R1854" t="s">
        <v>8324</v>
      </c>
      <c r="S1854" s="16">
        <f t="shared" si="115"/>
        <v>42081.77143518519</v>
      </c>
      <c r="T1854" s="16">
        <f t="shared" si="116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7"/>
        <v>58.21</v>
      </c>
      <c r="Q1855" s="11" t="s">
        <v>8323</v>
      </c>
      <c r="R1855" t="s">
        <v>8324</v>
      </c>
      <c r="S1855" s="16">
        <f t="shared" si="115"/>
        <v>41177.060381944444</v>
      </c>
      <c r="T1855" s="16">
        <f t="shared" si="116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7"/>
        <v>88.04</v>
      </c>
      <c r="Q1856" s="11" t="s">
        <v>8323</v>
      </c>
      <c r="R1856" t="s">
        <v>8324</v>
      </c>
      <c r="S1856" s="16">
        <f t="shared" si="115"/>
        <v>41388.021261574075</v>
      </c>
      <c r="T1856" s="16">
        <f t="shared" si="116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7"/>
        <v>70.58</v>
      </c>
      <c r="Q1857" s="11" t="s">
        <v>8323</v>
      </c>
      <c r="R1857" t="s">
        <v>8324</v>
      </c>
      <c r="S1857" s="16">
        <f t="shared" si="115"/>
        <v>41600.538657407407</v>
      </c>
      <c r="T1857" s="16">
        <f t="shared" si="116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7"/>
        <v>53.29</v>
      </c>
      <c r="Q1858" s="11" t="s">
        <v>8323</v>
      </c>
      <c r="R1858" t="s">
        <v>8324</v>
      </c>
      <c r="S1858" s="16">
        <f t="shared" si="115"/>
        <v>41817.854999999996</v>
      </c>
      <c r="T1858" s="16">
        <f t="shared" si="116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>
        <f t="shared" si="117"/>
        <v>136.36000000000001</v>
      </c>
      <c r="Q1859" s="11" t="s">
        <v>8323</v>
      </c>
      <c r="R1859" t="s">
        <v>8324</v>
      </c>
      <c r="S1859" s="16">
        <f t="shared" ref="S1859:S1922" si="119">(((J1859/60)/60)/24)+DATE(1970,1,1)</f>
        <v>41864.76866898148</v>
      </c>
      <c r="T1859" s="16">
        <f t="shared" ref="T1859:T1922" si="120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9"/>
        <v>40833.200474537036</v>
      </c>
      <c r="T1860" s="16">
        <f t="shared" si="120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9"/>
        <v>40778.770011574074</v>
      </c>
      <c r="T1861" s="16">
        <f t="shared" si="120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9"/>
        <v>41655.709305555552</v>
      </c>
      <c r="T1862" s="16">
        <f t="shared" si="120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9"/>
        <v>42000.300243055557</v>
      </c>
      <c r="T1863" s="16">
        <f t="shared" si="120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9"/>
        <v>42755.492754629624</v>
      </c>
      <c r="T1864" s="16">
        <f t="shared" si="120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9"/>
        <v>41772.797280092593</v>
      </c>
      <c r="T1865" s="16">
        <f t="shared" si="120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9"/>
        <v>41733.716435185182</v>
      </c>
      <c r="T1866" s="16">
        <f t="shared" si="120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9"/>
        <v>42645.367442129631</v>
      </c>
      <c r="T1867" s="16">
        <f t="shared" si="120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9"/>
        <v>42742.246493055558</v>
      </c>
      <c r="T1868" s="16">
        <f t="shared" si="120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9"/>
        <v>42649.924907407403</v>
      </c>
      <c r="T1869" s="16">
        <f t="shared" si="120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9"/>
        <v>42328.779224537036</v>
      </c>
      <c r="T1870" s="16">
        <f t="shared" si="120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9"/>
        <v>42709.002881944441</v>
      </c>
      <c r="T1871" s="16">
        <f t="shared" si="120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9"/>
        <v>42371.355729166666</v>
      </c>
      <c r="T1872" s="16">
        <f t="shared" si="120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9"/>
        <v>41923.783576388887</v>
      </c>
      <c r="T1873" s="16">
        <f t="shared" si="120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9"/>
        <v>42155.129652777774</v>
      </c>
      <c r="T1874" s="16">
        <f t="shared" si="120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9"/>
        <v>42164.615856481483</v>
      </c>
      <c r="T1875" s="16">
        <f t="shared" si="120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9"/>
        <v>42529.969131944439</v>
      </c>
      <c r="T1876" s="16">
        <f t="shared" si="120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9"/>
        <v>42528.899398148147</v>
      </c>
      <c r="T1877" s="16">
        <f t="shared" si="120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9"/>
        <v>41776.284780092588</v>
      </c>
      <c r="T1878" s="16">
        <f t="shared" si="120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9"/>
        <v>42035.029224537036</v>
      </c>
      <c r="T1879" s="16">
        <f t="shared" si="120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9"/>
        <v>41773.008738425924</v>
      </c>
      <c r="T1880" s="16">
        <f t="shared" si="120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9"/>
        <v>42413.649641203709</v>
      </c>
      <c r="T1881" s="16">
        <f t="shared" si="120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9"/>
        <v>42430.566898148143</v>
      </c>
      <c r="T1882" s="16">
        <f t="shared" si="120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9"/>
        <v>42043.152650462958</v>
      </c>
      <c r="T1883" s="16">
        <f t="shared" si="120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9"/>
        <v>41067.949212962965</v>
      </c>
      <c r="T1884" s="16">
        <f t="shared" si="120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9"/>
        <v>40977.948009259257</v>
      </c>
      <c r="T1885" s="16">
        <f t="shared" si="120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9"/>
        <v>41205.198321759257</v>
      </c>
      <c r="T1886" s="16">
        <f t="shared" si="120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9"/>
        <v>41099.093865740739</v>
      </c>
      <c r="T1887" s="16">
        <f t="shared" si="120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9"/>
        <v>41925.906689814816</v>
      </c>
      <c r="T1888" s="16">
        <f t="shared" si="120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9"/>
        <v>42323.800138888888</v>
      </c>
      <c r="T1889" s="16">
        <f t="shared" si="120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9"/>
        <v>40299.239953703705</v>
      </c>
      <c r="T1890" s="16">
        <f t="shared" si="120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9"/>
        <v>41299.793356481481</v>
      </c>
      <c r="T1891" s="16">
        <f t="shared" si="120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9"/>
        <v>41228.786203703705</v>
      </c>
      <c r="T1892" s="16">
        <f t="shared" si="120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9"/>
        <v>40335.798078703701</v>
      </c>
      <c r="T1893" s="16">
        <f t="shared" si="120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9"/>
        <v>40671.637511574074</v>
      </c>
      <c r="T1894" s="16">
        <f t="shared" si="120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9"/>
        <v>40632.94195601852</v>
      </c>
      <c r="T1895" s="16">
        <f t="shared" si="120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9"/>
        <v>40920.904895833337</v>
      </c>
      <c r="T1896" s="16">
        <f t="shared" si="120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9"/>
        <v>42267.746782407412</v>
      </c>
      <c r="T1897" s="16">
        <f t="shared" si="120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9"/>
        <v>40981.710243055553</v>
      </c>
      <c r="T1898" s="16">
        <f t="shared" si="120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9"/>
        <v>41680.583402777782</v>
      </c>
      <c r="T1899" s="16">
        <f t="shared" si="120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9"/>
        <v>42366.192974537036</v>
      </c>
      <c r="T1900" s="16">
        <f t="shared" si="120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9"/>
        <v>42058.941736111112</v>
      </c>
      <c r="T1901" s="16">
        <f t="shared" si="120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9"/>
        <v>41160.871886574074</v>
      </c>
      <c r="T1902" s="16">
        <f t="shared" si="120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9"/>
        <v>42116.54315972222</v>
      </c>
      <c r="T1903" s="16">
        <f t="shared" si="120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9"/>
        <v>42037.789895833332</v>
      </c>
      <c r="T1904" s="16">
        <f t="shared" si="120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9"/>
        <v>42702.770729166667</v>
      </c>
      <c r="T1905" s="16">
        <f t="shared" si="120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9"/>
        <v>42326.685428240744</v>
      </c>
      <c r="T1906" s="16">
        <f t="shared" si="120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9"/>
        <v>41859.925856481481</v>
      </c>
      <c r="T1907" s="16">
        <f t="shared" si="120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9"/>
        <v>42514.671099537038</v>
      </c>
      <c r="T1908" s="16">
        <f t="shared" si="120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9"/>
        <v>41767.587094907409</v>
      </c>
      <c r="T1909" s="16">
        <f t="shared" si="120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9"/>
        <v>42703.917824074073</v>
      </c>
      <c r="T1910" s="16">
        <f t="shared" si="120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9"/>
        <v>41905.429155092592</v>
      </c>
      <c r="T1911" s="16">
        <f t="shared" si="120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9"/>
        <v>42264.963159722218</v>
      </c>
      <c r="T1912" s="16">
        <f t="shared" si="120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9"/>
        <v>41830.033958333333</v>
      </c>
      <c r="T1913" s="16">
        <f t="shared" si="120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9"/>
        <v>42129.226388888885</v>
      </c>
      <c r="T1914" s="16">
        <f t="shared" si="120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9"/>
        <v>41890.511319444442</v>
      </c>
      <c r="T1915" s="16">
        <f t="shared" si="120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9"/>
        <v>41929.174456018518</v>
      </c>
      <c r="T1916" s="16">
        <f t="shared" si="120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ref="P1917:P1980" si="121">IFERROR(ROUND(E1917/L1917,2),0)</f>
        <v>2</v>
      </c>
      <c r="Q1917" s="11" t="s">
        <v>8317</v>
      </c>
      <c r="R1917" t="s">
        <v>8346</v>
      </c>
      <c r="S1917" s="16">
        <f t="shared" si="119"/>
        <v>41864.04886574074</v>
      </c>
      <c r="T1917" s="16">
        <f t="shared" si="120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21"/>
        <v>17</v>
      </c>
      <c r="Q1918" s="11" t="s">
        <v>8317</v>
      </c>
      <c r="R1918" t="s">
        <v>8346</v>
      </c>
      <c r="S1918" s="16">
        <f t="shared" si="119"/>
        <v>42656.717303240745</v>
      </c>
      <c r="T1918" s="16">
        <f t="shared" si="120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21"/>
        <v>2928.93</v>
      </c>
      <c r="Q1919" s="11" t="s">
        <v>8317</v>
      </c>
      <c r="R1919" t="s">
        <v>8346</v>
      </c>
      <c r="S1919" s="16">
        <f t="shared" si="119"/>
        <v>42746.270057870366</v>
      </c>
      <c r="T1919" s="16">
        <f t="shared" si="120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21"/>
        <v>28.89</v>
      </c>
      <c r="Q1920" s="11" t="s">
        <v>8317</v>
      </c>
      <c r="R1920" t="s">
        <v>8346</v>
      </c>
      <c r="S1920" s="16">
        <f t="shared" si="119"/>
        <v>41828.789942129632</v>
      </c>
      <c r="T1920" s="16">
        <f t="shared" si="120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21"/>
        <v>29.63</v>
      </c>
      <c r="Q1921" s="11" t="s">
        <v>8317</v>
      </c>
      <c r="R1921" t="s">
        <v>8346</v>
      </c>
      <c r="S1921" s="16">
        <f t="shared" si="119"/>
        <v>42113.875567129624</v>
      </c>
      <c r="T1921" s="16">
        <f t="shared" si="120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21"/>
        <v>40.98</v>
      </c>
      <c r="Q1922" s="11" t="s">
        <v>8317</v>
      </c>
      <c r="R1922" t="s">
        <v>8346</v>
      </c>
      <c r="S1922" s="16">
        <f t="shared" si="119"/>
        <v>42270.875706018516</v>
      </c>
      <c r="T1922" s="16">
        <f t="shared" si="120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>
        <f t="shared" si="121"/>
        <v>54</v>
      </c>
      <c r="Q1923" s="11" t="s">
        <v>8323</v>
      </c>
      <c r="R1923" t="s">
        <v>8327</v>
      </c>
      <c r="S1923" s="16">
        <f t="shared" ref="S1923:S1986" si="123">(((J1923/60)/60)/24)+DATE(1970,1,1)</f>
        <v>41074.221562500003</v>
      </c>
      <c r="T1923" s="16">
        <f t="shared" ref="T1923:T1986" si="124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3"/>
        <v>41590.255868055552</v>
      </c>
      <c r="T1924" s="16">
        <f t="shared" si="124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3"/>
        <v>40772.848749999997</v>
      </c>
      <c r="T1925" s="16">
        <f t="shared" si="124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3"/>
        <v>41626.761053240742</v>
      </c>
      <c r="T1926" s="16">
        <f t="shared" si="124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3"/>
        <v>41535.90148148148</v>
      </c>
      <c r="T1927" s="16">
        <f t="shared" si="124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3"/>
        <v>40456.954351851848</v>
      </c>
      <c r="T1928" s="16">
        <f t="shared" si="124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3"/>
        <v>40960.861562500002</v>
      </c>
      <c r="T1929" s="16">
        <f t="shared" si="124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3"/>
        <v>41371.648078703707</v>
      </c>
      <c r="T1930" s="16">
        <f t="shared" si="124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3"/>
        <v>40687.021597222221</v>
      </c>
      <c r="T1931" s="16">
        <f t="shared" si="124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3"/>
        <v>41402.558819444443</v>
      </c>
      <c r="T1932" s="16">
        <f t="shared" si="124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3"/>
        <v>41037.892465277779</v>
      </c>
      <c r="T1933" s="16">
        <f t="shared" si="124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3"/>
        <v>40911.809872685182</v>
      </c>
      <c r="T1934" s="16">
        <f t="shared" si="124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3"/>
        <v>41879.130868055552</v>
      </c>
      <c r="T1935" s="16">
        <f t="shared" si="124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3"/>
        <v>40865.867141203707</v>
      </c>
      <c r="T1936" s="16">
        <f t="shared" si="124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3"/>
        <v>41773.932534722226</v>
      </c>
      <c r="T1937" s="16">
        <f t="shared" si="124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3"/>
        <v>40852.889699074076</v>
      </c>
      <c r="T1938" s="16">
        <f t="shared" si="124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3"/>
        <v>41059.118993055556</v>
      </c>
      <c r="T1939" s="16">
        <f t="shared" si="124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3"/>
        <v>41426.259618055556</v>
      </c>
      <c r="T1940" s="16">
        <f t="shared" si="124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3"/>
        <v>41313.985046296293</v>
      </c>
      <c r="T1941" s="16">
        <f t="shared" si="124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3"/>
        <v>40670.507326388892</v>
      </c>
      <c r="T1942" s="16">
        <f t="shared" si="124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3"/>
        <v>41744.290868055556</v>
      </c>
      <c r="T1943" s="16">
        <f t="shared" si="124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3"/>
        <v>40638.828009259261</v>
      </c>
      <c r="T1944" s="16">
        <f t="shared" si="124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3"/>
        <v>42548.269861111112</v>
      </c>
      <c r="T1945" s="16">
        <f t="shared" si="124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3"/>
        <v>41730.584374999999</v>
      </c>
      <c r="T1946" s="16">
        <f t="shared" si="124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3"/>
        <v>42157.251828703709</v>
      </c>
      <c r="T1947" s="16">
        <f t="shared" si="124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3"/>
        <v>41689.150011574071</v>
      </c>
      <c r="T1948" s="16">
        <f t="shared" si="124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3"/>
        <v>40102.918055555558</v>
      </c>
      <c r="T1949" s="16">
        <f t="shared" si="124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3"/>
        <v>42473.604270833333</v>
      </c>
      <c r="T1950" s="16">
        <f t="shared" si="124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3"/>
        <v>41800.423043981478</v>
      </c>
      <c r="T1951" s="16">
        <f t="shared" si="124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3"/>
        <v>40624.181400462963</v>
      </c>
      <c r="T1952" s="16">
        <f t="shared" si="124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3"/>
        <v>42651.420567129629</v>
      </c>
      <c r="T1953" s="16">
        <f t="shared" si="124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3"/>
        <v>41526.60665509259</v>
      </c>
      <c r="T1954" s="16">
        <f t="shared" si="124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3"/>
        <v>40941.199826388889</v>
      </c>
      <c r="T1955" s="16">
        <f t="shared" si="124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3"/>
        <v>42394.580740740741</v>
      </c>
      <c r="T1956" s="16">
        <f t="shared" si="124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3"/>
        <v>41020.271770833337</v>
      </c>
      <c r="T1957" s="16">
        <f t="shared" si="124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3"/>
        <v>42067.923668981486</v>
      </c>
      <c r="T1958" s="16">
        <f t="shared" si="124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3"/>
        <v>41179.098530092589</v>
      </c>
      <c r="T1959" s="16">
        <f t="shared" si="124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3"/>
        <v>41326.987974537034</v>
      </c>
      <c r="T1960" s="16">
        <f t="shared" si="124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3"/>
        <v>41871.845601851855</v>
      </c>
      <c r="T1961" s="16">
        <f t="shared" si="124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3"/>
        <v>41964.362743055557</v>
      </c>
      <c r="T1962" s="16">
        <f t="shared" si="124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3"/>
        <v>41148.194641203707</v>
      </c>
      <c r="T1963" s="16">
        <f t="shared" si="124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3"/>
        <v>41742.780509259261</v>
      </c>
      <c r="T1964" s="16">
        <f t="shared" si="124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3"/>
        <v>41863.429791666669</v>
      </c>
      <c r="T1965" s="16">
        <f t="shared" si="124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3"/>
        <v>42452.272824074069</v>
      </c>
      <c r="T1966" s="16">
        <f t="shared" si="124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3"/>
        <v>40898.089236111111</v>
      </c>
      <c r="T1967" s="16">
        <f t="shared" si="124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3"/>
        <v>41835.540486111109</v>
      </c>
      <c r="T1968" s="16">
        <f t="shared" si="124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3"/>
        <v>41730.663530092592</v>
      </c>
      <c r="T1969" s="16">
        <f t="shared" si="124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3"/>
        <v>42676.586979166663</v>
      </c>
      <c r="T1970" s="16">
        <f t="shared" si="124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3"/>
        <v>42557.792453703703</v>
      </c>
      <c r="T1971" s="16">
        <f t="shared" si="124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3"/>
        <v>41324.193298611113</v>
      </c>
      <c r="T1972" s="16">
        <f t="shared" si="124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3"/>
        <v>41561.500706018516</v>
      </c>
      <c r="T1973" s="16">
        <f t="shared" si="124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3"/>
        <v>41201.012083333335</v>
      </c>
      <c r="T1974" s="16">
        <f t="shared" si="124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3"/>
        <v>42549.722962962958</v>
      </c>
      <c r="T1975" s="16">
        <f t="shared" si="124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3"/>
        <v>41445.334131944444</v>
      </c>
      <c r="T1976" s="16">
        <f t="shared" si="124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3"/>
        <v>41313.755219907405</v>
      </c>
      <c r="T1977" s="16">
        <f t="shared" si="124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3"/>
        <v>41438.899594907409</v>
      </c>
      <c r="T1978" s="16">
        <f t="shared" si="124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3"/>
        <v>42311.216898148152</v>
      </c>
      <c r="T1979" s="16">
        <f t="shared" si="124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3"/>
        <v>41039.225601851853</v>
      </c>
      <c r="T1980" s="16">
        <f t="shared" si="124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ref="P1981:P2044" si="125">IFERROR(ROUND(E1981/L1981,2),0)</f>
        <v>282.66000000000003</v>
      </c>
      <c r="Q1981" s="11" t="s">
        <v>8317</v>
      </c>
      <c r="R1981" t="s">
        <v>8347</v>
      </c>
      <c r="S1981" s="16">
        <f t="shared" si="123"/>
        <v>42290.460023148145</v>
      </c>
      <c r="T1981" s="16">
        <f t="shared" si="124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5"/>
        <v>91.21</v>
      </c>
      <c r="Q1982" s="11" t="s">
        <v>8317</v>
      </c>
      <c r="R1982" t="s">
        <v>8347</v>
      </c>
      <c r="S1982" s="16">
        <f t="shared" si="123"/>
        <v>42423.542384259257</v>
      </c>
      <c r="T1982" s="16">
        <f t="shared" si="124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5"/>
        <v>31.75</v>
      </c>
      <c r="Q1983" s="11" t="s">
        <v>8336</v>
      </c>
      <c r="R1983" t="s">
        <v>8348</v>
      </c>
      <c r="S1983" s="16">
        <f t="shared" si="123"/>
        <v>41799.725289351853</v>
      </c>
      <c r="T1983" s="16">
        <f t="shared" si="124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5"/>
        <v>0</v>
      </c>
      <c r="Q1984" s="11" t="s">
        <v>8336</v>
      </c>
      <c r="R1984" t="s">
        <v>8348</v>
      </c>
      <c r="S1984" s="16">
        <f t="shared" si="123"/>
        <v>42678.586655092593</v>
      </c>
      <c r="T1984" s="16">
        <f t="shared" si="124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5"/>
        <v>88.69</v>
      </c>
      <c r="Q1985" s="11" t="s">
        <v>8336</v>
      </c>
      <c r="R1985" t="s">
        <v>8348</v>
      </c>
      <c r="S1985" s="16">
        <f t="shared" si="123"/>
        <v>42593.011782407411</v>
      </c>
      <c r="T1985" s="16">
        <f t="shared" si="124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5"/>
        <v>453.14</v>
      </c>
      <c r="Q1986" s="11" t="s">
        <v>8336</v>
      </c>
      <c r="R1986" t="s">
        <v>8348</v>
      </c>
      <c r="S1986" s="16">
        <f t="shared" si="123"/>
        <v>41913.790289351848</v>
      </c>
      <c r="T1986" s="16">
        <f t="shared" si="124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>
        <f t="shared" si="125"/>
        <v>12.75</v>
      </c>
      <c r="Q1987" s="11" t="s">
        <v>8336</v>
      </c>
      <c r="R1987" t="s">
        <v>8348</v>
      </c>
      <c r="S1987" s="16">
        <f t="shared" ref="S1987:S2050" si="127">(((J1987/60)/60)/24)+DATE(1970,1,1)</f>
        <v>42555.698738425926</v>
      </c>
      <c r="T1987" s="16">
        <f t="shared" ref="T1987:T2050" si="128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7"/>
        <v>42413.433831018512</v>
      </c>
      <c r="T1988" s="16">
        <f t="shared" si="128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7"/>
        <v>42034.639768518522</v>
      </c>
      <c r="T1989" s="16">
        <f t="shared" si="128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7"/>
        <v>42206.763217592597</v>
      </c>
      <c r="T1990" s="16">
        <f t="shared" si="128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7"/>
        <v>42685.680648148147</v>
      </c>
      <c r="T1991" s="16">
        <f t="shared" si="128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7"/>
        <v>42398.195972222224</v>
      </c>
      <c r="T1992" s="16">
        <f t="shared" si="128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7"/>
        <v>42167.89335648148</v>
      </c>
      <c r="T1993" s="16">
        <f t="shared" si="128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7"/>
        <v>42023.143414351856</v>
      </c>
      <c r="T1994" s="16">
        <f t="shared" si="128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7"/>
        <v>42329.58839120371</v>
      </c>
      <c r="T1995" s="16">
        <f t="shared" si="128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7"/>
        <v>42651.006273148145</v>
      </c>
      <c r="T1996" s="16">
        <f t="shared" si="128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7"/>
        <v>42181.902037037042</v>
      </c>
      <c r="T1997" s="16">
        <f t="shared" si="128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7"/>
        <v>41800.819571759261</v>
      </c>
      <c r="T1998" s="16">
        <f t="shared" si="128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7"/>
        <v>41847.930694444447</v>
      </c>
      <c r="T1999" s="16">
        <f t="shared" si="128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7"/>
        <v>41807.118495370371</v>
      </c>
      <c r="T2000" s="16">
        <f t="shared" si="128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7"/>
        <v>41926.482731481483</v>
      </c>
      <c r="T2001" s="16">
        <f t="shared" si="128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7"/>
        <v>42345.951539351852</v>
      </c>
      <c r="T2002" s="16">
        <f t="shared" si="128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7"/>
        <v>42136.209675925929</v>
      </c>
      <c r="T2003" s="16">
        <f t="shared" si="128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7"/>
        <v>42728.71230324074</v>
      </c>
      <c r="T2004" s="16">
        <f t="shared" si="128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7"/>
        <v>40347.125601851854</v>
      </c>
      <c r="T2005" s="16">
        <f t="shared" si="128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7"/>
        <v>41800.604895833334</v>
      </c>
      <c r="T2006" s="16">
        <f t="shared" si="128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7"/>
        <v>41535.812708333331</v>
      </c>
      <c r="T2007" s="16">
        <f t="shared" si="128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7"/>
        <v>41941.500520833331</v>
      </c>
      <c r="T2008" s="16">
        <f t="shared" si="128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7"/>
        <v>40347.837800925925</v>
      </c>
      <c r="T2009" s="16">
        <f t="shared" si="128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7"/>
        <v>40761.604421296295</v>
      </c>
      <c r="T2010" s="16">
        <f t="shared" si="128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7"/>
        <v>42661.323414351849</v>
      </c>
      <c r="T2011" s="16">
        <f t="shared" si="128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7"/>
        <v>42570.996423611112</v>
      </c>
      <c r="T2012" s="16">
        <f t="shared" si="128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7"/>
        <v>42347.358483796299</v>
      </c>
      <c r="T2013" s="16">
        <f t="shared" si="128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7"/>
        <v>42010.822233796294</v>
      </c>
      <c r="T2014" s="16">
        <f t="shared" si="128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7"/>
        <v>42499.960810185185</v>
      </c>
      <c r="T2015" s="16">
        <f t="shared" si="128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7"/>
        <v>41324.214571759258</v>
      </c>
      <c r="T2016" s="16">
        <f t="shared" si="128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7"/>
        <v>40765.876886574071</v>
      </c>
      <c r="T2017" s="16">
        <f t="shared" si="128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7"/>
        <v>41312.88077546296</v>
      </c>
      <c r="T2018" s="16">
        <f t="shared" si="128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7"/>
        <v>40961.057349537034</v>
      </c>
      <c r="T2019" s="16">
        <f t="shared" si="128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7"/>
        <v>42199.365844907406</v>
      </c>
      <c r="T2020" s="16">
        <f t="shared" si="128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7"/>
        <v>42605.70857638889</v>
      </c>
      <c r="T2021" s="16">
        <f t="shared" si="128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7"/>
        <v>41737.097499999996</v>
      </c>
      <c r="T2022" s="16">
        <f t="shared" si="128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7"/>
        <v>41861.070567129631</v>
      </c>
      <c r="T2023" s="16">
        <f t="shared" si="128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7"/>
        <v>42502.569120370375</v>
      </c>
      <c r="T2024" s="16">
        <f t="shared" si="128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7"/>
        <v>42136.420752314814</v>
      </c>
      <c r="T2025" s="16">
        <f t="shared" si="128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7"/>
        <v>41099.966944444444</v>
      </c>
      <c r="T2026" s="16">
        <f t="shared" si="128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7"/>
        <v>42136.184560185182</v>
      </c>
      <c r="T2027" s="16">
        <f t="shared" si="128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7"/>
        <v>41704.735937500001</v>
      </c>
      <c r="T2028" s="16">
        <f t="shared" si="128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7"/>
        <v>42048.813877314817</v>
      </c>
      <c r="T2029" s="16">
        <f t="shared" si="128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7"/>
        <v>40215.919050925928</v>
      </c>
      <c r="T2030" s="16">
        <f t="shared" si="128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7"/>
        <v>41848.021770833337</v>
      </c>
      <c r="T2031" s="16">
        <f t="shared" si="128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7"/>
        <v>41212.996481481481</v>
      </c>
      <c r="T2032" s="16">
        <f t="shared" si="128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7"/>
        <v>41975.329317129625</v>
      </c>
      <c r="T2033" s="16">
        <f t="shared" si="128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7"/>
        <v>42689.565671296295</v>
      </c>
      <c r="T2034" s="16">
        <f t="shared" si="128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7"/>
        <v>41725.082384259258</v>
      </c>
      <c r="T2035" s="16">
        <f t="shared" si="128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7"/>
        <v>42076.130011574074</v>
      </c>
      <c r="T2036" s="16">
        <f t="shared" si="128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7"/>
        <v>42311.625081018516</v>
      </c>
      <c r="T2037" s="16">
        <f t="shared" si="128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7"/>
        <v>41738.864803240744</v>
      </c>
      <c r="T2038" s="16">
        <f t="shared" si="128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7"/>
        <v>41578.210104166668</v>
      </c>
      <c r="T2039" s="16">
        <f t="shared" si="128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7"/>
        <v>41424.27107638889</v>
      </c>
      <c r="T2040" s="16">
        <f t="shared" si="128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7"/>
        <v>42675.438946759255</v>
      </c>
      <c r="T2041" s="16">
        <f t="shared" si="128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7"/>
        <v>41578.927118055559</v>
      </c>
      <c r="T2042" s="16">
        <f t="shared" si="128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7"/>
        <v>42654.525775462964</v>
      </c>
      <c r="T2043" s="16">
        <f t="shared" si="128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7"/>
        <v>42331.708032407405</v>
      </c>
      <c r="T2044" s="16">
        <f t="shared" si="128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ref="P2045:P2108" si="129">IFERROR(ROUND(E2045/L2045,2),0)</f>
        <v>36.33</v>
      </c>
      <c r="Q2045" s="11" t="s">
        <v>8317</v>
      </c>
      <c r="R2045" t="s">
        <v>8347</v>
      </c>
      <c r="S2045" s="16">
        <f t="shared" si="127"/>
        <v>42661.176817129628</v>
      </c>
      <c r="T2045" s="16">
        <f t="shared" si="128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9"/>
        <v>90.18</v>
      </c>
      <c r="Q2046" s="11" t="s">
        <v>8317</v>
      </c>
      <c r="R2046" t="s">
        <v>8347</v>
      </c>
      <c r="S2046" s="16">
        <f t="shared" si="127"/>
        <v>42138.684189814812</v>
      </c>
      <c r="T2046" s="16">
        <f t="shared" si="128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9"/>
        <v>152.62</v>
      </c>
      <c r="Q2047" s="11" t="s">
        <v>8317</v>
      </c>
      <c r="R2047" t="s">
        <v>8347</v>
      </c>
      <c r="S2047" s="16">
        <f t="shared" si="127"/>
        <v>41069.088506944441</v>
      </c>
      <c r="T2047" s="16">
        <f t="shared" si="128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9"/>
        <v>55.81</v>
      </c>
      <c r="Q2048" s="11" t="s">
        <v>8317</v>
      </c>
      <c r="R2048" t="s">
        <v>8347</v>
      </c>
      <c r="S2048" s="16">
        <f t="shared" si="127"/>
        <v>41387.171805555554</v>
      </c>
      <c r="T2048" s="16">
        <f t="shared" si="128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9"/>
        <v>227.85</v>
      </c>
      <c r="Q2049" s="11" t="s">
        <v>8317</v>
      </c>
      <c r="R2049" t="s">
        <v>8347</v>
      </c>
      <c r="S2049" s="16">
        <f t="shared" si="127"/>
        <v>42081.903587962966</v>
      </c>
      <c r="T2049" s="16">
        <f t="shared" si="128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9"/>
        <v>91.83</v>
      </c>
      <c r="Q2050" s="11" t="s">
        <v>8317</v>
      </c>
      <c r="R2050" t="s">
        <v>8347</v>
      </c>
      <c r="S2050" s="16">
        <f t="shared" si="127"/>
        <v>41387.651516203703</v>
      </c>
      <c r="T2050" s="16">
        <f t="shared" si="128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>
        <f t="shared" si="129"/>
        <v>80.989999999999995</v>
      </c>
      <c r="Q2051" s="11" t="s">
        <v>8317</v>
      </c>
      <c r="R2051" t="s">
        <v>8347</v>
      </c>
      <c r="S2051" s="16">
        <f t="shared" ref="S2051:S2114" si="131">(((J2051/60)/60)/24)+DATE(1970,1,1)</f>
        <v>41575.527349537035</v>
      </c>
      <c r="T2051" s="16">
        <f t="shared" ref="T2051:T2114" si="132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1"/>
        <v>42115.071504629625</v>
      </c>
      <c r="T2052" s="16">
        <f t="shared" si="132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1"/>
        <v>41604.022418981483</v>
      </c>
      <c r="T2053" s="16">
        <f t="shared" si="132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1"/>
        <v>42375.08394675926</v>
      </c>
      <c r="T2054" s="16">
        <f t="shared" si="132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1"/>
        <v>42303.617488425924</v>
      </c>
      <c r="T2055" s="16">
        <f t="shared" si="132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1"/>
        <v>41731.520949074074</v>
      </c>
      <c r="T2056" s="16">
        <f t="shared" si="132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1"/>
        <v>41946.674108796295</v>
      </c>
      <c r="T2057" s="16">
        <f t="shared" si="132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1"/>
        <v>41351.76090277778</v>
      </c>
      <c r="T2058" s="16">
        <f t="shared" si="132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1"/>
        <v>42396.494583333333</v>
      </c>
      <c r="T2059" s="16">
        <f t="shared" si="132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1"/>
        <v>42026.370717592596</v>
      </c>
      <c r="T2060" s="16">
        <f t="shared" si="132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1"/>
        <v>42361.602476851855</v>
      </c>
      <c r="T2061" s="16">
        <f t="shared" si="132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1"/>
        <v>41783.642939814818</v>
      </c>
      <c r="T2062" s="16">
        <f t="shared" si="132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1"/>
        <v>42705.764513888891</v>
      </c>
      <c r="T2063" s="16">
        <f t="shared" si="132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1"/>
        <v>42423.3830787037</v>
      </c>
      <c r="T2064" s="16">
        <f t="shared" si="132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1"/>
        <v>42472.73265046296</v>
      </c>
      <c r="T2065" s="16">
        <f t="shared" si="132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1"/>
        <v>41389.364849537036</v>
      </c>
      <c r="T2066" s="16">
        <f t="shared" si="132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1"/>
        <v>41603.333668981482</v>
      </c>
      <c r="T2067" s="16">
        <f t="shared" si="132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1"/>
        <v>41844.771793981483</v>
      </c>
      <c r="T2068" s="16">
        <f t="shared" si="132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1"/>
        <v>42115.853888888887</v>
      </c>
      <c r="T2069" s="16">
        <f t="shared" si="132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1"/>
        <v>42633.841608796298</v>
      </c>
      <c r="T2070" s="16">
        <f t="shared" si="132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1"/>
        <v>42340.972118055557</v>
      </c>
      <c r="T2071" s="16">
        <f t="shared" si="132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1"/>
        <v>42519.6565162037</v>
      </c>
      <c r="T2072" s="16">
        <f t="shared" si="132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1"/>
        <v>42600.278749999998</v>
      </c>
      <c r="T2073" s="16">
        <f t="shared" si="132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1"/>
        <v>42467.581388888888</v>
      </c>
      <c r="T2074" s="16">
        <f t="shared" si="132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1"/>
        <v>42087.668032407411</v>
      </c>
      <c r="T2075" s="16">
        <f t="shared" si="132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1"/>
        <v>42466.826180555552</v>
      </c>
      <c r="T2076" s="16">
        <f t="shared" si="132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1"/>
        <v>41450.681574074071</v>
      </c>
      <c r="T2077" s="16">
        <f t="shared" si="132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1"/>
        <v>41803.880659722221</v>
      </c>
      <c r="T2078" s="16">
        <f t="shared" si="132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1"/>
        <v>42103.042546296296</v>
      </c>
      <c r="T2079" s="16">
        <f t="shared" si="132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1"/>
        <v>42692.771493055552</v>
      </c>
      <c r="T2080" s="16">
        <f t="shared" si="132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1"/>
        <v>42150.71056712963</v>
      </c>
      <c r="T2081" s="16">
        <f t="shared" si="132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1"/>
        <v>42289.957175925927</v>
      </c>
      <c r="T2082" s="16">
        <f t="shared" si="132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1"/>
        <v>41004.156886574077</v>
      </c>
      <c r="T2083" s="16">
        <f t="shared" si="132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1"/>
        <v>40811.120324074072</v>
      </c>
      <c r="T2084" s="16">
        <f t="shared" si="132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1"/>
        <v>41034.72216435185</v>
      </c>
      <c r="T2085" s="16">
        <f t="shared" si="132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1"/>
        <v>41731.833124999997</v>
      </c>
      <c r="T2086" s="16">
        <f t="shared" si="132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1"/>
        <v>41075.835497685184</v>
      </c>
      <c r="T2087" s="16">
        <f t="shared" si="132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1"/>
        <v>40860.67050925926</v>
      </c>
      <c r="T2088" s="16">
        <f t="shared" si="132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1"/>
        <v>40764.204375000001</v>
      </c>
      <c r="T2089" s="16">
        <f t="shared" si="132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1"/>
        <v>40395.714722222219</v>
      </c>
      <c r="T2090" s="16">
        <f t="shared" si="132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1"/>
        <v>41453.076319444444</v>
      </c>
      <c r="T2091" s="16">
        <f t="shared" si="132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1"/>
        <v>41299.381423611114</v>
      </c>
      <c r="T2092" s="16">
        <f t="shared" si="132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1"/>
        <v>40555.322662037033</v>
      </c>
      <c r="T2093" s="16">
        <f t="shared" si="132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1"/>
        <v>40763.707546296297</v>
      </c>
      <c r="T2094" s="16">
        <f t="shared" si="132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1"/>
        <v>41205.854537037041</v>
      </c>
      <c r="T2095" s="16">
        <f t="shared" si="132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1"/>
        <v>40939.02002314815</v>
      </c>
      <c r="T2096" s="16">
        <f t="shared" si="132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1"/>
        <v>40758.733483796292</v>
      </c>
      <c r="T2097" s="16">
        <f t="shared" si="132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1"/>
        <v>41192.758506944447</v>
      </c>
      <c r="T2098" s="16">
        <f t="shared" si="132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1"/>
        <v>40818.58489583333</v>
      </c>
      <c r="T2099" s="16">
        <f t="shared" si="132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1"/>
        <v>40946.11383101852</v>
      </c>
      <c r="T2100" s="16">
        <f t="shared" si="132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1"/>
        <v>42173.746342592596</v>
      </c>
      <c r="T2101" s="16">
        <f t="shared" si="132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1"/>
        <v>41074.834965277776</v>
      </c>
      <c r="T2102" s="16">
        <f t="shared" si="132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1"/>
        <v>40892.149467592593</v>
      </c>
      <c r="T2103" s="16">
        <f t="shared" si="132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1"/>
        <v>40638.868611111109</v>
      </c>
      <c r="T2104" s="16">
        <f t="shared" si="132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1"/>
        <v>41192.754942129628</v>
      </c>
      <c r="T2105" s="16">
        <f t="shared" si="132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1"/>
        <v>41394.074467592596</v>
      </c>
      <c r="T2106" s="16">
        <f t="shared" si="132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1"/>
        <v>41951.788807870369</v>
      </c>
      <c r="T2107" s="16">
        <f t="shared" si="132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1"/>
        <v>41270.21497685185</v>
      </c>
      <c r="T2108" s="16">
        <f t="shared" si="132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ref="P2109:P2172" si="133">IFERROR(ROUND(E2109/L2109,2),0)</f>
        <v>37.15</v>
      </c>
      <c r="Q2109" s="11" t="s">
        <v>8323</v>
      </c>
      <c r="R2109" t="s">
        <v>8327</v>
      </c>
      <c r="S2109" s="16">
        <f t="shared" si="131"/>
        <v>41934.71056712963</v>
      </c>
      <c r="T2109" s="16">
        <f t="shared" si="132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3"/>
        <v>89.9</v>
      </c>
      <c r="Q2110" s="11" t="s">
        <v>8323</v>
      </c>
      <c r="R2110" t="s">
        <v>8327</v>
      </c>
      <c r="S2110" s="16">
        <f t="shared" si="131"/>
        <v>41135.175694444442</v>
      </c>
      <c r="T2110" s="16">
        <f t="shared" si="132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3"/>
        <v>106.53</v>
      </c>
      <c r="Q2111" s="11" t="s">
        <v>8323</v>
      </c>
      <c r="R2111" t="s">
        <v>8327</v>
      </c>
      <c r="S2111" s="16">
        <f t="shared" si="131"/>
        <v>42160.708530092597</v>
      </c>
      <c r="T2111" s="16">
        <f t="shared" si="132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3"/>
        <v>52.82</v>
      </c>
      <c r="Q2112" s="11" t="s">
        <v>8323</v>
      </c>
      <c r="R2112" t="s">
        <v>8327</v>
      </c>
      <c r="S2112" s="16">
        <f t="shared" si="131"/>
        <v>41759.670937499999</v>
      </c>
      <c r="T2112" s="16">
        <f t="shared" si="132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3"/>
        <v>54.62</v>
      </c>
      <c r="Q2113" s="11" t="s">
        <v>8323</v>
      </c>
      <c r="R2113" t="s">
        <v>8327</v>
      </c>
      <c r="S2113" s="16">
        <f t="shared" si="131"/>
        <v>40703.197048611109</v>
      </c>
      <c r="T2113" s="16">
        <f t="shared" si="132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3"/>
        <v>27.27</v>
      </c>
      <c r="Q2114" s="11" t="s">
        <v>8323</v>
      </c>
      <c r="R2114" t="s">
        <v>8327</v>
      </c>
      <c r="S2114" s="16">
        <f t="shared" si="131"/>
        <v>41365.928159722222</v>
      </c>
      <c r="T2114" s="16">
        <f t="shared" si="132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>
        <f t="shared" si="133"/>
        <v>68.599999999999994</v>
      </c>
      <c r="Q2115" s="11" t="s">
        <v>8323</v>
      </c>
      <c r="R2115" t="s">
        <v>8327</v>
      </c>
      <c r="S2115" s="16">
        <f t="shared" ref="S2115:S2178" si="135">(((J2115/60)/60)/24)+DATE(1970,1,1)</f>
        <v>41870.86546296296</v>
      </c>
      <c r="T2115" s="16">
        <f t="shared" ref="T2115:T2178" si="136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5"/>
        <v>40458.815625000003</v>
      </c>
      <c r="T2116" s="16">
        <f t="shared" si="136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5"/>
        <v>40564.081030092595</v>
      </c>
      <c r="T2117" s="16">
        <f t="shared" si="136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5"/>
        <v>41136.777812500004</v>
      </c>
      <c r="T2118" s="16">
        <f t="shared" si="136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5"/>
        <v>42290.059594907405</v>
      </c>
      <c r="T2119" s="16">
        <f t="shared" si="136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5"/>
        <v>40718.839537037034</v>
      </c>
      <c r="T2120" s="16">
        <f t="shared" si="136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5"/>
        <v>41107.130150462966</v>
      </c>
      <c r="T2121" s="16">
        <f t="shared" si="136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5"/>
        <v>41591.964537037034</v>
      </c>
      <c r="T2122" s="16">
        <f t="shared" si="136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5"/>
        <v>42716.7424537037</v>
      </c>
      <c r="T2123" s="16">
        <f t="shared" si="136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5"/>
        <v>42712.300567129627</v>
      </c>
      <c r="T2124" s="16">
        <f t="shared" si="136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5"/>
        <v>40198.424849537041</v>
      </c>
      <c r="T2125" s="16">
        <f t="shared" si="136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5"/>
        <v>40464.028182870366</v>
      </c>
      <c r="T2126" s="16">
        <f t="shared" si="136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5"/>
        <v>42191.023530092592</v>
      </c>
      <c r="T2127" s="16">
        <f t="shared" si="136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5"/>
        <v>41951.973229166666</v>
      </c>
      <c r="T2128" s="16">
        <f t="shared" si="136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5"/>
        <v>42045.50535879629</v>
      </c>
      <c r="T2129" s="16">
        <f t="shared" si="136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5"/>
        <v>41843.772789351853</v>
      </c>
      <c r="T2130" s="16">
        <f t="shared" si="136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5"/>
        <v>42409.024305555555</v>
      </c>
      <c r="T2131" s="16">
        <f t="shared" si="136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5"/>
        <v>41832.086377314816</v>
      </c>
      <c r="T2132" s="16">
        <f t="shared" si="136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5"/>
        <v>42167.207071759258</v>
      </c>
      <c r="T2133" s="16">
        <f t="shared" si="136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5"/>
        <v>41643.487175925926</v>
      </c>
      <c r="T2134" s="16">
        <f t="shared" si="136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5"/>
        <v>40619.097210648149</v>
      </c>
      <c r="T2135" s="16">
        <f t="shared" si="136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5"/>
        <v>41361.886469907404</v>
      </c>
      <c r="T2136" s="16">
        <f t="shared" si="136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5"/>
        <v>41156.963344907403</v>
      </c>
      <c r="T2137" s="16">
        <f t="shared" si="136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5"/>
        <v>41536.509097222224</v>
      </c>
      <c r="T2138" s="16">
        <f t="shared" si="136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5"/>
        <v>41948.771168981482</v>
      </c>
      <c r="T2139" s="16">
        <f t="shared" si="136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5"/>
        <v>41557.013182870374</v>
      </c>
      <c r="T2140" s="16">
        <f t="shared" si="136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5"/>
        <v>42647.750092592592</v>
      </c>
      <c r="T2141" s="16">
        <f t="shared" si="136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5"/>
        <v>41255.833611111113</v>
      </c>
      <c r="T2142" s="16">
        <f t="shared" si="136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5"/>
        <v>41927.235636574071</v>
      </c>
      <c r="T2143" s="16">
        <f t="shared" si="136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5"/>
        <v>42340.701504629629</v>
      </c>
      <c r="T2144" s="16">
        <f t="shared" si="136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5"/>
        <v>40332.886712962965</v>
      </c>
      <c r="T2145" s="16">
        <f t="shared" si="136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5"/>
        <v>41499.546759259261</v>
      </c>
      <c r="T2146" s="16">
        <f t="shared" si="136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5"/>
        <v>41575.237430555557</v>
      </c>
      <c r="T2147" s="16">
        <f t="shared" si="136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5"/>
        <v>42397.679513888885</v>
      </c>
      <c r="T2148" s="16">
        <f t="shared" si="136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5"/>
        <v>41927.295694444445</v>
      </c>
      <c r="T2149" s="16">
        <f t="shared" si="136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5"/>
        <v>42066.733587962968</v>
      </c>
      <c r="T2150" s="16">
        <f t="shared" si="136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5"/>
        <v>40355.024953703702</v>
      </c>
      <c r="T2151" s="16">
        <f t="shared" si="136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5"/>
        <v>42534.284710648149</v>
      </c>
      <c r="T2152" s="16">
        <f t="shared" si="136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5"/>
        <v>42520.847384259265</v>
      </c>
      <c r="T2153" s="16">
        <f t="shared" si="136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5"/>
        <v>41683.832280092596</v>
      </c>
      <c r="T2154" s="16">
        <f t="shared" si="136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5"/>
        <v>41974.911087962959</v>
      </c>
      <c r="T2155" s="16">
        <f t="shared" si="136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5"/>
        <v>41647.632256944446</v>
      </c>
      <c r="T2156" s="16">
        <f t="shared" si="136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5"/>
        <v>42430.747511574074</v>
      </c>
      <c r="T2157" s="16">
        <f t="shared" si="136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5"/>
        <v>41488.85423611111</v>
      </c>
      <c r="T2158" s="16">
        <f t="shared" si="136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5"/>
        <v>42694.98128472222</v>
      </c>
      <c r="T2159" s="16">
        <f t="shared" si="136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5"/>
        <v>41264.853865740741</v>
      </c>
      <c r="T2160" s="16">
        <f t="shared" si="136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5"/>
        <v>40710.731180555551</v>
      </c>
      <c r="T2161" s="16">
        <f t="shared" si="136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5"/>
        <v>41018.711863425924</v>
      </c>
      <c r="T2162" s="16">
        <f t="shared" si="136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5"/>
        <v>42240.852534722217</v>
      </c>
      <c r="T2163" s="16">
        <f t="shared" si="136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5"/>
        <v>41813.766099537039</v>
      </c>
      <c r="T2164" s="16">
        <f t="shared" si="136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5"/>
        <v>42111.899537037039</v>
      </c>
      <c r="T2165" s="16">
        <f t="shared" si="136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5"/>
        <v>42515.71775462963</v>
      </c>
      <c r="T2166" s="16">
        <f t="shared" si="136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5"/>
        <v>42438.667071759264</v>
      </c>
      <c r="T2167" s="16">
        <f t="shared" si="136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5"/>
        <v>41933.838171296295</v>
      </c>
      <c r="T2168" s="16">
        <f t="shared" si="136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5"/>
        <v>41153.066400462965</v>
      </c>
      <c r="T2169" s="16">
        <f t="shared" si="136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5"/>
        <v>42745.600243055553</v>
      </c>
      <c r="T2170" s="16">
        <f t="shared" si="136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5"/>
        <v>42793.700821759259</v>
      </c>
      <c r="T2171" s="16">
        <f t="shared" si="136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5"/>
        <v>42198.750254629631</v>
      </c>
      <c r="T2172" s="16">
        <f t="shared" si="136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ref="P2173:P2236" si="137">IFERROR(ROUND(E2173/L2173,2),0)</f>
        <v>90.28</v>
      </c>
      <c r="Q2173" s="11" t="s">
        <v>8323</v>
      </c>
      <c r="R2173" t="s">
        <v>8324</v>
      </c>
      <c r="S2173" s="16">
        <f t="shared" si="135"/>
        <v>42141.95711805555</v>
      </c>
      <c r="T2173" s="16">
        <f t="shared" si="136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7"/>
        <v>76.92</v>
      </c>
      <c r="Q2174" s="11" t="s">
        <v>8323</v>
      </c>
      <c r="R2174" t="s">
        <v>8324</v>
      </c>
      <c r="S2174" s="16">
        <f t="shared" si="135"/>
        <v>42082.580092592587</v>
      </c>
      <c r="T2174" s="16">
        <f t="shared" si="136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7"/>
        <v>59.23</v>
      </c>
      <c r="Q2175" s="11" t="s">
        <v>8323</v>
      </c>
      <c r="R2175" t="s">
        <v>8324</v>
      </c>
      <c r="S2175" s="16">
        <f t="shared" si="135"/>
        <v>41495.692627314813</v>
      </c>
      <c r="T2175" s="16">
        <f t="shared" si="136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7"/>
        <v>65.38</v>
      </c>
      <c r="Q2176" s="11" t="s">
        <v>8323</v>
      </c>
      <c r="R2176" t="s">
        <v>8324</v>
      </c>
      <c r="S2176" s="16">
        <f t="shared" si="135"/>
        <v>42465.542905092589</v>
      </c>
      <c r="T2176" s="16">
        <f t="shared" si="136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7"/>
        <v>67.31</v>
      </c>
      <c r="Q2177" s="11" t="s">
        <v>8323</v>
      </c>
      <c r="R2177" t="s">
        <v>8324</v>
      </c>
      <c r="S2177" s="16">
        <f t="shared" si="135"/>
        <v>42565.009097222224</v>
      </c>
      <c r="T2177" s="16">
        <f t="shared" si="136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7"/>
        <v>88.75</v>
      </c>
      <c r="Q2178" s="11" t="s">
        <v>8323</v>
      </c>
      <c r="R2178" t="s">
        <v>8324</v>
      </c>
      <c r="S2178" s="16">
        <f t="shared" si="135"/>
        <v>42096.633206018523</v>
      </c>
      <c r="T2178" s="16">
        <f t="shared" si="136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>
        <f t="shared" si="137"/>
        <v>65.87</v>
      </c>
      <c r="Q2179" s="11" t="s">
        <v>8323</v>
      </c>
      <c r="R2179" t="s">
        <v>8324</v>
      </c>
      <c r="S2179" s="16">
        <f t="shared" ref="S2179:S2242" si="139">(((J2179/60)/60)/24)+DATE(1970,1,1)</f>
        <v>42502.250775462962</v>
      </c>
      <c r="T2179" s="16">
        <f t="shared" ref="T2179:T2242" si="140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9"/>
        <v>42723.63653935185</v>
      </c>
      <c r="T2180" s="16">
        <f t="shared" si="140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9"/>
        <v>42075.171203703707</v>
      </c>
      <c r="T2181" s="16">
        <f t="shared" si="140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9"/>
        <v>42279.669768518521</v>
      </c>
      <c r="T2182" s="16">
        <f t="shared" si="140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9"/>
        <v>42773.005243055552</v>
      </c>
      <c r="T2183" s="16">
        <f t="shared" si="140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9"/>
        <v>41879.900752314818</v>
      </c>
      <c r="T2184" s="16">
        <f t="shared" si="140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9"/>
        <v>42745.365474537044</v>
      </c>
      <c r="T2185" s="16">
        <f t="shared" si="140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9"/>
        <v>42380.690289351856</v>
      </c>
      <c r="T2186" s="16">
        <f t="shared" si="140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9"/>
        <v>41319.349988425929</v>
      </c>
      <c r="T2187" s="16">
        <f t="shared" si="140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9"/>
        <v>42583.615081018521</v>
      </c>
      <c r="T2188" s="16">
        <f t="shared" si="140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9"/>
        <v>42068.209097222221</v>
      </c>
      <c r="T2189" s="16">
        <f t="shared" si="140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9"/>
        <v>42633.586122685185</v>
      </c>
      <c r="T2190" s="16">
        <f t="shared" si="140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9"/>
        <v>42467.788194444445</v>
      </c>
      <c r="T2191" s="16">
        <f t="shared" si="140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9"/>
        <v>42417.625046296293</v>
      </c>
      <c r="T2192" s="16">
        <f t="shared" si="140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9"/>
        <v>42768.833645833336</v>
      </c>
      <c r="T2193" s="16">
        <f t="shared" si="140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9"/>
        <v>42691.8512037037</v>
      </c>
      <c r="T2194" s="16">
        <f t="shared" si="140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9"/>
        <v>42664.405925925923</v>
      </c>
      <c r="T2195" s="16">
        <f t="shared" si="140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9"/>
        <v>42425.757986111115</v>
      </c>
      <c r="T2196" s="16">
        <f t="shared" si="140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9"/>
        <v>42197.771990740745</v>
      </c>
      <c r="T2197" s="16">
        <f t="shared" si="140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9"/>
        <v>42675.487291666665</v>
      </c>
      <c r="T2198" s="16">
        <f t="shared" si="140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9"/>
        <v>42033.584016203706</v>
      </c>
      <c r="T2199" s="16">
        <f t="shared" si="140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9"/>
        <v>42292.513888888891</v>
      </c>
      <c r="T2200" s="16">
        <f t="shared" si="140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9"/>
        <v>42262.416643518518</v>
      </c>
      <c r="T2201" s="16">
        <f t="shared" si="140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9"/>
        <v>42163.625787037032</v>
      </c>
      <c r="T2202" s="16">
        <f t="shared" si="140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9"/>
        <v>41276.846817129634</v>
      </c>
      <c r="T2203" s="16">
        <f t="shared" si="140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9"/>
        <v>41184.849166666667</v>
      </c>
      <c r="T2204" s="16">
        <f t="shared" si="140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9"/>
        <v>42241.85974537037</v>
      </c>
      <c r="T2205" s="16">
        <f t="shared" si="140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9"/>
        <v>41312.311562499999</v>
      </c>
      <c r="T2206" s="16">
        <f t="shared" si="140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9"/>
        <v>41031.82163194444</v>
      </c>
      <c r="T2207" s="16">
        <f t="shared" si="140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9"/>
        <v>40997.257222222222</v>
      </c>
      <c r="T2208" s="16">
        <f t="shared" si="140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9"/>
        <v>41564.194131944445</v>
      </c>
      <c r="T2209" s="16">
        <f t="shared" si="140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9"/>
        <v>40946.882245370369</v>
      </c>
      <c r="T2210" s="16">
        <f t="shared" si="140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9"/>
        <v>41732.479675925926</v>
      </c>
      <c r="T2211" s="16">
        <f t="shared" si="140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9"/>
        <v>40956.066087962965</v>
      </c>
      <c r="T2212" s="16">
        <f t="shared" si="140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9"/>
        <v>41716.785011574073</v>
      </c>
      <c r="T2213" s="16">
        <f t="shared" si="140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9"/>
        <v>41548.747418981482</v>
      </c>
      <c r="T2214" s="16">
        <f t="shared" si="140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9"/>
        <v>42109.826145833329</v>
      </c>
      <c r="T2215" s="16">
        <f t="shared" si="140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9"/>
        <v>41646.792222222226</v>
      </c>
      <c r="T2216" s="16">
        <f t="shared" si="140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9"/>
        <v>40958.717268518521</v>
      </c>
      <c r="T2217" s="16">
        <f t="shared" si="140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9"/>
        <v>42194.751678240747</v>
      </c>
      <c r="T2218" s="16">
        <f t="shared" si="140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9"/>
        <v>42299.776770833334</v>
      </c>
      <c r="T2219" s="16">
        <f t="shared" si="140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9"/>
        <v>41127.812303240738</v>
      </c>
      <c r="T2220" s="16">
        <f t="shared" si="140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9"/>
        <v>42205.718888888892</v>
      </c>
      <c r="T2221" s="16">
        <f t="shared" si="140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9"/>
        <v>41452.060601851852</v>
      </c>
      <c r="T2222" s="16">
        <f t="shared" si="140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9"/>
        <v>42452.666770833333</v>
      </c>
      <c r="T2223" s="16">
        <f t="shared" si="140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9"/>
        <v>40906.787581018521</v>
      </c>
      <c r="T2224" s="16">
        <f t="shared" si="140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9"/>
        <v>42152.640833333338</v>
      </c>
      <c r="T2225" s="16">
        <f t="shared" si="140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9"/>
        <v>42644.667534722219</v>
      </c>
      <c r="T2226" s="16">
        <f t="shared" si="140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9"/>
        <v>41873.79184027778</v>
      </c>
      <c r="T2227" s="16">
        <f t="shared" si="140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9"/>
        <v>42381.79886574074</v>
      </c>
      <c r="T2228" s="16">
        <f t="shared" si="140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9"/>
        <v>41561.807349537034</v>
      </c>
      <c r="T2229" s="16">
        <f t="shared" si="140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9"/>
        <v>42202.278194444443</v>
      </c>
      <c r="T2230" s="16">
        <f t="shared" si="140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9"/>
        <v>41484.664247685185</v>
      </c>
      <c r="T2231" s="16">
        <f t="shared" si="140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9"/>
        <v>41724.881099537037</v>
      </c>
      <c r="T2232" s="16">
        <f t="shared" si="140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9"/>
        <v>41423.910891203705</v>
      </c>
      <c r="T2233" s="16">
        <f t="shared" si="140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9"/>
        <v>41806.794074074074</v>
      </c>
      <c r="T2234" s="16">
        <f t="shared" si="140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9"/>
        <v>42331.378923611104</v>
      </c>
      <c r="T2235" s="16">
        <f t="shared" si="140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9"/>
        <v>42710.824618055558</v>
      </c>
      <c r="T2236" s="16">
        <f t="shared" si="140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ref="P2237:P2300" si="141">IFERROR(ROUND(E2237/L2237,2),0)</f>
        <v>135.59</v>
      </c>
      <c r="Q2237" s="11" t="s">
        <v>8331</v>
      </c>
      <c r="R2237" t="s">
        <v>8349</v>
      </c>
      <c r="S2237" s="16">
        <f t="shared" si="139"/>
        <v>42062.022118055553</v>
      </c>
      <c r="T2237" s="16">
        <f t="shared" si="140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41"/>
        <v>22.12</v>
      </c>
      <c r="Q2238" s="11" t="s">
        <v>8331</v>
      </c>
      <c r="R2238" t="s">
        <v>8349</v>
      </c>
      <c r="S2238" s="16">
        <f t="shared" si="139"/>
        <v>42371.617164351846</v>
      </c>
      <c r="T2238" s="16">
        <f t="shared" si="140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41"/>
        <v>64.63</v>
      </c>
      <c r="Q2239" s="11" t="s">
        <v>8331</v>
      </c>
      <c r="R2239" t="s">
        <v>8349</v>
      </c>
      <c r="S2239" s="16">
        <f t="shared" si="139"/>
        <v>41915.003275462965</v>
      </c>
      <c r="T2239" s="16">
        <f t="shared" si="140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41"/>
        <v>69.569999999999993</v>
      </c>
      <c r="Q2240" s="11" t="s">
        <v>8331</v>
      </c>
      <c r="R2240" t="s">
        <v>8349</v>
      </c>
      <c r="S2240" s="16">
        <f t="shared" si="139"/>
        <v>42774.621712962966</v>
      </c>
      <c r="T2240" s="16">
        <f t="shared" si="140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41"/>
        <v>75.13</v>
      </c>
      <c r="Q2241" s="11" t="s">
        <v>8331</v>
      </c>
      <c r="R2241" t="s">
        <v>8349</v>
      </c>
      <c r="S2241" s="16">
        <f t="shared" si="139"/>
        <v>41572.958495370374</v>
      </c>
      <c r="T2241" s="16">
        <f t="shared" si="140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41"/>
        <v>140.97999999999999</v>
      </c>
      <c r="Q2242" s="11" t="s">
        <v>8331</v>
      </c>
      <c r="R2242" t="s">
        <v>8349</v>
      </c>
      <c r="S2242" s="16">
        <f t="shared" si="139"/>
        <v>42452.825740740736</v>
      </c>
      <c r="T2242" s="16">
        <f t="shared" si="140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>
        <f t="shared" si="141"/>
        <v>49.47</v>
      </c>
      <c r="Q2243" s="11" t="s">
        <v>8331</v>
      </c>
      <c r="R2243" t="s">
        <v>8349</v>
      </c>
      <c r="S2243" s="16">
        <f t="shared" ref="S2243:S2306" si="143">(((J2243/60)/60)/24)+DATE(1970,1,1)</f>
        <v>42766.827546296292</v>
      </c>
      <c r="T2243" s="16">
        <f t="shared" ref="T2243:T2306" si="144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3"/>
        <v>41569.575613425928</v>
      </c>
      <c r="T2244" s="16">
        <f t="shared" si="144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3"/>
        <v>42800.751041666663</v>
      </c>
      <c r="T2245" s="16">
        <f t="shared" si="144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3"/>
        <v>42647.818819444445</v>
      </c>
      <c r="T2246" s="16">
        <f t="shared" si="144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3"/>
        <v>41660.708530092597</v>
      </c>
      <c r="T2247" s="16">
        <f t="shared" si="144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3"/>
        <v>42221.79178240741</v>
      </c>
      <c r="T2248" s="16">
        <f t="shared" si="144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3"/>
        <v>42200.666261574079</v>
      </c>
      <c r="T2249" s="16">
        <f t="shared" si="144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3"/>
        <v>42688.875902777778</v>
      </c>
      <c r="T2250" s="16">
        <f t="shared" si="144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3"/>
        <v>41336.703298611108</v>
      </c>
      <c r="T2251" s="16">
        <f t="shared" si="144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3"/>
        <v>42677.005474537036</v>
      </c>
      <c r="T2252" s="16">
        <f t="shared" si="144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3"/>
        <v>41846.34579861111</v>
      </c>
      <c r="T2253" s="16">
        <f t="shared" si="144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3"/>
        <v>42573.327986111108</v>
      </c>
      <c r="T2254" s="16">
        <f t="shared" si="144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3"/>
        <v>42296.631331018521</v>
      </c>
      <c r="T2255" s="16">
        <f t="shared" si="144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3"/>
        <v>42752.647777777776</v>
      </c>
      <c r="T2256" s="16">
        <f t="shared" si="144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3"/>
        <v>42467.951979166668</v>
      </c>
      <c r="T2257" s="16">
        <f t="shared" si="144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3"/>
        <v>42682.451921296291</v>
      </c>
      <c r="T2258" s="16">
        <f t="shared" si="144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3"/>
        <v>42505.936678240745</v>
      </c>
      <c r="T2259" s="16">
        <f t="shared" si="144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3"/>
        <v>42136.75100694444</v>
      </c>
      <c r="T2260" s="16">
        <f t="shared" si="144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3"/>
        <v>42702.804814814815</v>
      </c>
      <c r="T2261" s="16">
        <f t="shared" si="144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3"/>
        <v>41695.016782407409</v>
      </c>
      <c r="T2262" s="16">
        <f t="shared" si="144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3"/>
        <v>42759.724768518514</v>
      </c>
      <c r="T2263" s="16">
        <f t="shared" si="144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3"/>
        <v>41926.585162037038</v>
      </c>
      <c r="T2264" s="16">
        <f t="shared" si="144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3"/>
        <v>42014.832326388889</v>
      </c>
      <c r="T2265" s="16">
        <f t="shared" si="144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3"/>
        <v>42496.582337962958</v>
      </c>
      <c r="T2266" s="16">
        <f t="shared" si="144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3"/>
        <v>42689.853090277778</v>
      </c>
      <c r="T2267" s="16">
        <f t="shared" si="144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3"/>
        <v>42469.874907407408</v>
      </c>
      <c r="T2268" s="16">
        <f t="shared" si="144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3"/>
        <v>41968.829826388886</v>
      </c>
      <c r="T2269" s="16">
        <f t="shared" si="144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3"/>
        <v>42776.082349537035</v>
      </c>
      <c r="T2270" s="16">
        <f t="shared" si="144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3"/>
        <v>42776.704432870371</v>
      </c>
      <c r="T2271" s="16">
        <f t="shared" si="144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3"/>
        <v>42725.869363425925</v>
      </c>
      <c r="T2272" s="16">
        <f t="shared" si="144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3"/>
        <v>42684.000046296293</v>
      </c>
      <c r="T2273" s="16">
        <f t="shared" si="144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3"/>
        <v>42315.699490740735</v>
      </c>
      <c r="T2274" s="16">
        <f t="shared" si="144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3"/>
        <v>42781.549097222218</v>
      </c>
      <c r="T2275" s="16">
        <f t="shared" si="144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3"/>
        <v>41663.500659722224</v>
      </c>
      <c r="T2276" s="16">
        <f t="shared" si="144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3"/>
        <v>41965.616655092599</v>
      </c>
      <c r="T2277" s="16">
        <f t="shared" si="144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3"/>
        <v>41614.651493055557</v>
      </c>
      <c r="T2278" s="16">
        <f t="shared" si="144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3"/>
        <v>40936.678506944445</v>
      </c>
      <c r="T2279" s="16">
        <f t="shared" si="144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3"/>
        <v>42338.709108796291</v>
      </c>
      <c r="T2280" s="16">
        <f t="shared" si="144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3"/>
        <v>42020.806701388887</v>
      </c>
      <c r="T2281" s="16">
        <f t="shared" si="144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3"/>
        <v>42234.624895833331</v>
      </c>
      <c r="T2282" s="16">
        <f t="shared" si="144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3"/>
        <v>40687.285844907405</v>
      </c>
      <c r="T2283" s="16">
        <f t="shared" si="144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3"/>
        <v>42323.17460648148</v>
      </c>
      <c r="T2284" s="16">
        <f t="shared" si="144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3"/>
        <v>40978.125046296293</v>
      </c>
      <c r="T2285" s="16">
        <f t="shared" si="144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3"/>
        <v>40585.796817129631</v>
      </c>
      <c r="T2286" s="16">
        <f t="shared" si="144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3"/>
        <v>41059.185682870368</v>
      </c>
      <c r="T2287" s="16">
        <f t="shared" si="144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3"/>
        <v>41494.963587962964</v>
      </c>
      <c r="T2288" s="16">
        <f t="shared" si="144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3"/>
        <v>41792.667361111111</v>
      </c>
      <c r="T2289" s="16">
        <f t="shared" si="144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3"/>
        <v>41067.827418981484</v>
      </c>
      <c r="T2290" s="16">
        <f t="shared" si="144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3"/>
        <v>41571.998379629629</v>
      </c>
      <c r="T2291" s="16">
        <f t="shared" si="144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3"/>
        <v>40070.253819444442</v>
      </c>
      <c r="T2292" s="16">
        <f t="shared" si="144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3"/>
        <v>40987.977060185185</v>
      </c>
      <c r="T2293" s="16">
        <f t="shared" si="144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3"/>
        <v>40987.697638888887</v>
      </c>
      <c r="T2294" s="16">
        <f t="shared" si="144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3"/>
        <v>41151.708321759259</v>
      </c>
      <c r="T2295" s="16">
        <f t="shared" si="144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3"/>
        <v>41264.72314814815</v>
      </c>
      <c r="T2296" s="16">
        <f t="shared" si="144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3"/>
        <v>41270.954351851848</v>
      </c>
      <c r="T2297" s="16">
        <f t="shared" si="144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3"/>
        <v>40927.731782407405</v>
      </c>
      <c r="T2298" s="16">
        <f t="shared" si="144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3"/>
        <v>40948.042233796295</v>
      </c>
      <c r="T2299" s="16">
        <f t="shared" si="144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3"/>
        <v>41694.84065972222</v>
      </c>
      <c r="T2300" s="16">
        <f t="shared" si="144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ref="P2301:P2364" si="145">IFERROR(ROUND(E2301/L2301,2),0)</f>
        <v>75.040000000000006</v>
      </c>
      <c r="Q2301" s="11" t="s">
        <v>8323</v>
      </c>
      <c r="R2301" t="s">
        <v>8324</v>
      </c>
      <c r="S2301" s="16">
        <f t="shared" si="143"/>
        <v>40565.032511574071</v>
      </c>
      <c r="T2301" s="16">
        <f t="shared" si="144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5"/>
        <v>115.71</v>
      </c>
      <c r="Q2302" s="11" t="s">
        <v>8323</v>
      </c>
      <c r="R2302" t="s">
        <v>8324</v>
      </c>
      <c r="S2302" s="16">
        <f t="shared" si="143"/>
        <v>41074.727037037039</v>
      </c>
      <c r="T2302" s="16">
        <f t="shared" si="144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5"/>
        <v>31.66</v>
      </c>
      <c r="Q2303" s="11" t="s">
        <v>8323</v>
      </c>
      <c r="R2303" t="s">
        <v>8327</v>
      </c>
      <c r="S2303" s="16">
        <f t="shared" si="143"/>
        <v>41416.146944444445</v>
      </c>
      <c r="T2303" s="16">
        <f t="shared" si="144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5"/>
        <v>46.18</v>
      </c>
      <c r="Q2304" s="11" t="s">
        <v>8323</v>
      </c>
      <c r="R2304" t="s">
        <v>8327</v>
      </c>
      <c r="S2304" s="16">
        <f t="shared" si="143"/>
        <v>41605.868449074071</v>
      </c>
      <c r="T2304" s="16">
        <f t="shared" si="144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5"/>
        <v>68.48</v>
      </c>
      <c r="Q2305" s="11" t="s">
        <v>8323</v>
      </c>
      <c r="R2305" t="s">
        <v>8327</v>
      </c>
      <c r="S2305" s="16">
        <f t="shared" si="143"/>
        <v>40850.111064814817</v>
      </c>
      <c r="T2305" s="16">
        <f t="shared" si="144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5"/>
        <v>53.47</v>
      </c>
      <c r="Q2306" s="11" t="s">
        <v>8323</v>
      </c>
      <c r="R2306" t="s">
        <v>8327</v>
      </c>
      <c r="S2306" s="16">
        <f t="shared" si="143"/>
        <v>40502.815868055557</v>
      </c>
      <c r="T2306" s="16">
        <f t="shared" si="144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>
        <f t="shared" si="145"/>
        <v>109.11</v>
      </c>
      <c r="Q2307" s="11" t="s">
        <v>8323</v>
      </c>
      <c r="R2307" t="s">
        <v>8327</v>
      </c>
      <c r="S2307" s="16">
        <f t="shared" ref="S2307:S2370" si="147">(((J2307/60)/60)/24)+DATE(1970,1,1)</f>
        <v>41834.695277777777</v>
      </c>
      <c r="T2307" s="16">
        <f t="shared" ref="T2307:T2370" si="148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7"/>
        <v>40948.16815972222</v>
      </c>
      <c r="T2308" s="16">
        <f t="shared" si="148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7"/>
        <v>41004.802465277775</v>
      </c>
      <c r="T2309" s="16">
        <f t="shared" si="148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7"/>
        <v>41851.962916666671</v>
      </c>
      <c r="T2310" s="16">
        <f t="shared" si="148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7"/>
        <v>41307.987696759257</v>
      </c>
      <c r="T2311" s="16">
        <f t="shared" si="148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7"/>
        <v>41324.79415509259</v>
      </c>
      <c r="T2312" s="16">
        <f t="shared" si="148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7"/>
        <v>41736.004502314812</v>
      </c>
      <c r="T2313" s="16">
        <f t="shared" si="148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7"/>
        <v>41716.632847222223</v>
      </c>
      <c r="T2314" s="16">
        <f t="shared" si="148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7"/>
        <v>41002.958634259259</v>
      </c>
      <c r="T2315" s="16">
        <f t="shared" si="148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7"/>
        <v>41037.551585648151</v>
      </c>
      <c r="T2316" s="16">
        <f t="shared" si="148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7"/>
        <v>41004.72619212963</v>
      </c>
      <c r="T2317" s="16">
        <f t="shared" si="148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7"/>
        <v>40079.725115740745</v>
      </c>
      <c r="T2318" s="16">
        <f t="shared" si="148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7"/>
        <v>40192.542233796295</v>
      </c>
      <c r="T2319" s="16">
        <f t="shared" si="148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7"/>
        <v>40050.643680555557</v>
      </c>
      <c r="T2320" s="16">
        <f t="shared" si="148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7"/>
        <v>41593.082002314812</v>
      </c>
      <c r="T2321" s="16">
        <f t="shared" si="148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7"/>
        <v>41696.817129629628</v>
      </c>
      <c r="T2322" s="16">
        <f t="shared" si="148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7"/>
        <v>42799.260428240741</v>
      </c>
      <c r="T2323" s="16">
        <f t="shared" si="148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7"/>
        <v>42804.895474537043</v>
      </c>
      <c r="T2324" s="16">
        <f t="shared" si="148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7"/>
        <v>42807.755173611105</v>
      </c>
      <c r="T2325" s="16">
        <f t="shared" si="148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7"/>
        <v>42790.885243055556</v>
      </c>
      <c r="T2326" s="16">
        <f t="shared" si="148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7"/>
        <v>42794.022349537037</v>
      </c>
      <c r="T2327" s="16">
        <f t="shared" si="148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7"/>
        <v>42804.034120370372</v>
      </c>
      <c r="T2328" s="16">
        <f t="shared" si="148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7"/>
        <v>41842.917129629634</v>
      </c>
      <c r="T2329" s="16">
        <f t="shared" si="148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7"/>
        <v>42139.781678240746</v>
      </c>
      <c r="T2330" s="16">
        <f t="shared" si="148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7"/>
        <v>41807.624374999999</v>
      </c>
      <c r="T2331" s="16">
        <f t="shared" si="148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7"/>
        <v>42332.89980324074</v>
      </c>
      <c r="T2332" s="16">
        <f t="shared" si="148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7"/>
        <v>41839.005671296298</v>
      </c>
      <c r="T2333" s="16">
        <f t="shared" si="148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7"/>
        <v>42011.628136574072</v>
      </c>
      <c r="T2334" s="16">
        <f t="shared" si="148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7"/>
        <v>41767.650347222225</v>
      </c>
      <c r="T2335" s="16">
        <f t="shared" si="148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7"/>
        <v>41918.670115740737</v>
      </c>
      <c r="T2336" s="16">
        <f t="shared" si="148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7"/>
        <v>41771.572256944448</v>
      </c>
      <c r="T2337" s="16">
        <f t="shared" si="148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7"/>
        <v>41666.924710648149</v>
      </c>
      <c r="T2338" s="16">
        <f t="shared" si="148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7"/>
        <v>41786.640543981484</v>
      </c>
      <c r="T2339" s="16">
        <f t="shared" si="148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7"/>
        <v>41789.896805555552</v>
      </c>
      <c r="T2340" s="16">
        <f t="shared" si="148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7"/>
        <v>42692.79987268518</v>
      </c>
      <c r="T2341" s="16">
        <f t="shared" si="148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7"/>
        <v>42643.642800925925</v>
      </c>
      <c r="T2342" s="16">
        <f t="shared" si="148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7"/>
        <v>42167.813703703709</v>
      </c>
      <c r="T2343" s="16">
        <f t="shared" si="148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7"/>
        <v>41897.702199074076</v>
      </c>
      <c r="T2344" s="16">
        <f t="shared" si="148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7"/>
        <v>42327.825289351851</v>
      </c>
      <c r="T2345" s="16">
        <f t="shared" si="148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7"/>
        <v>42515.727650462963</v>
      </c>
      <c r="T2346" s="16">
        <f t="shared" si="148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7"/>
        <v>42060.001805555556</v>
      </c>
      <c r="T2347" s="16">
        <f t="shared" si="148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7"/>
        <v>42615.79896990741</v>
      </c>
      <c r="T2348" s="16">
        <f t="shared" si="148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7"/>
        <v>42577.607361111113</v>
      </c>
      <c r="T2349" s="16">
        <f t="shared" si="148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7"/>
        <v>42360.932152777779</v>
      </c>
      <c r="T2350" s="16">
        <f t="shared" si="148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7"/>
        <v>42198.775787037041</v>
      </c>
      <c r="T2351" s="16">
        <f t="shared" si="148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7"/>
        <v>42708.842245370368</v>
      </c>
      <c r="T2352" s="16">
        <f t="shared" si="148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7"/>
        <v>42094.101145833338</v>
      </c>
      <c r="T2353" s="16">
        <f t="shared" si="148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7"/>
        <v>42101.633703703701</v>
      </c>
      <c r="T2354" s="16">
        <f t="shared" si="148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7"/>
        <v>42103.676180555558</v>
      </c>
      <c r="T2355" s="16">
        <f t="shared" si="148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7"/>
        <v>41954.722916666666</v>
      </c>
      <c r="T2356" s="16">
        <f t="shared" si="148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7"/>
        <v>42096.918240740735</v>
      </c>
      <c r="T2357" s="16">
        <f t="shared" si="148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7"/>
        <v>42130.78361111111</v>
      </c>
      <c r="T2358" s="16">
        <f t="shared" si="148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7"/>
        <v>42264.620115740734</v>
      </c>
      <c r="T2359" s="16">
        <f t="shared" si="148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7"/>
        <v>41978.930972222224</v>
      </c>
      <c r="T2360" s="16">
        <f t="shared" si="148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7"/>
        <v>42159.649583333332</v>
      </c>
      <c r="T2361" s="16">
        <f t="shared" si="148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7"/>
        <v>42377.70694444445</v>
      </c>
      <c r="T2362" s="16">
        <f t="shared" si="148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7"/>
        <v>42466.858888888892</v>
      </c>
      <c r="T2363" s="16">
        <f t="shared" si="148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7"/>
        <v>41954.688310185185</v>
      </c>
      <c r="T2364" s="16">
        <f t="shared" si="148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ref="P2365:P2428" si="149">IFERROR(ROUND(E2365/L2365,2),0)</f>
        <v>0</v>
      </c>
      <c r="Q2365" s="11" t="s">
        <v>8317</v>
      </c>
      <c r="R2365" t="s">
        <v>8318</v>
      </c>
      <c r="S2365" s="16">
        <f t="shared" si="147"/>
        <v>42322.011574074073</v>
      </c>
      <c r="T2365" s="16">
        <f t="shared" si="148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9"/>
        <v>0</v>
      </c>
      <c r="Q2366" s="11" t="s">
        <v>8317</v>
      </c>
      <c r="R2366" t="s">
        <v>8318</v>
      </c>
      <c r="S2366" s="16">
        <f t="shared" si="147"/>
        <v>42248.934675925921</v>
      </c>
      <c r="T2366" s="16">
        <f t="shared" si="148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9"/>
        <v>0</v>
      </c>
      <c r="Q2367" s="11" t="s">
        <v>8317</v>
      </c>
      <c r="R2367" t="s">
        <v>8318</v>
      </c>
      <c r="S2367" s="16">
        <f t="shared" si="147"/>
        <v>42346.736400462964</v>
      </c>
      <c r="T2367" s="16">
        <f t="shared" si="148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9"/>
        <v>97.41</v>
      </c>
      <c r="Q2368" s="11" t="s">
        <v>8317</v>
      </c>
      <c r="R2368" t="s">
        <v>8318</v>
      </c>
      <c r="S2368" s="16">
        <f t="shared" si="147"/>
        <v>42268.531631944439</v>
      </c>
      <c r="T2368" s="16">
        <f t="shared" si="148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9"/>
        <v>47.86</v>
      </c>
      <c r="Q2369" s="11" t="s">
        <v>8317</v>
      </c>
      <c r="R2369" t="s">
        <v>8318</v>
      </c>
      <c r="S2369" s="16">
        <f t="shared" si="147"/>
        <v>42425.970092592594</v>
      </c>
      <c r="T2369" s="16">
        <f t="shared" si="148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9"/>
        <v>50</v>
      </c>
      <c r="Q2370" s="11" t="s">
        <v>8317</v>
      </c>
      <c r="R2370" t="s">
        <v>8318</v>
      </c>
      <c r="S2370" s="16">
        <f t="shared" si="147"/>
        <v>42063.721817129626</v>
      </c>
      <c r="T2370" s="16">
        <f t="shared" si="148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>
        <f t="shared" si="149"/>
        <v>0</v>
      </c>
      <c r="Q2371" s="11" t="s">
        <v>8317</v>
      </c>
      <c r="R2371" t="s">
        <v>8318</v>
      </c>
      <c r="S2371" s="16">
        <f t="shared" ref="S2371:S2434" si="151">(((J2371/60)/60)/24)+DATE(1970,1,1)</f>
        <v>42380.812627314815</v>
      </c>
      <c r="T2371" s="16">
        <f t="shared" ref="T2371:T2434" si="152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1"/>
        <v>41961.18913194444</v>
      </c>
      <c r="T2372" s="16">
        <f t="shared" si="152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1"/>
        <v>42150.777731481481</v>
      </c>
      <c r="T2373" s="16">
        <f t="shared" si="152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1"/>
        <v>42088.069108796291</v>
      </c>
      <c r="T2374" s="16">
        <f t="shared" si="152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1"/>
        <v>42215.662314814821</v>
      </c>
      <c r="T2375" s="16">
        <f t="shared" si="152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1"/>
        <v>42017.843287037031</v>
      </c>
      <c r="T2376" s="16">
        <f t="shared" si="152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1"/>
        <v>42592.836076388892</v>
      </c>
      <c r="T2377" s="16">
        <f t="shared" si="152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1"/>
        <v>42318.925532407404</v>
      </c>
      <c r="T2378" s="16">
        <f t="shared" si="152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1"/>
        <v>42669.870173611111</v>
      </c>
      <c r="T2379" s="16">
        <f t="shared" si="152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1"/>
        <v>42213.013078703705</v>
      </c>
      <c r="T2380" s="16">
        <f t="shared" si="152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1"/>
        <v>42237.016388888893</v>
      </c>
      <c r="T2381" s="16">
        <f t="shared" si="152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1"/>
        <v>42248.793310185181</v>
      </c>
      <c r="T2382" s="16">
        <f t="shared" si="152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1"/>
        <v>42074.935740740737</v>
      </c>
      <c r="T2383" s="16">
        <f t="shared" si="152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1"/>
        <v>42195.187534722223</v>
      </c>
      <c r="T2384" s="16">
        <f t="shared" si="152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1"/>
        <v>42027.056793981479</v>
      </c>
      <c r="T2385" s="16">
        <f t="shared" si="152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1"/>
        <v>41927.067627314813</v>
      </c>
      <c r="T2386" s="16">
        <f t="shared" si="152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1"/>
        <v>42191.70175925926</v>
      </c>
      <c r="T2387" s="16">
        <f t="shared" si="152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1"/>
        <v>41954.838240740741</v>
      </c>
      <c r="T2388" s="16">
        <f t="shared" si="152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1"/>
        <v>42528.626620370371</v>
      </c>
      <c r="T2389" s="16">
        <f t="shared" si="152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1"/>
        <v>41989.853692129633</v>
      </c>
      <c r="T2390" s="16">
        <f t="shared" si="152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1"/>
        <v>42179.653379629628</v>
      </c>
      <c r="T2391" s="16">
        <f t="shared" si="152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1"/>
        <v>41968.262314814812</v>
      </c>
      <c r="T2392" s="16">
        <f t="shared" si="152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1"/>
        <v>42064.794490740736</v>
      </c>
      <c r="T2393" s="16">
        <f t="shared" si="152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1"/>
        <v>42276.120636574073</v>
      </c>
      <c r="T2394" s="16">
        <f t="shared" si="152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1"/>
        <v>42194.648344907408</v>
      </c>
      <c r="T2395" s="16">
        <f t="shared" si="152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1"/>
        <v>42031.362187499995</v>
      </c>
      <c r="T2396" s="16">
        <f t="shared" si="152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1"/>
        <v>42717.121377314819</v>
      </c>
      <c r="T2397" s="16">
        <f t="shared" si="152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1"/>
        <v>42262.849050925928</v>
      </c>
      <c r="T2398" s="16">
        <f t="shared" si="152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1"/>
        <v>41976.88490740741</v>
      </c>
      <c r="T2399" s="16">
        <f t="shared" si="152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1"/>
        <v>42157.916481481487</v>
      </c>
      <c r="T2400" s="16">
        <f t="shared" si="152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1"/>
        <v>41956.853078703702</v>
      </c>
      <c r="T2401" s="16">
        <f t="shared" si="152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1"/>
        <v>42444.268101851849</v>
      </c>
      <c r="T2402" s="16">
        <f t="shared" si="152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1"/>
        <v>42374.822870370372</v>
      </c>
      <c r="T2403" s="16">
        <f t="shared" si="152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1"/>
        <v>42107.679756944446</v>
      </c>
      <c r="T2404" s="16">
        <f t="shared" si="152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1"/>
        <v>42399.882615740738</v>
      </c>
      <c r="T2405" s="16">
        <f t="shared" si="152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1"/>
        <v>42342.03943287037</v>
      </c>
      <c r="T2406" s="16">
        <f t="shared" si="152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1"/>
        <v>42595.585358796292</v>
      </c>
      <c r="T2407" s="16">
        <f t="shared" si="152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1"/>
        <v>41983.110995370371</v>
      </c>
      <c r="T2408" s="16">
        <f t="shared" si="152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1"/>
        <v>42082.575555555552</v>
      </c>
      <c r="T2409" s="16">
        <f t="shared" si="152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1"/>
        <v>41919.140706018516</v>
      </c>
      <c r="T2410" s="16">
        <f t="shared" si="152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1"/>
        <v>42204.875868055555</v>
      </c>
      <c r="T2411" s="16">
        <f t="shared" si="152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1"/>
        <v>42224.408275462964</v>
      </c>
      <c r="T2412" s="16">
        <f t="shared" si="152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1"/>
        <v>42211.732430555552</v>
      </c>
      <c r="T2413" s="16">
        <f t="shared" si="152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1"/>
        <v>42655.736956018518</v>
      </c>
      <c r="T2414" s="16">
        <f t="shared" si="152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1"/>
        <v>41760.10974537037</v>
      </c>
      <c r="T2415" s="16">
        <f t="shared" si="152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1"/>
        <v>42198.695138888885</v>
      </c>
      <c r="T2416" s="16">
        <f t="shared" si="152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1"/>
        <v>42536.862800925926</v>
      </c>
      <c r="T2417" s="16">
        <f t="shared" si="152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1"/>
        <v>42019.737766203703</v>
      </c>
      <c r="T2418" s="16">
        <f t="shared" si="152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1"/>
        <v>41831.884108796294</v>
      </c>
      <c r="T2419" s="16">
        <f t="shared" si="152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1"/>
        <v>42027.856990740736</v>
      </c>
      <c r="T2420" s="16">
        <f t="shared" si="152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1"/>
        <v>41993.738298611104</v>
      </c>
      <c r="T2421" s="16">
        <f t="shared" si="152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1"/>
        <v>41893.028877314813</v>
      </c>
      <c r="T2422" s="16">
        <f t="shared" si="152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1"/>
        <v>42026.687453703707</v>
      </c>
      <c r="T2423" s="16">
        <f t="shared" si="152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1"/>
        <v>42044.724953703699</v>
      </c>
      <c r="T2424" s="16">
        <f t="shared" si="152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1"/>
        <v>41974.704745370371</v>
      </c>
      <c r="T2425" s="16">
        <f t="shared" si="152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1"/>
        <v>41909.892453703702</v>
      </c>
      <c r="T2426" s="16">
        <f t="shared" si="152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1"/>
        <v>42502.913761574076</v>
      </c>
      <c r="T2427" s="16">
        <f t="shared" si="152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1"/>
        <v>42164.170046296291</v>
      </c>
      <c r="T2428" s="16">
        <f t="shared" si="152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ref="P2429:P2492" si="153">IFERROR(ROUND(E2429/L2429,2),0)</f>
        <v>1</v>
      </c>
      <c r="Q2429" s="11" t="s">
        <v>8334</v>
      </c>
      <c r="R2429" t="s">
        <v>8335</v>
      </c>
      <c r="S2429" s="16">
        <f t="shared" si="151"/>
        <v>42412.318668981476</v>
      </c>
      <c r="T2429" s="16">
        <f t="shared" si="152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3"/>
        <v>1</v>
      </c>
      <c r="Q2430" s="11" t="s">
        <v>8334</v>
      </c>
      <c r="R2430" t="s">
        <v>8335</v>
      </c>
      <c r="S2430" s="16">
        <f t="shared" si="151"/>
        <v>42045.784155092595</v>
      </c>
      <c r="T2430" s="16">
        <f t="shared" si="152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3"/>
        <v>501.25</v>
      </c>
      <c r="Q2431" s="11" t="s">
        <v>8334</v>
      </c>
      <c r="R2431" t="s">
        <v>8335</v>
      </c>
      <c r="S2431" s="16">
        <f t="shared" si="151"/>
        <v>42734.879236111112</v>
      </c>
      <c r="T2431" s="16">
        <f t="shared" si="152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3"/>
        <v>10.5</v>
      </c>
      <c r="Q2432" s="11" t="s">
        <v>8334</v>
      </c>
      <c r="R2432" t="s">
        <v>8335</v>
      </c>
      <c r="S2432" s="16">
        <f t="shared" si="151"/>
        <v>42382.130833333329</v>
      </c>
      <c r="T2432" s="16">
        <f t="shared" si="152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3"/>
        <v>1</v>
      </c>
      <c r="Q2433" s="11" t="s">
        <v>8334</v>
      </c>
      <c r="R2433" t="s">
        <v>8335</v>
      </c>
      <c r="S2433" s="16">
        <f t="shared" si="151"/>
        <v>42489.099687499998</v>
      </c>
      <c r="T2433" s="16">
        <f t="shared" si="152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3"/>
        <v>1</v>
      </c>
      <c r="Q2434" s="11" t="s">
        <v>8334</v>
      </c>
      <c r="R2434" t="s">
        <v>8335</v>
      </c>
      <c r="S2434" s="16">
        <f t="shared" si="151"/>
        <v>42041.218715277777</v>
      </c>
      <c r="T2434" s="16">
        <f t="shared" si="152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>
        <f t="shared" si="153"/>
        <v>0</v>
      </c>
      <c r="Q2435" s="11" t="s">
        <v>8334</v>
      </c>
      <c r="R2435" t="s">
        <v>8335</v>
      </c>
      <c r="S2435" s="16">
        <f t="shared" ref="S2435:S2498" si="155">(((J2435/60)/60)/24)+DATE(1970,1,1)</f>
        <v>42397.89980324074</v>
      </c>
      <c r="T2435" s="16">
        <f t="shared" ref="T2435:T2498" si="156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5"/>
        <v>42180.18604166666</v>
      </c>
      <c r="T2436" s="16">
        <f t="shared" si="156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5"/>
        <v>42252.277615740735</v>
      </c>
      <c r="T2437" s="16">
        <f t="shared" si="156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5"/>
        <v>42338.615393518514</v>
      </c>
      <c r="T2438" s="16">
        <f t="shared" si="156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5"/>
        <v>42031.965138888889</v>
      </c>
      <c r="T2439" s="16">
        <f t="shared" si="156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5"/>
        <v>42285.91506944444</v>
      </c>
      <c r="T2440" s="16">
        <f t="shared" si="156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5"/>
        <v>42265.818622685183</v>
      </c>
      <c r="T2441" s="16">
        <f t="shared" si="156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5"/>
        <v>42383.899456018517</v>
      </c>
      <c r="T2442" s="16">
        <f t="shared" si="156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5"/>
        <v>42187.125625000001</v>
      </c>
      <c r="T2443" s="16">
        <f t="shared" si="156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5"/>
        <v>42052.666990740734</v>
      </c>
      <c r="T2444" s="16">
        <f t="shared" si="156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5"/>
        <v>41836.625254629631</v>
      </c>
      <c r="T2445" s="16">
        <f t="shared" si="156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5"/>
        <v>42485.754525462966</v>
      </c>
      <c r="T2446" s="16">
        <f t="shared" si="156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5"/>
        <v>42243.190057870372</v>
      </c>
      <c r="T2447" s="16">
        <f t="shared" si="156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5"/>
        <v>42670.602673611109</v>
      </c>
      <c r="T2448" s="16">
        <f t="shared" si="156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5"/>
        <v>42654.469826388886</v>
      </c>
      <c r="T2449" s="16">
        <f t="shared" si="156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5"/>
        <v>42607.316122685181</v>
      </c>
      <c r="T2450" s="16">
        <f t="shared" si="156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5"/>
        <v>41943.142534722225</v>
      </c>
      <c r="T2451" s="16">
        <f t="shared" si="156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5"/>
        <v>41902.07240740741</v>
      </c>
      <c r="T2452" s="16">
        <f t="shared" si="156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5"/>
        <v>42779.908449074079</v>
      </c>
      <c r="T2453" s="16">
        <f t="shared" si="156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5"/>
        <v>42338.84375</v>
      </c>
      <c r="T2454" s="16">
        <f t="shared" si="156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5"/>
        <v>42738.692233796297</v>
      </c>
      <c r="T2455" s="16">
        <f t="shared" si="156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5"/>
        <v>42770.201481481476</v>
      </c>
      <c r="T2456" s="16">
        <f t="shared" si="156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5"/>
        <v>42452.781828703708</v>
      </c>
      <c r="T2457" s="16">
        <f t="shared" si="156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5"/>
        <v>42761.961099537039</v>
      </c>
      <c r="T2458" s="16">
        <f t="shared" si="156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5"/>
        <v>42423.602500000001</v>
      </c>
      <c r="T2459" s="16">
        <f t="shared" si="156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5"/>
        <v>42495.871736111112</v>
      </c>
      <c r="T2460" s="16">
        <f t="shared" si="156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5"/>
        <v>42407.637557870374</v>
      </c>
      <c r="T2461" s="16">
        <f t="shared" si="156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5"/>
        <v>42704.187118055561</v>
      </c>
      <c r="T2462" s="16">
        <f t="shared" si="156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5"/>
        <v>40784.012696759259</v>
      </c>
      <c r="T2463" s="16">
        <f t="shared" si="156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5"/>
        <v>41089.186296296299</v>
      </c>
      <c r="T2464" s="16">
        <f t="shared" si="156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5"/>
        <v>41341.111400462964</v>
      </c>
      <c r="T2465" s="16">
        <f t="shared" si="156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5"/>
        <v>42248.90042824074</v>
      </c>
      <c r="T2466" s="16">
        <f t="shared" si="156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5"/>
        <v>41145.719305555554</v>
      </c>
      <c r="T2467" s="16">
        <f t="shared" si="156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5"/>
        <v>41373.102465277778</v>
      </c>
      <c r="T2468" s="16">
        <f t="shared" si="156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5"/>
        <v>41025.874201388891</v>
      </c>
      <c r="T2469" s="16">
        <f t="shared" si="156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5"/>
        <v>41174.154178240737</v>
      </c>
      <c r="T2470" s="16">
        <f t="shared" si="156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5"/>
        <v>40557.429733796293</v>
      </c>
      <c r="T2471" s="16">
        <f t="shared" si="156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5"/>
        <v>41023.07471064815</v>
      </c>
      <c r="T2472" s="16">
        <f t="shared" si="156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5"/>
        <v>40893.992962962962</v>
      </c>
      <c r="T2473" s="16">
        <f t="shared" si="156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5"/>
        <v>40354.11550925926</v>
      </c>
      <c r="T2474" s="16">
        <f t="shared" si="156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5"/>
        <v>41193.748483796298</v>
      </c>
      <c r="T2475" s="16">
        <f t="shared" si="156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5"/>
        <v>40417.011296296296</v>
      </c>
      <c r="T2476" s="16">
        <f t="shared" si="156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5"/>
        <v>40310.287673611114</v>
      </c>
      <c r="T2477" s="16">
        <f t="shared" si="156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5"/>
        <v>41913.328356481477</v>
      </c>
      <c r="T2478" s="16">
        <f t="shared" si="156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5"/>
        <v>41088.691493055558</v>
      </c>
      <c r="T2479" s="16">
        <f t="shared" si="156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5"/>
        <v>41257.950381944444</v>
      </c>
      <c r="T2480" s="16">
        <f t="shared" si="156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5"/>
        <v>41107.726782407408</v>
      </c>
      <c r="T2481" s="16">
        <f t="shared" si="156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5"/>
        <v>42227.936157407406</v>
      </c>
      <c r="T2482" s="16">
        <f t="shared" si="156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5"/>
        <v>40999.645925925928</v>
      </c>
      <c r="T2483" s="16">
        <f t="shared" si="156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5"/>
        <v>40711.782210648147</v>
      </c>
      <c r="T2484" s="16">
        <f t="shared" si="156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5"/>
        <v>40970.750034722223</v>
      </c>
      <c r="T2485" s="16">
        <f t="shared" si="156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5"/>
        <v>40771.916701388887</v>
      </c>
      <c r="T2486" s="16">
        <f t="shared" si="156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5"/>
        <v>40793.998599537037</v>
      </c>
      <c r="T2487" s="16">
        <f t="shared" si="156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5"/>
        <v>40991.708055555559</v>
      </c>
      <c r="T2488" s="16">
        <f t="shared" si="156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5"/>
        <v>41026.083298611113</v>
      </c>
      <c r="T2489" s="16">
        <f t="shared" si="156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5"/>
        <v>40833.633194444446</v>
      </c>
      <c r="T2490" s="16">
        <f t="shared" si="156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5"/>
        <v>41373.690266203703</v>
      </c>
      <c r="T2491" s="16">
        <f t="shared" si="156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5"/>
        <v>41023.227731481478</v>
      </c>
      <c r="T2492" s="16">
        <f t="shared" si="156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ref="P2493:P2556" si="157">IFERROR(ROUND(E2493/L2493,2),0)</f>
        <v>51.6</v>
      </c>
      <c r="Q2493" s="11" t="s">
        <v>8323</v>
      </c>
      <c r="R2493" t="s">
        <v>8327</v>
      </c>
      <c r="S2493" s="16">
        <f t="shared" si="155"/>
        <v>40542.839282407411</v>
      </c>
      <c r="T2493" s="16">
        <f t="shared" si="156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7"/>
        <v>27.78</v>
      </c>
      <c r="Q2494" s="11" t="s">
        <v>8323</v>
      </c>
      <c r="R2494" t="s">
        <v>8327</v>
      </c>
      <c r="S2494" s="16">
        <f t="shared" si="155"/>
        <v>41024.985972222225</v>
      </c>
      <c r="T2494" s="16">
        <f t="shared" si="156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7"/>
        <v>99.38</v>
      </c>
      <c r="Q2495" s="11" t="s">
        <v>8323</v>
      </c>
      <c r="R2495" t="s">
        <v>8327</v>
      </c>
      <c r="S2495" s="16">
        <f t="shared" si="155"/>
        <v>41348.168287037035</v>
      </c>
      <c r="T2495" s="16">
        <f t="shared" si="156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7"/>
        <v>38.85</v>
      </c>
      <c r="Q2496" s="11" t="s">
        <v>8323</v>
      </c>
      <c r="R2496" t="s">
        <v>8327</v>
      </c>
      <c r="S2496" s="16">
        <f t="shared" si="155"/>
        <v>41022.645185185182</v>
      </c>
      <c r="T2496" s="16">
        <f t="shared" si="156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7"/>
        <v>45.55</v>
      </c>
      <c r="Q2497" s="11" t="s">
        <v>8323</v>
      </c>
      <c r="R2497" t="s">
        <v>8327</v>
      </c>
      <c r="S2497" s="16">
        <f t="shared" si="155"/>
        <v>41036.946469907409</v>
      </c>
      <c r="T2497" s="16">
        <f t="shared" si="156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7"/>
        <v>600</v>
      </c>
      <c r="Q2498" s="11" t="s">
        <v>8323</v>
      </c>
      <c r="R2498" t="s">
        <v>8327</v>
      </c>
      <c r="S2498" s="16">
        <f t="shared" si="155"/>
        <v>41327.996435185189</v>
      </c>
      <c r="T2498" s="16">
        <f t="shared" si="156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ROUND(E2499/D2499*100,0)</f>
        <v>113</v>
      </c>
      <c r="P2499">
        <f t="shared" si="157"/>
        <v>80.55</v>
      </c>
      <c r="Q2499" s="11" t="s">
        <v>8323</v>
      </c>
      <c r="R2499" t="s">
        <v>8327</v>
      </c>
      <c r="S2499" s="16">
        <f t="shared" ref="S2499:S2562" si="159">(((J2499/60)/60)/24)+DATE(1970,1,1)</f>
        <v>40730.878912037035</v>
      </c>
      <c r="T2499" s="16">
        <f t="shared" ref="T2499:T2562" si="160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9"/>
        <v>42017.967442129629</v>
      </c>
      <c r="T2500" s="16">
        <f t="shared" si="160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9"/>
        <v>41226.648576388885</v>
      </c>
      <c r="T2501" s="16">
        <f t="shared" si="160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9"/>
        <v>41053.772858796299</v>
      </c>
      <c r="T2502" s="16">
        <f t="shared" si="160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9"/>
        <v>42244.776666666665</v>
      </c>
      <c r="T2503" s="16">
        <f t="shared" si="160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9"/>
        <v>41858.825439814813</v>
      </c>
      <c r="T2504" s="16">
        <f t="shared" si="160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9"/>
        <v>42498.899398148147</v>
      </c>
      <c r="T2505" s="16">
        <f t="shared" si="160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9"/>
        <v>41928.015439814815</v>
      </c>
      <c r="T2506" s="16">
        <f t="shared" si="160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9"/>
        <v>42047.05574074074</v>
      </c>
      <c r="T2507" s="16">
        <f t="shared" si="160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9"/>
        <v>42258.297094907408</v>
      </c>
      <c r="T2508" s="16">
        <f t="shared" si="160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9"/>
        <v>42105.072962962964</v>
      </c>
      <c r="T2509" s="16">
        <f t="shared" si="160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9"/>
        <v>41835.951782407406</v>
      </c>
      <c r="T2510" s="16">
        <f t="shared" si="160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9"/>
        <v>42058.809594907405</v>
      </c>
      <c r="T2511" s="16">
        <f t="shared" si="160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9"/>
        <v>42078.997361111105</v>
      </c>
      <c r="T2512" s="16">
        <f t="shared" si="160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9"/>
        <v>42371.446909722217</v>
      </c>
      <c r="T2513" s="16">
        <f t="shared" si="160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9"/>
        <v>41971.876863425925</v>
      </c>
      <c r="T2514" s="16">
        <f t="shared" si="160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9"/>
        <v>42732.00681712963</v>
      </c>
      <c r="T2515" s="16">
        <f t="shared" si="160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9"/>
        <v>41854.389780092592</v>
      </c>
      <c r="T2516" s="16">
        <f t="shared" si="160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9"/>
        <v>42027.839733796296</v>
      </c>
      <c r="T2517" s="16">
        <f t="shared" si="160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9"/>
        <v>41942.653379629628</v>
      </c>
      <c r="T2518" s="16">
        <f t="shared" si="160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9"/>
        <v>42052.802430555559</v>
      </c>
      <c r="T2519" s="16">
        <f t="shared" si="160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9"/>
        <v>41926.680879629632</v>
      </c>
      <c r="T2520" s="16">
        <f t="shared" si="160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9"/>
        <v>41809.155138888891</v>
      </c>
      <c r="T2521" s="16">
        <f t="shared" si="160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9"/>
        <v>42612.600520833337</v>
      </c>
      <c r="T2522" s="16">
        <f t="shared" si="160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9"/>
        <v>42269.967835648145</v>
      </c>
      <c r="T2523" s="16">
        <f t="shared" si="160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9"/>
        <v>42460.573611111111</v>
      </c>
      <c r="T2524" s="16">
        <f t="shared" si="160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9"/>
        <v>41930.975601851853</v>
      </c>
      <c r="T2525" s="16">
        <f t="shared" si="160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9"/>
        <v>41961.807372685187</v>
      </c>
      <c r="T2526" s="16">
        <f t="shared" si="160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9"/>
        <v>41058.844571759262</v>
      </c>
      <c r="T2527" s="16">
        <f t="shared" si="160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9"/>
        <v>41953.091134259259</v>
      </c>
      <c r="T2528" s="16">
        <f t="shared" si="160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9"/>
        <v>41546.75105324074</v>
      </c>
      <c r="T2529" s="16">
        <f t="shared" si="160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9"/>
        <v>42217.834525462968</v>
      </c>
      <c r="T2530" s="16">
        <f t="shared" si="160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9"/>
        <v>40948.080729166664</v>
      </c>
      <c r="T2531" s="16">
        <f t="shared" si="160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9"/>
        <v>42081.864641203705</v>
      </c>
      <c r="T2532" s="16">
        <f t="shared" si="160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9"/>
        <v>42208.680023148147</v>
      </c>
      <c r="T2533" s="16">
        <f t="shared" si="160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9"/>
        <v>41107.849143518521</v>
      </c>
      <c r="T2534" s="16">
        <f t="shared" si="160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9"/>
        <v>41304.751284722224</v>
      </c>
      <c r="T2535" s="16">
        <f t="shared" si="160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9"/>
        <v>40127.700370370374</v>
      </c>
      <c r="T2536" s="16">
        <f t="shared" si="160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9"/>
        <v>41943.791030092594</v>
      </c>
      <c r="T2537" s="16">
        <f t="shared" si="160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9"/>
        <v>41464.106087962966</v>
      </c>
      <c r="T2538" s="16">
        <f t="shared" si="160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9"/>
        <v>40696.648784722223</v>
      </c>
      <c r="T2539" s="16">
        <f t="shared" si="160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9"/>
        <v>41298.509965277779</v>
      </c>
      <c r="T2540" s="16">
        <f t="shared" si="160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9"/>
        <v>41977.902222222227</v>
      </c>
      <c r="T2541" s="16">
        <f t="shared" si="160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9"/>
        <v>40785.675011574072</v>
      </c>
      <c r="T2542" s="16">
        <f t="shared" si="160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9"/>
        <v>41483.449282407404</v>
      </c>
      <c r="T2543" s="16">
        <f t="shared" si="160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9"/>
        <v>41509.426585648151</v>
      </c>
      <c r="T2544" s="16">
        <f t="shared" si="160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9"/>
        <v>40514.107615740737</v>
      </c>
      <c r="T2545" s="16">
        <f t="shared" si="160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9"/>
        <v>41068.520474537036</v>
      </c>
      <c r="T2546" s="16">
        <f t="shared" si="160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9"/>
        <v>42027.13817129629</v>
      </c>
      <c r="T2547" s="16">
        <f t="shared" si="160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9"/>
        <v>41524.858553240738</v>
      </c>
      <c r="T2548" s="16">
        <f t="shared" si="160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9"/>
        <v>40973.773182870369</v>
      </c>
      <c r="T2549" s="16">
        <f t="shared" si="160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9"/>
        <v>42618.625428240746</v>
      </c>
      <c r="T2550" s="16">
        <f t="shared" si="160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9"/>
        <v>41390.757754629631</v>
      </c>
      <c r="T2551" s="16">
        <f t="shared" si="160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9"/>
        <v>42228.634328703702</v>
      </c>
      <c r="T2552" s="16">
        <f t="shared" si="160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9"/>
        <v>40961.252141203702</v>
      </c>
      <c r="T2553" s="16">
        <f t="shared" si="160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9"/>
        <v>42769.809965277775</v>
      </c>
      <c r="T2554" s="16">
        <f t="shared" si="160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9"/>
        <v>41113.199155092596</v>
      </c>
      <c r="T2555" s="16">
        <f t="shared" si="160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9"/>
        <v>42125.078275462962</v>
      </c>
      <c r="T2556" s="16">
        <f t="shared" si="160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ref="P2557:P2620" si="161">IFERROR(ROUND(E2557/L2557,2),0)</f>
        <v>61.34</v>
      </c>
      <c r="Q2557" s="11" t="s">
        <v>8323</v>
      </c>
      <c r="R2557" t="s">
        <v>8352</v>
      </c>
      <c r="S2557" s="16">
        <f t="shared" si="159"/>
        <v>41026.655011574076</v>
      </c>
      <c r="T2557" s="16">
        <f t="shared" si="160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61"/>
        <v>23.12</v>
      </c>
      <c r="Q2558" s="11" t="s">
        <v>8323</v>
      </c>
      <c r="R2558" t="s">
        <v>8352</v>
      </c>
      <c r="S2558" s="16">
        <f t="shared" si="159"/>
        <v>41222.991400462961</v>
      </c>
      <c r="T2558" s="16">
        <f t="shared" si="160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61"/>
        <v>29.61</v>
      </c>
      <c r="Q2559" s="11" t="s">
        <v>8323</v>
      </c>
      <c r="R2559" t="s">
        <v>8352</v>
      </c>
      <c r="S2559" s="16">
        <f t="shared" si="159"/>
        <v>41744.745208333334</v>
      </c>
      <c r="T2559" s="16">
        <f t="shared" si="160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61"/>
        <v>75.61</v>
      </c>
      <c r="Q2560" s="11" t="s">
        <v>8323</v>
      </c>
      <c r="R2560" t="s">
        <v>8352</v>
      </c>
      <c r="S2560" s="16">
        <f t="shared" si="159"/>
        <v>42093.860023148154</v>
      </c>
      <c r="T2560" s="16">
        <f t="shared" si="160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61"/>
        <v>35.6</v>
      </c>
      <c r="Q2561" s="11" t="s">
        <v>8323</v>
      </c>
      <c r="R2561" t="s">
        <v>8352</v>
      </c>
      <c r="S2561" s="16">
        <f t="shared" si="159"/>
        <v>40829.873657407406</v>
      </c>
      <c r="T2561" s="16">
        <f t="shared" si="160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61"/>
        <v>143</v>
      </c>
      <c r="Q2562" s="11" t="s">
        <v>8323</v>
      </c>
      <c r="R2562" t="s">
        <v>8352</v>
      </c>
      <c r="S2562" s="16">
        <f t="shared" si="159"/>
        <v>42039.951087962967</v>
      </c>
      <c r="T2562" s="16">
        <f t="shared" si="160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>
        <f t="shared" si="161"/>
        <v>0</v>
      </c>
      <c r="Q2563" s="11" t="s">
        <v>8334</v>
      </c>
      <c r="R2563" t="s">
        <v>8335</v>
      </c>
      <c r="S2563" s="16">
        <f t="shared" ref="S2563:S2626" si="163">(((J2563/60)/60)/24)+DATE(1970,1,1)</f>
        <v>42260.528807870374</v>
      </c>
      <c r="T2563" s="16">
        <f t="shared" ref="T2563:T2626" si="164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3"/>
        <v>42594.524756944447</v>
      </c>
      <c r="T2564" s="16">
        <f t="shared" si="164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3"/>
        <v>42155.139479166668</v>
      </c>
      <c r="T2565" s="16">
        <f t="shared" si="164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3"/>
        <v>41822.040497685186</v>
      </c>
      <c r="T2566" s="16">
        <f t="shared" si="164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3"/>
        <v>42440.650335648148</v>
      </c>
      <c r="T2567" s="16">
        <f t="shared" si="164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3"/>
        <v>41842.980879629627</v>
      </c>
      <c r="T2568" s="16">
        <f t="shared" si="164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3"/>
        <v>42087.878912037035</v>
      </c>
      <c r="T2569" s="16">
        <f t="shared" si="164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3"/>
        <v>42584.666597222225</v>
      </c>
      <c r="T2570" s="16">
        <f t="shared" si="164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3"/>
        <v>42234.105462962965</v>
      </c>
      <c r="T2571" s="16">
        <f t="shared" si="164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3"/>
        <v>42744.903182870374</v>
      </c>
      <c r="T2572" s="16">
        <f t="shared" si="164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3"/>
        <v>42449.341678240744</v>
      </c>
      <c r="T2573" s="16">
        <f t="shared" si="164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3"/>
        <v>42077.119409722218</v>
      </c>
      <c r="T2574" s="16">
        <f t="shared" si="164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3"/>
        <v>41829.592002314814</v>
      </c>
      <c r="T2575" s="16">
        <f t="shared" si="164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3"/>
        <v>42487.825752314813</v>
      </c>
      <c r="T2576" s="16">
        <f t="shared" si="164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3"/>
        <v>41986.108726851846</v>
      </c>
      <c r="T2577" s="16">
        <f t="shared" si="164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3"/>
        <v>42060.00980324074</v>
      </c>
      <c r="T2578" s="16">
        <f t="shared" si="164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3"/>
        <v>41830.820567129631</v>
      </c>
      <c r="T2579" s="16">
        <f t="shared" si="164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3"/>
        <v>42238.022905092599</v>
      </c>
      <c r="T2580" s="16">
        <f t="shared" si="164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3"/>
        <v>41837.829895833333</v>
      </c>
      <c r="T2581" s="16">
        <f t="shared" si="164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3"/>
        <v>42110.326423611114</v>
      </c>
      <c r="T2582" s="16">
        <f t="shared" si="164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3"/>
        <v>42294.628449074073</v>
      </c>
      <c r="T2583" s="16">
        <f t="shared" si="164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3"/>
        <v>42642.988819444443</v>
      </c>
      <c r="T2584" s="16">
        <f t="shared" si="164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3"/>
        <v>42019.76944444445</v>
      </c>
      <c r="T2585" s="16">
        <f t="shared" si="164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3"/>
        <v>42140.173252314817</v>
      </c>
      <c r="T2586" s="16">
        <f t="shared" si="164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3"/>
        <v>41795.963333333333</v>
      </c>
      <c r="T2587" s="16">
        <f t="shared" si="164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3"/>
        <v>42333.330277777779</v>
      </c>
      <c r="T2588" s="16">
        <f t="shared" si="164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3"/>
        <v>42338.675381944442</v>
      </c>
      <c r="T2589" s="16">
        <f t="shared" si="164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3"/>
        <v>42042.676226851851</v>
      </c>
      <c r="T2590" s="16">
        <f t="shared" si="164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3"/>
        <v>42422.536192129628</v>
      </c>
      <c r="T2591" s="16">
        <f t="shared" si="164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3"/>
        <v>42388.589085648149</v>
      </c>
      <c r="T2592" s="16">
        <f t="shared" si="164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3"/>
        <v>42382.906527777777</v>
      </c>
      <c r="T2593" s="16">
        <f t="shared" si="164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3"/>
        <v>41887.801168981481</v>
      </c>
      <c r="T2594" s="16">
        <f t="shared" si="164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3"/>
        <v>42089.84520833334</v>
      </c>
      <c r="T2595" s="16">
        <f t="shared" si="164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3"/>
        <v>41828.967916666668</v>
      </c>
      <c r="T2596" s="16">
        <f t="shared" si="164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3"/>
        <v>42760.244212962964</v>
      </c>
      <c r="T2597" s="16">
        <f t="shared" si="164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3"/>
        <v>41828.664456018516</v>
      </c>
      <c r="T2598" s="16">
        <f t="shared" si="164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3"/>
        <v>42510.341631944444</v>
      </c>
      <c r="T2599" s="16">
        <f t="shared" si="164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3"/>
        <v>42240.840289351851</v>
      </c>
      <c r="T2600" s="16">
        <f t="shared" si="164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3"/>
        <v>41809.754016203704</v>
      </c>
      <c r="T2601" s="16">
        <f t="shared" si="164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3"/>
        <v>42394.900462962964</v>
      </c>
      <c r="T2602" s="16">
        <f t="shared" si="164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3"/>
        <v>41150.902187499996</v>
      </c>
      <c r="T2603" s="16">
        <f t="shared" si="164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3"/>
        <v>41915.747314814813</v>
      </c>
      <c r="T2604" s="16">
        <f t="shared" si="164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3"/>
        <v>41617.912662037037</v>
      </c>
      <c r="T2605" s="16">
        <f t="shared" si="164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3"/>
        <v>40998.051192129627</v>
      </c>
      <c r="T2606" s="16">
        <f t="shared" si="164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3"/>
        <v>42508.541550925926</v>
      </c>
      <c r="T2607" s="16">
        <f t="shared" si="164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3"/>
        <v>41726.712754629632</v>
      </c>
      <c r="T2608" s="16">
        <f t="shared" si="164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3"/>
        <v>42184.874675925923</v>
      </c>
      <c r="T2609" s="16">
        <f t="shared" si="164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3"/>
        <v>42767.801712962959</v>
      </c>
      <c r="T2610" s="16">
        <f t="shared" si="164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3"/>
        <v>41075.237858796296</v>
      </c>
      <c r="T2611" s="16">
        <f t="shared" si="164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3"/>
        <v>42564.881076388891</v>
      </c>
      <c r="T2612" s="16">
        <f t="shared" si="164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3"/>
        <v>42704.335810185185</v>
      </c>
      <c r="T2613" s="16">
        <f t="shared" si="164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3"/>
        <v>41982.143171296295</v>
      </c>
      <c r="T2614" s="16">
        <f t="shared" si="164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3"/>
        <v>41143.81821759259</v>
      </c>
      <c r="T2615" s="16">
        <f t="shared" si="164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3"/>
        <v>41730.708472222221</v>
      </c>
      <c r="T2616" s="16">
        <f t="shared" si="164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3"/>
        <v>42453.49726851852</v>
      </c>
      <c r="T2617" s="16">
        <f t="shared" si="164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3"/>
        <v>42211.99454861111</v>
      </c>
      <c r="T2618" s="16">
        <f t="shared" si="164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3"/>
        <v>41902.874432870369</v>
      </c>
      <c r="T2619" s="16">
        <f t="shared" si="164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3"/>
        <v>42279.792372685188</v>
      </c>
      <c r="T2620" s="16">
        <f t="shared" si="164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ref="P2621:P2684" si="165">IFERROR(ROUND(E2621/L2621,2),0)</f>
        <v>35.549999999999997</v>
      </c>
      <c r="Q2621" s="11" t="s">
        <v>8317</v>
      </c>
      <c r="R2621" t="s">
        <v>8353</v>
      </c>
      <c r="S2621" s="16">
        <f t="shared" si="163"/>
        <v>42273.884305555555</v>
      </c>
      <c r="T2621" s="16">
        <f t="shared" si="164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5"/>
        <v>74.64</v>
      </c>
      <c r="Q2622" s="11" t="s">
        <v>8317</v>
      </c>
      <c r="R2622" t="s">
        <v>8353</v>
      </c>
      <c r="S2622" s="16">
        <f t="shared" si="163"/>
        <v>42251.16715277778</v>
      </c>
      <c r="T2622" s="16">
        <f t="shared" si="164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5"/>
        <v>47.06</v>
      </c>
      <c r="Q2623" s="11" t="s">
        <v>8317</v>
      </c>
      <c r="R2623" t="s">
        <v>8353</v>
      </c>
      <c r="S2623" s="16">
        <f t="shared" si="163"/>
        <v>42115.74754629629</v>
      </c>
      <c r="T2623" s="16">
        <f t="shared" si="164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5"/>
        <v>26.59</v>
      </c>
      <c r="Q2624" s="11" t="s">
        <v>8317</v>
      </c>
      <c r="R2624" t="s">
        <v>8353</v>
      </c>
      <c r="S2624" s="16">
        <f t="shared" si="163"/>
        <v>42689.74324074074</v>
      </c>
      <c r="T2624" s="16">
        <f t="shared" si="164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5"/>
        <v>36.770000000000003</v>
      </c>
      <c r="Q2625" s="11" t="s">
        <v>8317</v>
      </c>
      <c r="R2625" t="s">
        <v>8353</v>
      </c>
      <c r="S2625" s="16">
        <f t="shared" si="163"/>
        <v>42692.256550925929</v>
      </c>
      <c r="T2625" s="16">
        <f t="shared" si="164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5"/>
        <v>31.82</v>
      </c>
      <c r="Q2626" s="11" t="s">
        <v>8317</v>
      </c>
      <c r="R2626" t="s">
        <v>8353</v>
      </c>
      <c r="S2626" s="16">
        <f t="shared" si="163"/>
        <v>41144.42155092593</v>
      </c>
      <c r="T2626" s="16">
        <f t="shared" si="164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>
        <f t="shared" si="165"/>
        <v>27.58</v>
      </c>
      <c r="Q2627" s="11" t="s">
        <v>8317</v>
      </c>
      <c r="R2627" t="s">
        <v>8353</v>
      </c>
      <c r="S2627" s="16">
        <f t="shared" ref="S2627:S2690" si="167">(((J2627/60)/60)/24)+DATE(1970,1,1)</f>
        <v>42658.810277777782</v>
      </c>
      <c r="T2627" s="16">
        <f t="shared" ref="T2627:T2690" si="168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7"/>
        <v>42128.628113425926</v>
      </c>
      <c r="T2628" s="16">
        <f t="shared" si="168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7"/>
        <v>42304.829409722224</v>
      </c>
      <c r="T2629" s="16">
        <f t="shared" si="168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7"/>
        <v>41953.966053240743</v>
      </c>
      <c r="T2630" s="16">
        <f t="shared" si="168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7"/>
        <v>42108.538449074069</v>
      </c>
      <c r="T2631" s="16">
        <f t="shared" si="168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7"/>
        <v>42524.105462962965</v>
      </c>
      <c r="T2632" s="16">
        <f t="shared" si="168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7"/>
        <v>42218.169293981482</v>
      </c>
      <c r="T2633" s="16">
        <f t="shared" si="168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7"/>
        <v>42494.061793981484</v>
      </c>
      <c r="T2634" s="16">
        <f t="shared" si="168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7"/>
        <v>41667.823287037041</v>
      </c>
      <c r="T2635" s="16">
        <f t="shared" si="168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7"/>
        <v>42612.656493055561</v>
      </c>
      <c r="T2636" s="16">
        <f t="shared" si="168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7"/>
        <v>42037.950937500005</v>
      </c>
      <c r="T2637" s="16">
        <f t="shared" si="168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7"/>
        <v>42636.614745370374</v>
      </c>
      <c r="T2638" s="16">
        <f t="shared" si="168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7"/>
        <v>42639.549479166672</v>
      </c>
      <c r="T2639" s="16">
        <f t="shared" si="168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7"/>
        <v>41989.913136574076</v>
      </c>
      <c r="T2640" s="16">
        <f t="shared" si="168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7"/>
        <v>42024.86513888889</v>
      </c>
      <c r="T2641" s="16">
        <f t="shared" si="168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7"/>
        <v>42103.160578703704</v>
      </c>
      <c r="T2642" s="16">
        <f t="shared" si="168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7"/>
        <v>41880.827118055553</v>
      </c>
      <c r="T2643" s="16">
        <f t="shared" si="168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7"/>
        <v>42536.246620370366</v>
      </c>
      <c r="T2644" s="16">
        <f t="shared" si="168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7"/>
        <v>42689.582349537035</v>
      </c>
      <c r="T2645" s="16">
        <f t="shared" si="168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7"/>
        <v>42774.792071759264</v>
      </c>
      <c r="T2646" s="16">
        <f t="shared" si="168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7"/>
        <v>41921.842627314814</v>
      </c>
      <c r="T2647" s="16">
        <f t="shared" si="168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7"/>
        <v>42226.313298611116</v>
      </c>
      <c r="T2648" s="16">
        <f t="shared" si="168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7"/>
        <v>42200.261793981481</v>
      </c>
      <c r="T2649" s="16">
        <f t="shared" si="168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7"/>
        <v>42408.714814814812</v>
      </c>
      <c r="T2650" s="16">
        <f t="shared" si="168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7"/>
        <v>42341.99700231482</v>
      </c>
      <c r="T2651" s="16">
        <f t="shared" si="168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7"/>
        <v>42695.624340277776</v>
      </c>
      <c r="T2652" s="16">
        <f t="shared" si="168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7"/>
        <v>42327.805659722217</v>
      </c>
      <c r="T2653" s="16">
        <f t="shared" si="168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7"/>
        <v>41953.158854166672</v>
      </c>
      <c r="T2654" s="16">
        <f t="shared" si="168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7"/>
        <v>41771.651932870373</v>
      </c>
      <c r="T2655" s="16">
        <f t="shared" si="168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7"/>
        <v>42055.600995370376</v>
      </c>
      <c r="T2656" s="16">
        <f t="shared" si="168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7"/>
        <v>42381.866284722222</v>
      </c>
      <c r="T2657" s="16">
        <f t="shared" si="168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7"/>
        <v>42767.688518518517</v>
      </c>
      <c r="T2658" s="16">
        <f t="shared" si="168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7"/>
        <v>42551.928854166668</v>
      </c>
      <c r="T2659" s="16">
        <f t="shared" si="168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7"/>
        <v>42551.884189814817</v>
      </c>
      <c r="T2660" s="16">
        <f t="shared" si="168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7"/>
        <v>42082.069560185191</v>
      </c>
      <c r="T2661" s="16">
        <f t="shared" si="168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7"/>
        <v>42272.713171296295</v>
      </c>
      <c r="T2662" s="16">
        <f t="shared" si="168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7"/>
        <v>41542.958449074074</v>
      </c>
      <c r="T2663" s="16">
        <f t="shared" si="168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7"/>
        <v>42207.746678240743</v>
      </c>
      <c r="T2664" s="16">
        <f t="shared" si="168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7"/>
        <v>42222.622766203705</v>
      </c>
      <c r="T2665" s="16">
        <f t="shared" si="168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7"/>
        <v>42313.02542824074</v>
      </c>
      <c r="T2666" s="16">
        <f t="shared" si="168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7"/>
        <v>42083.895532407405</v>
      </c>
      <c r="T2667" s="16">
        <f t="shared" si="168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7"/>
        <v>42235.764340277776</v>
      </c>
      <c r="T2668" s="16">
        <f t="shared" si="168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7"/>
        <v>42380.926111111112</v>
      </c>
      <c r="T2669" s="16">
        <f t="shared" si="168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7"/>
        <v>42275.588715277772</v>
      </c>
      <c r="T2670" s="16">
        <f t="shared" si="168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7"/>
        <v>42319.035833333335</v>
      </c>
      <c r="T2671" s="16">
        <f t="shared" si="168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7"/>
        <v>41821.020601851851</v>
      </c>
      <c r="T2672" s="16">
        <f t="shared" si="168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7"/>
        <v>41962.749027777783</v>
      </c>
      <c r="T2673" s="16">
        <f t="shared" si="168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7"/>
        <v>42344.884143518517</v>
      </c>
      <c r="T2674" s="16">
        <f t="shared" si="168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7"/>
        <v>41912.541655092595</v>
      </c>
      <c r="T2675" s="16">
        <f t="shared" si="168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7"/>
        <v>42529.632754629631</v>
      </c>
      <c r="T2676" s="16">
        <f t="shared" si="168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7"/>
        <v>41923.857511574075</v>
      </c>
      <c r="T2677" s="16">
        <f t="shared" si="168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7"/>
        <v>42482.624699074076</v>
      </c>
      <c r="T2678" s="16">
        <f t="shared" si="168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7"/>
        <v>41793.029432870368</v>
      </c>
      <c r="T2679" s="16">
        <f t="shared" si="168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7"/>
        <v>42241.798206018517</v>
      </c>
      <c r="T2680" s="16">
        <f t="shared" si="168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7"/>
        <v>42033.001087962963</v>
      </c>
      <c r="T2681" s="16">
        <f t="shared" si="168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7"/>
        <v>42436.211701388893</v>
      </c>
      <c r="T2682" s="16">
        <f t="shared" si="168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7"/>
        <v>41805.895254629628</v>
      </c>
      <c r="T2683" s="16">
        <f t="shared" si="168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7"/>
        <v>41932.871990740743</v>
      </c>
      <c r="T2684" s="16">
        <f t="shared" si="168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ref="P2685:P2748" si="169">IFERROR(ROUND(E2685/L2685,2),0)</f>
        <v>12</v>
      </c>
      <c r="Q2685" s="11" t="s">
        <v>8334</v>
      </c>
      <c r="R2685" t="s">
        <v>8335</v>
      </c>
      <c r="S2685" s="16">
        <f t="shared" si="167"/>
        <v>42034.75509259259</v>
      </c>
      <c r="T2685" s="16">
        <f t="shared" si="168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9"/>
        <v>200</v>
      </c>
      <c r="Q2686" s="11" t="s">
        <v>8334</v>
      </c>
      <c r="R2686" t="s">
        <v>8335</v>
      </c>
      <c r="S2686" s="16">
        <f t="shared" si="167"/>
        <v>41820.914641203701</v>
      </c>
      <c r="T2686" s="16">
        <f t="shared" si="168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9"/>
        <v>10</v>
      </c>
      <c r="Q2687" s="11" t="s">
        <v>8334</v>
      </c>
      <c r="R2687" t="s">
        <v>8335</v>
      </c>
      <c r="S2687" s="16">
        <f t="shared" si="167"/>
        <v>42061.69594907407</v>
      </c>
      <c r="T2687" s="16">
        <f t="shared" si="168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9"/>
        <v>0</v>
      </c>
      <c r="Q2688" s="11" t="s">
        <v>8334</v>
      </c>
      <c r="R2688" t="s">
        <v>8335</v>
      </c>
      <c r="S2688" s="16">
        <f t="shared" si="167"/>
        <v>41892.974803240737</v>
      </c>
      <c r="T2688" s="16">
        <f t="shared" si="168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9"/>
        <v>0</v>
      </c>
      <c r="Q2689" s="11" t="s">
        <v>8334</v>
      </c>
      <c r="R2689" t="s">
        <v>8335</v>
      </c>
      <c r="S2689" s="16">
        <f t="shared" si="167"/>
        <v>42154.64025462963</v>
      </c>
      <c r="T2689" s="16">
        <f t="shared" si="168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9"/>
        <v>5.29</v>
      </c>
      <c r="Q2690" s="11" t="s">
        <v>8334</v>
      </c>
      <c r="R2690" t="s">
        <v>8335</v>
      </c>
      <c r="S2690" s="16">
        <f t="shared" si="167"/>
        <v>42028.118865740747</v>
      </c>
      <c r="T2690" s="16">
        <f t="shared" si="168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>
        <f t="shared" si="169"/>
        <v>1</v>
      </c>
      <c r="Q2691" s="11" t="s">
        <v>8334</v>
      </c>
      <c r="R2691" t="s">
        <v>8335</v>
      </c>
      <c r="S2691" s="16">
        <f t="shared" ref="S2691:S2754" si="171">(((J2691/60)/60)/24)+DATE(1970,1,1)</f>
        <v>42551.961689814809</v>
      </c>
      <c r="T2691" s="16">
        <f t="shared" ref="T2691:T2754" si="172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1"/>
        <v>42113.105046296296</v>
      </c>
      <c r="T2692" s="16">
        <f t="shared" si="172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1"/>
        <v>42089.724039351851</v>
      </c>
      <c r="T2693" s="16">
        <f t="shared" si="172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1"/>
        <v>42058.334027777775</v>
      </c>
      <c r="T2694" s="16">
        <f t="shared" si="172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1"/>
        <v>41834.138495370367</v>
      </c>
      <c r="T2695" s="16">
        <f t="shared" si="172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1"/>
        <v>41878.140497685185</v>
      </c>
      <c r="T2696" s="16">
        <f t="shared" si="172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1"/>
        <v>42048.181921296295</v>
      </c>
      <c r="T2697" s="16">
        <f t="shared" si="172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1"/>
        <v>41964.844444444447</v>
      </c>
      <c r="T2698" s="16">
        <f t="shared" si="172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1"/>
        <v>42187.940081018518</v>
      </c>
      <c r="T2699" s="16">
        <f t="shared" si="172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1"/>
        <v>41787.898240740738</v>
      </c>
      <c r="T2700" s="16">
        <f t="shared" si="172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1"/>
        <v>41829.896562499998</v>
      </c>
      <c r="T2701" s="16">
        <f t="shared" si="172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1"/>
        <v>41870.87467592593</v>
      </c>
      <c r="T2702" s="16">
        <f t="shared" si="172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1"/>
        <v>42801.774699074071</v>
      </c>
      <c r="T2703" s="16">
        <f t="shared" si="172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1"/>
        <v>42800.801817129628</v>
      </c>
      <c r="T2704" s="16">
        <f t="shared" si="172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1"/>
        <v>42756.690162037034</v>
      </c>
      <c r="T2705" s="16">
        <f t="shared" si="172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1"/>
        <v>42787.862430555557</v>
      </c>
      <c r="T2706" s="16">
        <f t="shared" si="172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1"/>
        <v>42773.916180555556</v>
      </c>
      <c r="T2707" s="16">
        <f t="shared" si="172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1"/>
        <v>41899.294942129629</v>
      </c>
      <c r="T2708" s="16">
        <f t="shared" si="172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1"/>
        <v>41391.782905092594</v>
      </c>
      <c r="T2709" s="16">
        <f t="shared" si="172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1"/>
        <v>42512.698217592595</v>
      </c>
      <c r="T2710" s="16">
        <f t="shared" si="172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1"/>
        <v>42612.149780092594</v>
      </c>
      <c r="T2711" s="16">
        <f t="shared" si="172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1"/>
        <v>41828.229490740741</v>
      </c>
      <c r="T2712" s="16">
        <f t="shared" si="172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1"/>
        <v>41780.745254629634</v>
      </c>
      <c r="T2713" s="16">
        <f t="shared" si="172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1"/>
        <v>41432.062037037038</v>
      </c>
      <c r="T2714" s="16">
        <f t="shared" si="172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1"/>
        <v>42322.653749999998</v>
      </c>
      <c r="T2715" s="16">
        <f t="shared" si="172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1"/>
        <v>42629.655046296291</v>
      </c>
      <c r="T2716" s="16">
        <f t="shared" si="172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1"/>
        <v>42387.398472222223</v>
      </c>
      <c r="T2717" s="16">
        <f t="shared" si="172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1"/>
        <v>42255.333252314813</v>
      </c>
      <c r="T2718" s="16">
        <f t="shared" si="172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1"/>
        <v>41934.914918981485</v>
      </c>
      <c r="T2719" s="16">
        <f t="shared" si="172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1"/>
        <v>42465.596585648149</v>
      </c>
      <c r="T2720" s="16">
        <f t="shared" si="172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1"/>
        <v>42418.031180555554</v>
      </c>
      <c r="T2721" s="16">
        <f t="shared" si="172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1"/>
        <v>42655.465891203698</v>
      </c>
      <c r="T2722" s="16">
        <f t="shared" si="172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1"/>
        <v>41493.543958333335</v>
      </c>
      <c r="T2723" s="16">
        <f t="shared" si="172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1"/>
        <v>42704.857094907406</v>
      </c>
      <c r="T2724" s="16">
        <f t="shared" si="172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1"/>
        <v>41944.83898148148</v>
      </c>
      <c r="T2725" s="16">
        <f t="shared" si="172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1"/>
        <v>42199.32707175926</v>
      </c>
      <c r="T2726" s="16">
        <f t="shared" si="172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1"/>
        <v>42745.744618055556</v>
      </c>
      <c r="T2727" s="16">
        <f t="shared" si="172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1"/>
        <v>42452.579988425925</v>
      </c>
      <c r="T2728" s="16">
        <f t="shared" si="172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1"/>
        <v>42198.676655092597</v>
      </c>
      <c r="T2729" s="16">
        <f t="shared" si="172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1"/>
        <v>42333.59993055556</v>
      </c>
      <c r="T2730" s="16">
        <f t="shared" si="172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1"/>
        <v>42095.240706018521</v>
      </c>
      <c r="T2731" s="16">
        <f t="shared" si="172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1"/>
        <v>41351.541377314818</v>
      </c>
      <c r="T2732" s="16">
        <f t="shared" si="172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1"/>
        <v>41872.525717592594</v>
      </c>
      <c r="T2733" s="16">
        <f t="shared" si="172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1"/>
        <v>41389.808194444442</v>
      </c>
      <c r="T2734" s="16">
        <f t="shared" si="172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1"/>
        <v>42044.272847222222</v>
      </c>
      <c r="T2735" s="16">
        <f t="shared" si="172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1"/>
        <v>42626.668888888889</v>
      </c>
      <c r="T2736" s="16">
        <f t="shared" si="172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1"/>
        <v>41316.120949074073</v>
      </c>
      <c r="T2737" s="16">
        <f t="shared" si="172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1"/>
        <v>41722.666354166664</v>
      </c>
      <c r="T2738" s="16">
        <f t="shared" si="172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1"/>
        <v>41611.917673611111</v>
      </c>
      <c r="T2739" s="16">
        <f t="shared" si="172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1"/>
        <v>42620.143564814818</v>
      </c>
      <c r="T2740" s="16">
        <f t="shared" si="172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1"/>
        <v>41719.887928240743</v>
      </c>
      <c r="T2741" s="16">
        <f t="shared" si="172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1"/>
        <v>42045.031851851847</v>
      </c>
      <c r="T2742" s="16">
        <f t="shared" si="172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1"/>
        <v>41911.657430555555</v>
      </c>
      <c r="T2743" s="16">
        <f t="shared" si="172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1"/>
        <v>41030.719756944447</v>
      </c>
      <c r="T2744" s="16">
        <f t="shared" si="172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1"/>
        <v>42632.328784722224</v>
      </c>
      <c r="T2745" s="16">
        <f t="shared" si="172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1"/>
        <v>40938.062476851854</v>
      </c>
      <c r="T2746" s="16">
        <f t="shared" si="172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1"/>
        <v>41044.988055555557</v>
      </c>
      <c r="T2747" s="16">
        <f t="shared" si="172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1"/>
        <v>41850.781377314815</v>
      </c>
      <c r="T2748" s="16">
        <f t="shared" si="172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ref="P2749:P2812" si="173">IFERROR(ROUND(E2749/L2749,2),0)</f>
        <v>35</v>
      </c>
      <c r="Q2749" s="11" t="s">
        <v>8320</v>
      </c>
      <c r="R2749" t="s">
        <v>8356</v>
      </c>
      <c r="S2749" s="16">
        <f t="shared" si="171"/>
        <v>41044.64811342593</v>
      </c>
      <c r="T2749" s="16">
        <f t="shared" si="172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3"/>
        <v>13.25</v>
      </c>
      <c r="Q2750" s="11" t="s">
        <v>8320</v>
      </c>
      <c r="R2750" t="s">
        <v>8356</v>
      </c>
      <c r="S2750" s="16">
        <f t="shared" si="171"/>
        <v>42585.7106712963</v>
      </c>
      <c r="T2750" s="16">
        <f t="shared" si="172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3"/>
        <v>55</v>
      </c>
      <c r="Q2751" s="11" t="s">
        <v>8320</v>
      </c>
      <c r="R2751" t="s">
        <v>8356</v>
      </c>
      <c r="S2751" s="16">
        <f t="shared" si="171"/>
        <v>42068.799039351856</v>
      </c>
      <c r="T2751" s="16">
        <f t="shared" si="172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3"/>
        <v>0</v>
      </c>
      <c r="Q2752" s="11" t="s">
        <v>8320</v>
      </c>
      <c r="R2752" t="s">
        <v>8356</v>
      </c>
      <c r="S2752" s="16">
        <f t="shared" si="171"/>
        <v>41078.899826388886</v>
      </c>
      <c r="T2752" s="16">
        <f t="shared" si="172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3"/>
        <v>0</v>
      </c>
      <c r="Q2753" s="11" t="s">
        <v>8320</v>
      </c>
      <c r="R2753" t="s">
        <v>8356</v>
      </c>
      <c r="S2753" s="16">
        <f t="shared" si="171"/>
        <v>41747.887060185189</v>
      </c>
      <c r="T2753" s="16">
        <f t="shared" si="172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3"/>
        <v>39.29</v>
      </c>
      <c r="Q2754" s="11" t="s">
        <v>8320</v>
      </c>
      <c r="R2754" t="s">
        <v>8356</v>
      </c>
      <c r="S2754" s="16">
        <f t="shared" si="171"/>
        <v>40855.765092592592</v>
      </c>
      <c r="T2754" s="16">
        <f t="shared" si="172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4">ROUND(E2755/D2755*100,0)</f>
        <v>19</v>
      </c>
      <c r="P2755">
        <f t="shared" si="173"/>
        <v>47.5</v>
      </c>
      <c r="Q2755" s="11" t="s">
        <v>8320</v>
      </c>
      <c r="R2755" t="s">
        <v>8356</v>
      </c>
      <c r="S2755" s="16">
        <f t="shared" ref="S2755:S2818" si="175">(((J2755/60)/60)/24)+DATE(1970,1,1)</f>
        <v>41117.900729166664</v>
      </c>
      <c r="T2755" s="16">
        <f t="shared" ref="T2755:T2818" si="176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5"/>
        <v>41863.636006944449</v>
      </c>
      <c r="T2756" s="16">
        <f t="shared" si="176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5"/>
        <v>42072.790821759263</v>
      </c>
      <c r="T2757" s="16">
        <f t="shared" si="176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5"/>
        <v>41620.90047453704</v>
      </c>
      <c r="T2758" s="16">
        <f t="shared" si="176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5"/>
        <v>42573.65662037037</v>
      </c>
      <c r="T2759" s="16">
        <f t="shared" si="176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5"/>
        <v>42639.441932870366</v>
      </c>
      <c r="T2760" s="16">
        <f t="shared" si="176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5"/>
        <v>42524.36650462963</v>
      </c>
      <c r="T2761" s="16">
        <f t="shared" si="176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5"/>
        <v>41415.461319444446</v>
      </c>
      <c r="T2762" s="16">
        <f t="shared" si="176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5"/>
        <v>41247.063576388886</v>
      </c>
      <c r="T2763" s="16">
        <f t="shared" si="176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5"/>
        <v>40927.036979166667</v>
      </c>
      <c r="T2764" s="16">
        <f t="shared" si="176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5"/>
        <v>41373.579675925925</v>
      </c>
      <c r="T2765" s="16">
        <f t="shared" si="176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5"/>
        <v>41030.292025462964</v>
      </c>
      <c r="T2766" s="16">
        <f t="shared" si="176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5"/>
        <v>41194.579027777778</v>
      </c>
      <c r="T2767" s="16">
        <f t="shared" si="176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5"/>
        <v>40736.668032407404</v>
      </c>
      <c r="T2768" s="16">
        <f t="shared" si="176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5"/>
        <v>42172.958912037036</v>
      </c>
      <c r="T2769" s="16">
        <f t="shared" si="176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5"/>
        <v>40967.614849537036</v>
      </c>
      <c r="T2770" s="16">
        <f t="shared" si="176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5"/>
        <v>41745.826273148145</v>
      </c>
      <c r="T2771" s="16">
        <f t="shared" si="176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5"/>
        <v>41686.705208333333</v>
      </c>
      <c r="T2772" s="16">
        <f t="shared" si="176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5"/>
        <v>41257.531712962962</v>
      </c>
      <c r="T2773" s="16">
        <f t="shared" si="176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5"/>
        <v>41537.869143518517</v>
      </c>
      <c r="T2774" s="16">
        <f t="shared" si="176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5"/>
        <v>42474.86482638889</v>
      </c>
      <c r="T2775" s="16">
        <f t="shared" si="176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5"/>
        <v>41311.126481481479</v>
      </c>
      <c r="T2776" s="16">
        <f t="shared" si="176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5"/>
        <v>40863.013356481482</v>
      </c>
      <c r="T2777" s="16">
        <f t="shared" si="176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5"/>
        <v>42136.297175925924</v>
      </c>
      <c r="T2778" s="16">
        <f t="shared" si="176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5"/>
        <v>42172.669027777782</v>
      </c>
      <c r="T2779" s="16">
        <f t="shared" si="176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5"/>
        <v>41846.978078703702</v>
      </c>
      <c r="T2780" s="16">
        <f t="shared" si="176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5"/>
        <v>42300.585891203707</v>
      </c>
      <c r="T2781" s="16">
        <f t="shared" si="176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5"/>
        <v>42774.447777777779</v>
      </c>
      <c r="T2782" s="16">
        <f t="shared" si="176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5"/>
        <v>42018.94159722222</v>
      </c>
      <c r="T2783" s="16">
        <f t="shared" si="176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5"/>
        <v>42026.924976851849</v>
      </c>
      <c r="T2784" s="16">
        <f t="shared" si="176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5"/>
        <v>42103.535254629634</v>
      </c>
      <c r="T2785" s="16">
        <f t="shared" si="176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5"/>
        <v>41920.787534722222</v>
      </c>
      <c r="T2786" s="16">
        <f t="shared" si="176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5"/>
        <v>42558.189432870371</v>
      </c>
      <c r="T2787" s="16">
        <f t="shared" si="176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5"/>
        <v>41815.569212962961</v>
      </c>
      <c r="T2788" s="16">
        <f t="shared" si="176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5"/>
        <v>41808.198518518519</v>
      </c>
      <c r="T2789" s="16">
        <f t="shared" si="176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5"/>
        <v>42550.701886574068</v>
      </c>
      <c r="T2790" s="16">
        <f t="shared" si="176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5"/>
        <v>42056.013124999998</v>
      </c>
      <c r="T2791" s="16">
        <f t="shared" si="176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5"/>
        <v>42016.938692129625</v>
      </c>
      <c r="T2792" s="16">
        <f t="shared" si="176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5"/>
        <v>42591.899988425925</v>
      </c>
      <c r="T2793" s="16">
        <f t="shared" si="176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5"/>
        <v>42183.231006944443</v>
      </c>
      <c r="T2794" s="16">
        <f t="shared" si="176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5"/>
        <v>42176.419039351851</v>
      </c>
      <c r="T2795" s="16">
        <f t="shared" si="176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5"/>
        <v>42416.691655092596</v>
      </c>
      <c r="T2796" s="16">
        <f t="shared" si="176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5"/>
        <v>41780.525937500002</v>
      </c>
      <c r="T2797" s="16">
        <f t="shared" si="176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5"/>
        <v>41795.528101851851</v>
      </c>
      <c r="T2798" s="16">
        <f t="shared" si="176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5"/>
        <v>41798.94027777778</v>
      </c>
      <c r="T2799" s="16">
        <f t="shared" si="176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5"/>
        <v>42201.675011574072</v>
      </c>
      <c r="T2800" s="16">
        <f t="shared" si="176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5"/>
        <v>42507.264699074076</v>
      </c>
      <c r="T2801" s="16">
        <f t="shared" si="176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5"/>
        <v>41948.552847222221</v>
      </c>
      <c r="T2802" s="16">
        <f t="shared" si="176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5"/>
        <v>41900.243159722224</v>
      </c>
      <c r="T2803" s="16">
        <f t="shared" si="176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5"/>
        <v>42192.64707175926</v>
      </c>
      <c r="T2804" s="16">
        <f t="shared" si="176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5"/>
        <v>42158.065694444449</v>
      </c>
      <c r="T2805" s="16">
        <f t="shared" si="176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5"/>
        <v>41881.453587962962</v>
      </c>
      <c r="T2806" s="16">
        <f t="shared" si="176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5"/>
        <v>42213.505474537036</v>
      </c>
      <c r="T2807" s="16">
        <f t="shared" si="176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5"/>
        <v>42185.267245370371</v>
      </c>
      <c r="T2808" s="16">
        <f t="shared" si="176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5"/>
        <v>42154.873124999998</v>
      </c>
      <c r="T2809" s="16">
        <f t="shared" si="176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5"/>
        <v>42208.84646990741</v>
      </c>
      <c r="T2810" s="16">
        <f t="shared" si="176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5"/>
        <v>42451.496817129635</v>
      </c>
      <c r="T2811" s="16">
        <f t="shared" si="176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5"/>
        <v>41759.13962962963</v>
      </c>
      <c r="T2812" s="16">
        <f t="shared" si="176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>
        <f t="shared" ref="P2813:P2876" si="177">IFERROR(ROUND(E2813/L2813,2),0)</f>
        <v>92.84</v>
      </c>
      <c r="Q2813" s="11" t="s">
        <v>8315</v>
      </c>
      <c r="R2813" t="s">
        <v>8316</v>
      </c>
      <c r="S2813" s="16">
        <f t="shared" si="175"/>
        <v>42028.496562500004</v>
      </c>
      <c r="T2813" s="16">
        <f t="shared" si="176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>
        <f t="shared" si="177"/>
        <v>68.25</v>
      </c>
      <c r="Q2814" s="11" t="s">
        <v>8315</v>
      </c>
      <c r="R2814" t="s">
        <v>8316</v>
      </c>
      <c r="S2814" s="16">
        <f t="shared" si="175"/>
        <v>42054.74418981481</v>
      </c>
      <c r="T2814" s="16">
        <f t="shared" si="176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>
        <f t="shared" si="177"/>
        <v>37.21</v>
      </c>
      <c r="Q2815" s="11" t="s">
        <v>8315</v>
      </c>
      <c r="R2815" t="s">
        <v>8316</v>
      </c>
      <c r="S2815" s="16">
        <f t="shared" si="175"/>
        <v>42693.742604166662</v>
      </c>
      <c r="T2815" s="16">
        <f t="shared" si="176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>
        <f t="shared" si="177"/>
        <v>25.25</v>
      </c>
      <c r="Q2816" s="11" t="s">
        <v>8315</v>
      </c>
      <c r="R2816" t="s">
        <v>8316</v>
      </c>
      <c r="S2816" s="16">
        <f t="shared" si="175"/>
        <v>42103.399479166663</v>
      </c>
      <c r="T2816" s="16">
        <f t="shared" si="176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>
        <f t="shared" si="177"/>
        <v>43.21</v>
      </c>
      <c r="Q2817" s="11" t="s">
        <v>8315</v>
      </c>
      <c r="R2817" t="s">
        <v>8316</v>
      </c>
      <c r="S2817" s="16">
        <f t="shared" si="175"/>
        <v>42559.776724537034</v>
      </c>
      <c r="T2817" s="16">
        <f t="shared" si="176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4"/>
        <v>142</v>
      </c>
      <c r="P2818">
        <f t="shared" si="177"/>
        <v>25.13</v>
      </c>
      <c r="Q2818" s="11" t="s">
        <v>8315</v>
      </c>
      <c r="R2818" t="s">
        <v>8316</v>
      </c>
      <c r="S2818" s="16">
        <f t="shared" si="175"/>
        <v>42188.467499999999</v>
      </c>
      <c r="T2818" s="16">
        <f t="shared" si="176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8">ROUND(E2819/D2819*100,0)</f>
        <v>130</v>
      </c>
      <c r="P2819">
        <f t="shared" si="177"/>
        <v>23.64</v>
      </c>
      <c r="Q2819" s="11" t="s">
        <v>8315</v>
      </c>
      <c r="R2819" t="s">
        <v>8316</v>
      </c>
      <c r="S2819" s="16">
        <f t="shared" ref="S2819:S2882" si="179">(((J2819/60)/60)/24)+DATE(1970,1,1)</f>
        <v>42023.634976851856</v>
      </c>
      <c r="T2819" s="16">
        <f t="shared" ref="T2819:T2882" si="180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8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9"/>
        <v>42250.598217592589</v>
      </c>
      <c r="T2820" s="16">
        <f t="shared" si="180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8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9"/>
        <v>42139.525567129633</v>
      </c>
      <c r="T2821" s="16">
        <f t="shared" si="180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8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9"/>
        <v>42401.610983796301</v>
      </c>
      <c r="T2822" s="16">
        <f t="shared" si="180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8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9"/>
        <v>41875.922858796301</v>
      </c>
      <c r="T2823" s="16">
        <f t="shared" si="180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8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9"/>
        <v>42060.683935185181</v>
      </c>
      <c r="T2824" s="16">
        <f t="shared" si="180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8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9"/>
        <v>42067.011643518519</v>
      </c>
      <c r="T2825" s="16">
        <f t="shared" si="180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8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9"/>
        <v>42136.270787037036</v>
      </c>
      <c r="T2826" s="16">
        <f t="shared" si="180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8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9"/>
        <v>42312.792662037042</v>
      </c>
      <c r="T2827" s="16">
        <f t="shared" si="180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8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9"/>
        <v>42171.034861111111</v>
      </c>
      <c r="T2828" s="16">
        <f t="shared" si="180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8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9"/>
        <v>42494.683634259258</v>
      </c>
      <c r="T2829" s="16">
        <f t="shared" si="180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8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9"/>
        <v>42254.264687499999</v>
      </c>
      <c r="T2830" s="16">
        <f t="shared" si="180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8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9"/>
        <v>42495.434236111112</v>
      </c>
      <c r="T2831" s="16">
        <f t="shared" si="180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8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9"/>
        <v>41758.839675925927</v>
      </c>
      <c r="T2832" s="16">
        <f t="shared" si="180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8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9"/>
        <v>42171.824884259258</v>
      </c>
      <c r="T2833" s="16">
        <f t="shared" si="180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8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9"/>
        <v>41938.709421296298</v>
      </c>
      <c r="T2834" s="16">
        <f t="shared" si="180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8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9"/>
        <v>42268.127696759257</v>
      </c>
      <c r="T2835" s="16">
        <f t="shared" si="180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8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9"/>
        <v>42019.959837962961</v>
      </c>
      <c r="T2836" s="16">
        <f t="shared" si="180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8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9"/>
        <v>42313.703900462962</v>
      </c>
      <c r="T2837" s="16">
        <f t="shared" si="180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8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9"/>
        <v>42746.261782407411</v>
      </c>
      <c r="T2838" s="16">
        <f t="shared" si="180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8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9"/>
        <v>42307.908379629633</v>
      </c>
      <c r="T2839" s="16">
        <f t="shared" si="180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8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9"/>
        <v>41842.607592592591</v>
      </c>
      <c r="T2840" s="16">
        <f t="shared" si="180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8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9"/>
        <v>41853.240208333329</v>
      </c>
      <c r="T2841" s="16">
        <f t="shared" si="180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8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9"/>
        <v>42060.035636574074</v>
      </c>
      <c r="T2842" s="16">
        <f t="shared" si="180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8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9"/>
        <v>42291.739548611105</v>
      </c>
      <c r="T2843" s="16">
        <f t="shared" si="180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8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9"/>
        <v>41784.952488425923</v>
      </c>
      <c r="T2844" s="16">
        <f t="shared" si="180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8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9"/>
        <v>42492.737847222219</v>
      </c>
      <c r="T2845" s="16">
        <f t="shared" si="180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8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9"/>
        <v>42709.546064814815</v>
      </c>
      <c r="T2846" s="16">
        <f t="shared" si="180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8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9"/>
        <v>42103.016585648147</v>
      </c>
      <c r="T2847" s="16">
        <f t="shared" si="180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8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9"/>
        <v>42108.692060185189</v>
      </c>
      <c r="T2848" s="16">
        <f t="shared" si="180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8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9"/>
        <v>42453.806307870371</v>
      </c>
      <c r="T2849" s="16">
        <f t="shared" si="180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8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9"/>
        <v>42123.648831018523</v>
      </c>
      <c r="T2850" s="16">
        <f t="shared" si="180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8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9"/>
        <v>42453.428240740745</v>
      </c>
      <c r="T2851" s="16">
        <f t="shared" si="180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8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9"/>
        <v>41858.007071759261</v>
      </c>
      <c r="T2852" s="16">
        <f t="shared" si="180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8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9"/>
        <v>42390.002650462964</v>
      </c>
      <c r="T2853" s="16">
        <f t="shared" si="180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8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9"/>
        <v>41781.045173611114</v>
      </c>
      <c r="T2854" s="16">
        <f t="shared" si="180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8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9"/>
        <v>41836.190937499996</v>
      </c>
      <c r="T2855" s="16">
        <f t="shared" si="180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8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9"/>
        <v>42111.71665509259</v>
      </c>
      <c r="T2856" s="16">
        <f t="shared" si="180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8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9"/>
        <v>42370.007766203707</v>
      </c>
      <c r="T2857" s="16">
        <f t="shared" si="180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8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9"/>
        <v>42165.037581018521</v>
      </c>
      <c r="T2858" s="16">
        <f t="shared" si="180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8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9"/>
        <v>42726.920081018514</v>
      </c>
      <c r="T2859" s="16">
        <f t="shared" si="180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8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9"/>
        <v>41954.545081018514</v>
      </c>
      <c r="T2860" s="16">
        <f t="shared" si="180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8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9"/>
        <v>42233.362314814818</v>
      </c>
      <c r="T2861" s="16">
        <f t="shared" si="180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8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9"/>
        <v>42480.800648148142</v>
      </c>
      <c r="T2862" s="16">
        <f t="shared" si="180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8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9"/>
        <v>42257.590833333335</v>
      </c>
      <c r="T2863" s="16">
        <f t="shared" si="180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8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9"/>
        <v>41784.789687500001</v>
      </c>
      <c r="T2864" s="16">
        <f t="shared" si="180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8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9"/>
        <v>41831.675034722226</v>
      </c>
      <c r="T2865" s="16">
        <f t="shared" si="180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8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9"/>
        <v>42172.613506944443</v>
      </c>
      <c r="T2866" s="16">
        <f t="shared" si="180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8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9"/>
        <v>41950.114108796297</v>
      </c>
      <c r="T2867" s="16">
        <f t="shared" si="180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8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9"/>
        <v>42627.955104166671</v>
      </c>
      <c r="T2868" s="16">
        <f t="shared" si="180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8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9"/>
        <v>42531.195277777777</v>
      </c>
      <c r="T2869" s="16">
        <f t="shared" si="180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8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9"/>
        <v>42618.827013888891</v>
      </c>
      <c r="T2870" s="16">
        <f t="shared" si="180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8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9"/>
        <v>42540.593530092592</v>
      </c>
      <c r="T2871" s="16">
        <f t="shared" si="180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8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9"/>
        <v>41746.189409722225</v>
      </c>
      <c r="T2872" s="16">
        <f t="shared" si="180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8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9"/>
        <v>41974.738576388889</v>
      </c>
      <c r="T2873" s="16">
        <f t="shared" si="180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8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9"/>
        <v>42115.11618055556</v>
      </c>
      <c r="T2874" s="16">
        <f t="shared" si="180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8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9"/>
        <v>42002.817488425921</v>
      </c>
      <c r="T2875" s="16">
        <f t="shared" si="180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8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9"/>
        <v>42722.84474537037</v>
      </c>
      <c r="T2876" s="16">
        <f t="shared" si="180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8"/>
        <v>0</v>
      </c>
      <c r="P2877">
        <f t="shared" ref="P2877:P2940" si="181">IFERROR(ROUND(E2877/L2877,2),0)</f>
        <v>2.33</v>
      </c>
      <c r="Q2877" s="11" t="s">
        <v>8315</v>
      </c>
      <c r="R2877" t="s">
        <v>8316</v>
      </c>
      <c r="S2877" s="16">
        <f t="shared" si="179"/>
        <v>42465.128391203703</v>
      </c>
      <c r="T2877" s="16">
        <f t="shared" si="180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8"/>
        <v>0</v>
      </c>
      <c r="P2878">
        <f t="shared" si="181"/>
        <v>0</v>
      </c>
      <c r="Q2878" s="11" t="s">
        <v>8315</v>
      </c>
      <c r="R2878" t="s">
        <v>8316</v>
      </c>
      <c r="S2878" s="16">
        <f t="shared" si="179"/>
        <v>42171.743969907402</v>
      </c>
      <c r="T2878" s="16">
        <f t="shared" si="180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8"/>
        <v>11</v>
      </c>
      <c r="P2879">
        <f t="shared" si="181"/>
        <v>108.33</v>
      </c>
      <c r="Q2879" s="11" t="s">
        <v>8315</v>
      </c>
      <c r="R2879" t="s">
        <v>8316</v>
      </c>
      <c r="S2879" s="16">
        <f t="shared" si="179"/>
        <v>42672.955138888887</v>
      </c>
      <c r="T2879" s="16">
        <f t="shared" si="180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8"/>
        <v>2</v>
      </c>
      <c r="P2880">
        <f t="shared" si="181"/>
        <v>15.75</v>
      </c>
      <c r="Q2880" s="11" t="s">
        <v>8315</v>
      </c>
      <c r="R2880" t="s">
        <v>8316</v>
      </c>
      <c r="S2880" s="16">
        <f t="shared" si="179"/>
        <v>42128.615682870368</v>
      </c>
      <c r="T2880" s="16">
        <f t="shared" si="180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8"/>
        <v>0</v>
      </c>
      <c r="P2881">
        <f t="shared" si="181"/>
        <v>29</v>
      </c>
      <c r="Q2881" s="11" t="s">
        <v>8315</v>
      </c>
      <c r="R2881" t="s">
        <v>8316</v>
      </c>
      <c r="S2881" s="16">
        <f t="shared" si="179"/>
        <v>42359.725243055553</v>
      </c>
      <c r="T2881" s="16">
        <f t="shared" si="180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8"/>
        <v>23</v>
      </c>
      <c r="P2882">
        <f t="shared" si="181"/>
        <v>96.55</v>
      </c>
      <c r="Q2882" s="11" t="s">
        <v>8315</v>
      </c>
      <c r="R2882" t="s">
        <v>8316</v>
      </c>
      <c r="S2882" s="16">
        <f t="shared" si="179"/>
        <v>42192.905694444446</v>
      </c>
      <c r="T2882" s="16">
        <f t="shared" si="180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2">ROUND(E2883/D2883*100,0)</f>
        <v>0</v>
      </c>
      <c r="P2883">
        <f t="shared" si="181"/>
        <v>0</v>
      </c>
      <c r="Q2883" s="11" t="s">
        <v>8315</v>
      </c>
      <c r="R2883" t="s">
        <v>8316</v>
      </c>
      <c r="S2883" s="16">
        <f t="shared" ref="S2883:S2946" si="183">(((J2883/60)/60)/24)+DATE(1970,1,1)</f>
        <v>41916.597638888888</v>
      </c>
      <c r="T2883" s="16">
        <f t="shared" ref="T2883:T2946" si="184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2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3"/>
        <v>42461.596273148149</v>
      </c>
      <c r="T2884" s="16">
        <f t="shared" si="184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2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3"/>
        <v>42370.90320601852</v>
      </c>
      <c r="T2885" s="16">
        <f t="shared" si="184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2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3"/>
        <v>41948.727256944447</v>
      </c>
      <c r="T2886" s="16">
        <f t="shared" si="184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2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3"/>
        <v>42047.07640046296</v>
      </c>
      <c r="T2887" s="16">
        <f t="shared" si="184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2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3"/>
        <v>42261.632916666669</v>
      </c>
      <c r="T2888" s="16">
        <f t="shared" si="184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2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3"/>
        <v>41985.427361111113</v>
      </c>
      <c r="T2889" s="16">
        <f t="shared" si="184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2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3"/>
        <v>41922.535185185188</v>
      </c>
      <c r="T2890" s="16">
        <f t="shared" si="184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2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3"/>
        <v>41850.863252314812</v>
      </c>
      <c r="T2891" s="16">
        <f t="shared" si="184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2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3"/>
        <v>41831.742962962962</v>
      </c>
      <c r="T2892" s="16">
        <f t="shared" si="184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2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3"/>
        <v>42415.883425925931</v>
      </c>
      <c r="T2893" s="16">
        <f t="shared" si="184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2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3"/>
        <v>41869.714166666665</v>
      </c>
      <c r="T2894" s="16">
        <f t="shared" si="184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2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3"/>
        <v>41953.773090277777</v>
      </c>
      <c r="T2895" s="16">
        <f t="shared" si="184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2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3"/>
        <v>42037.986284722225</v>
      </c>
      <c r="T2896" s="16">
        <f t="shared" si="184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2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3"/>
        <v>41811.555462962962</v>
      </c>
      <c r="T2897" s="16">
        <f t="shared" si="184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2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3"/>
        <v>42701.908807870372</v>
      </c>
      <c r="T2898" s="16">
        <f t="shared" si="184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2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3"/>
        <v>42258.646504629629</v>
      </c>
      <c r="T2899" s="16">
        <f t="shared" si="184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2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3"/>
        <v>42278.664965277778</v>
      </c>
      <c r="T2900" s="16">
        <f t="shared" si="184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2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3"/>
        <v>42515.078217592592</v>
      </c>
      <c r="T2901" s="16">
        <f t="shared" si="184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2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3"/>
        <v>41830.234166666669</v>
      </c>
      <c r="T2902" s="16">
        <f t="shared" si="184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2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3"/>
        <v>41982.904386574075</v>
      </c>
      <c r="T2903" s="16">
        <f t="shared" si="184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2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3"/>
        <v>42210.439768518518</v>
      </c>
      <c r="T2904" s="16">
        <f t="shared" si="184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2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3"/>
        <v>42196.166874999995</v>
      </c>
      <c r="T2905" s="16">
        <f t="shared" si="184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2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3"/>
        <v>41940.967951388891</v>
      </c>
      <c r="T2906" s="16">
        <f t="shared" si="184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2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3"/>
        <v>42606.056863425925</v>
      </c>
      <c r="T2907" s="16">
        <f t="shared" si="184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2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3"/>
        <v>42199.648912037039</v>
      </c>
      <c r="T2908" s="16">
        <f t="shared" si="184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2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3"/>
        <v>42444.877743055549</v>
      </c>
      <c r="T2909" s="16">
        <f t="shared" si="184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2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3"/>
        <v>42499.731701388882</v>
      </c>
      <c r="T2910" s="16">
        <f t="shared" si="184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2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3"/>
        <v>41929.266215277778</v>
      </c>
      <c r="T2911" s="16">
        <f t="shared" si="184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2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3"/>
        <v>42107.841284722221</v>
      </c>
      <c r="T2912" s="16">
        <f t="shared" si="184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2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3"/>
        <v>42142.768819444449</v>
      </c>
      <c r="T2913" s="16">
        <f t="shared" si="184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2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3"/>
        <v>42354.131643518514</v>
      </c>
      <c r="T2914" s="16">
        <f t="shared" si="184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2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3"/>
        <v>41828.922905092593</v>
      </c>
      <c r="T2915" s="16">
        <f t="shared" si="184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2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3"/>
        <v>42017.907337962963</v>
      </c>
      <c r="T2916" s="16">
        <f t="shared" si="184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2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3"/>
        <v>42415.398032407407</v>
      </c>
      <c r="T2917" s="16">
        <f t="shared" si="184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2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3"/>
        <v>41755.476724537039</v>
      </c>
      <c r="T2918" s="16">
        <f t="shared" si="184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2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3"/>
        <v>42245.234340277777</v>
      </c>
      <c r="T2919" s="16">
        <f t="shared" si="184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2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3"/>
        <v>42278.629710648151</v>
      </c>
      <c r="T2920" s="16">
        <f t="shared" si="184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2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3"/>
        <v>41826.61954861111</v>
      </c>
      <c r="T2921" s="16">
        <f t="shared" si="184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2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3"/>
        <v>42058.792476851857</v>
      </c>
      <c r="T2922" s="16">
        <f t="shared" si="184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2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3"/>
        <v>41877.886620370373</v>
      </c>
      <c r="T2923" s="16">
        <f t="shared" si="184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2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3"/>
        <v>42097.874155092592</v>
      </c>
      <c r="T2924" s="16">
        <f t="shared" si="184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2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3"/>
        <v>42013.15253472222</v>
      </c>
      <c r="T2925" s="16">
        <f t="shared" si="184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2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3"/>
        <v>42103.556828703702</v>
      </c>
      <c r="T2926" s="16">
        <f t="shared" si="184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2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3"/>
        <v>41863.584120370368</v>
      </c>
      <c r="T2927" s="16">
        <f t="shared" si="184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2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3"/>
        <v>42044.765960648147</v>
      </c>
      <c r="T2928" s="16">
        <f t="shared" si="184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2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3"/>
        <v>41806.669317129628</v>
      </c>
      <c r="T2929" s="16">
        <f t="shared" si="184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2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3"/>
        <v>42403.998217592598</v>
      </c>
      <c r="T2930" s="16">
        <f t="shared" si="184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2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3"/>
        <v>41754.564328703702</v>
      </c>
      <c r="T2931" s="16">
        <f t="shared" si="184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2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3"/>
        <v>42101.584074074075</v>
      </c>
      <c r="T2932" s="16">
        <f t="shared" si="184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2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3"/>
        <v>41872.291238425925</v>
      </c>
      <c r="T2933" s="16">
        <f t="shared" si="184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2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3"/>
        <v>42025.164780092593</v>
      </c>
      <c r="T2934" s="16">
        <f t="shared" si="184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2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3"/>
        <v>42495.956631944442</v>
      </c>
      <c r="T2935" s="16">
        <f t="shared" si="184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2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3"/>
        <v>41775.636157407411</v>
      </c>
      <c r="T2936" s="16">
        <f t="shared" si="184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2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3"/>
        <v>42553.583425925928</v>
      </c>
      <c r="T2937" s="16">
        <f t="shared" si="184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2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3"/>
        <v>41912.650729166664</v>
      </c>
      <c r="T2938" s="16">
        <f t="shared" si="184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2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3"/>
        <v>41803.457326388889</v>
      </c>
      <c r="T2939" s="16">
        <f t="shared" si="184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2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3"/>
        <v>42004.703865740739</v>
      </c>
      <c r="T2940" s="16">
        <f t="shared" si="184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2"/>
        <v>103</v>
      </c>
      <c r="P2941">
        <f t="shared" ref="P2941:P3004" si="185">IFERROR(ROUND(E2941/L2941,2),0)</f>
        <v>329.2</v>
      </c>
      <c r="Q2941" s="11" t="s">
        <v>8315</v>
      </c>
      <c r="R2941" t="s">
        <v>8357</v>
      </c>
      <c r="S2941" s="16">
        <f t="shared" si="183"/>
        <v>41845.809166666666</v>
      </c>
      <c r="T2941" s="16">
        <f t="shared" si="184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2"/>
        <v>107</v>
      </c>
      <c r="P2942">
        <f t="shared" si="185"/>
        <v>81.239999999999995</v>
      </c>
      <c r="Q2942" s="11" t="s">
        <v>8315</v>
      </c>
      <c r="R2942" t="s">
        <v>8357</v>
      </c>
      <c r="S2942" s="16">
        <f t="shared" si="183"/>
        <v>41982.773356481484</v>
      </c>
      <c r="T2942" s="16">
        <f t="shared" si="184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2"/>
        <v>0</v>
      </c>
      <c r="P2943">
        <f t="shared" si="185"/>
        <v>1</v>
      </c>
      <c r="Q2943" s="11" t="s">
        <v>8315</v>
      </c>
      <c r="R2943" t="s">
        <v>8355</v>
      </c>
      <c r="S2943" s="16">
        <f t="shared" si="183"/>
        <v>42034.960127314815</v>
      </c>
      <c r="T2943" s="16">
        <f t="shared" si="184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2"/>
        <v>20</v>
      </c>
      <c r="P2944">
        <f t="shared" si="185"/>
        <v>202.23</v>
      </c>
      <c r="Q2944" s="11" t="s">
        <v>8315</v>
      </c>
      <c r="R2944" t="s">
        <v>8355</v>
      </c>
      <c r="S2944" s="16">
        <f t="shared" si="183"/>
        <v>42334.803923611107</v>
      </c>
      <c r="T2944" s="16">
        <f t="shared" si="184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2"/>
        <v>0</v>
      </c>
      <c r="P2945">
        <f t="shared" si="185"/>
        <v>0</v>
      </c>
      <c r="Q2945" s="11" t="s">
        <v>8315</v>
      </c>
      <c r="R2945" t="s">
        <v>8355</v>
      </c>
      <c r="S2945" s="16">
        <f t="shared" si="183"/>
        <v>42077.129398148143</v>
      </c>
      <c r="T2945" s="16">
        <f t="shared" si="184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2"/>
        <v>1</v>
      </c>
      <c r="P2946">
        <f t="shared" si="185"/>
        <v>100</v>
      </c>
      <c r="Q2946" s="11" t="s">
        <v>8315</v>
      </c>
      <c r="R2946" t="s">
        <v>8355</v>
      </c>
      <c r="S2946" s="16">
        <f t="shared" si="183"/>
        <v>42132.9143287037</v>
      </c>
      <c r="T2946" s="16">
        <f t="shared" si="184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6">ROUND(E2947/D2947*100,0)</f>
        <v>0</v>
      </c>
      <c r="P2947">
        <f t="shared" si="185"/>
        <v>0</v>
      </c>
      <c r="Q2947" s="11" t="s">
        <v>8315</v>
      </c>
      <c r="R2947" t="s">
        <v>8355</v>
      </c>
      <c r="S2947" s="16">
        <f t="shared" ref="S2947:S3010" si="187">(((J2947/60)/60)/24)+DATE(1970,1,1)</f>
        <v>42118.139583333337</v>
      </c>
      <c r="T2947" s="16">
        <f t="shared" ref="T2947:T3010" si="188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7"/>
        <v>42567.531157407408</v>
      </c>
      <c r="T2948" s="16">
        <f t="shared" si="188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7"/>
        <v>42649.562118055561</v>
      </c>
      <c r="T2949" s="16">
        <f t="shared" si="188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7"/>
        <v>42097.649224537032</v>
      </c>
      <c r="T2950" s="16">
        <f t="shared" si="188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7"/>
        <v>42297.823113425926</v>
      </c>
      <c r="T2951" s="16">
        <f t="shared" si="188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7"/>
        <v>42362.36518518519</v>
      </c>
      <c r="T2952" s="16">
        <f t="shared" si="188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7"/>
        <v>41872.802928240737</v>
      </c>
      <c r="T2953" s="16">
        <f t="shared" si="188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7"/>
        <v>42628.690266203703</v>
      </c>
      <c r="T2954" s="16">
        <f t="shared" si="188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7"/>
        <v>42255.791909722218</v>
      </c>
      <c r="T2955" s="16">
        <f t="shared" si="188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7"/>
        <v>42790.583368055552</v>
      </c>
      <c r="T2956" s="16">
        <f t="shared" si="188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7"/>
        <v>42141.741307870368</v>
      </c>
      <c r="T2957" s="16">
        <f t="shared" si="188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7"/>
        <v>42464.958912037036</v>
      </c>
      <c r="T2958" s="16">
        <f t="shared" si="188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7"/>
        <v>42031.011249999996</v>
      </c>
      <c r="T2959" s="16">
        <f t="shared" si="188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7"/>
        <v>42438.779131944444</v>
      </c>
      <c r="T2960" s="16">
        <f t="shared" si="188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7"/>
        <v>42498.008391203708</v>
      </c>
      <c r="T2961" s="16">
        <f t="shared" si="188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7"/>
        <v>41863.757210648146</v>
      </c>
      <c r="T2962" s="16">
        <f t="shared" si="188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7"/>
        <v>42061.212488425925</v>
      </c>
      <c r="T2963" s="16">
        <f t="shared" si="188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7"/>
        <v>42036.24428240741</v>
      </c>
      <c r="T2964" s="16">
        <f t="shared" si="188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7"/>
        <v>42157.470185185186</v>
      </c>
      <c r="T2965" s="16">
        <f t="shared" si="188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7"/>
        <v>41827.909942129627</v>
      </c>
      <c r="T2966" s="16">
        <f t="shared" si="188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7"/>
        <v>42162.729548611111</v>
      </c>
      <c r="T2967" s="16">
        <f t="shared" si="188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7"/>
        <v>42233.738564814819</v>
      </c>
      <c r="T2968" s="16">
        <f t="shared" si="188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7"/>
        <v>42042.197824074072</v>
      </c>
      <c r="T2969" s="16">
        <f t="shared" si="188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7"/>
        <v>42585.523842592593</v>
      </c>
      <c r="T2970" s="16">
        <f t="shared" si="188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7"/>
        <v>42097.786493055552</v>
      </c>
      <c r="T2971" s="16">
        <f t="shared" si="188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7"/>
        <v>41808.669571759259</v>
      </c>
      <c r="T2972" s="16">
        <f t="shared" si="188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7"/>
        <v>41852.658310185187</v>
      </c>
      <c r="T2973" s="16">
        <f t="shared" si="188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7"/>
        <v>42694.110185185185</v>
      </c>
      <c r="T2974" s="16">
        <f t="shared" si="188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7"/>
        <v>42341.818379629629</v>
      </c>
      <c r="T2975" s="16">
        <f t="shared" si="188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7"/>
        <v>41880.061006944445</v>
      </c>
      <c r="T2976" s="16">
        <f t="shared" si="188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7"/>
        <v>41941.683865740742</v>
      </c>
      <c r="T2977" s="16">
        <f t="shared" si="188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7"/>
        <v>42425.730671296296</v>
      </c>
      <c r="T2978" s="16">
        <f t="shared" si="188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7"/>
        <v>42026.88118055556</v>
      </c>
      <c r="T2979" s="16">
        <f t="shared" si="188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7"/>
        <v>41922.640590277777</v>
      </c>
      <c r="T2980" s="16">
        <f t="shared" si="188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7"/>
        <v>41993.824340277773</v>
      </c>
      <c r="T2981" s="16">
        <f t="shared" si="188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7"/>
        <v>42219.915856481486</v>
      </c>
      <c r="T2982" s="16">
        <f t="shared" si="188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7"/>
        <v>42225.559675925921</v>
      </c>
      <c r="T2983" s="16">
        <f t="shared" si="188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7"/>
        <v>42381.686840277776</v>
      </c>
      <c r="T2984" s="16">
        <f t="shared" si="188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7"/>
        <v>41894.632361111115</v>
      </c>
      <c r="T2985" s="16">
        <f t="shared" si="188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7"/>
        <v>42576.278715277775</v>
      </c>
      <c r="T2986" s="16">
        <f t="shared" si="188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7"/>
        <v>42654.973703703698</v>
      </c>
      <c r="T2987" s="16">
        <f t="shared" si="188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7"/>
        <v>42431.500069444446</v>
      </c>
      <c r="T2988" s="16">
        <f t="shared" si="188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7"/>
        <v>42627.307303240741</v>
      </c>
      <c r="T2989" s="16">
        <f t="shared" si="188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7"/>
        <v>42511.362048611118</v>
      </c>
      <c r="T2990" s="16">
        <f t="shared" si="188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7"/>
        <v>42337.02039351852</v>
      </c>
      <c r="T2991" s="16">
        <f t="shared" si="188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7"/>
        <v>42341.57430555555</v>
      </c>
      <c r="T2992" s="16">
        <f t="shared" si="188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7"/>
        <v>42740.837152777778</v>
      </c>
      <c r="T2993" s="16">
        <f t="shared" si="188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7"/>
        <v>42622.767476851848</v>
      </c>
      <c r="T2994" s="16">
        <f t="shared" si="188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7"/>
        <v>42390.838738425926</v>
      </c>
      <c r="T2995" s="16">
        <f t="shared" si="188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7"/>
        <v>41885.478842592594</v>
      </c>
      <c r="T2996" s="16">
        <f t="shared" si="188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7"/>
        <v>42724.665173611109</v>
      </c>
      <c r="T2997" s="16">
        <f t="shared" si="188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7"/>
        <v>42090.912500000006</v>
      </c>
      <c r="T2998" s="16">
        <f t="shared" si="188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7"/>
        <v>42775.733715277776</v>
      </c>
      <c r="T2999" s="16">
        <f t="shared" si="188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7"/>
        <v>41778.193622685183</v>
      </c>
      <c r="T3000" s="16">
        <f t="shared" si="188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7"/>
        <v>42780.740277777775</v>
      </c>
      <c r="T3001" s="16">
        <f t="shared" si="188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7"/>
        <v>42752.827199074076</v>
      </c>
      <c r="T3002" s="16">
        <f t="shared" si="188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7"/>
        <v>42534.895625000005</v>
      </c>
      <c r="T3003" s="16">
        <f t="shared" si="188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7"/>
        <v>41239.83625</v>
      </c>
      <c r="T3004" s="16">
        <f t="shared" si="188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101</v>
      </c>
      <c r="P3005">
        <f t="shared" ref="P3005:P3068" si="189">IFERROR(ROUND(E3005/L3005,2),0)</f>
        <v>178.53</v>
      </c>
      <c r="Q3005" s="11" t="s">
        <v>8315</v>
      </c>
      <c r="R3005" t="s">
        <v>8355</v>
      </c>
      <c r="S3005" s="16">
        <f t="shared" si="187"/>
        <v>42398.849259259259</v>
      </c>
      <c r="T3005" s="16">
        <f t="shared" si="188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113</v>
      </c>
      <c r="P3006">
        <f t="shared" si="189"/>
        <v>162.91</v>
      </c>
      <c r="Q3006" s="11" t="s">
        <v>8315</v>
      </c>
      <c r="R3006" t="s">
        <v>8355</v>
      </c>
      <c r="S3006" s="16">
        <f t="shared" si="187"/>
        <v>41928.881064814814</v>
      </c>
      <c r="T3006" s="16">
        <f t="shared" si="188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120</v>
      </c>
      <c r="P3007">
        <f t="shared" si="189"/>
        <v>108.24</v>
      </c>
      <c r="Q3007" s="11" t="s">
        <v>8315</v>
      </c>
      <c r="R3007" t="s">
        <v>8355</v>
      </c>
      <c r="S3007" s="16">
        <f t="shared" si="187"/>
        <v>41888.674826388888</v>
      </c>
      <c r="T3007" s="16">
        <f t="shared" si="188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108</v>
      </c>
      <c r="P3008">
        <f t="shared" si="189"/>
        <v>88.87</v>
      </c>
      <c r="Q3008" s="11" t="s">
        <v>8315</v>
      </c>
      <c r="R3008" t="s">
        <v>8355</v>
      </c>
      <c r="S3008" s="16">
        <f t="shared" si="187"/>
        <v>41957.756840277783</v>
      </c>
      <c r="T3008" s="16">
        <f t="shared" si="188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180</v>
      </c>
      <c r="P3009">
        <f t="shared" si="189"/>
        <v>54</v>
      </c>
      <c r="Q3009" s="11" t="s">
        <v>8315</v>
      </c>
      <c r="R3009" t="s">
        <v>8355</v>
      </c>
      <c r="S3009" s="16">
        <f t="shared" si="187"/>
        <v>42098.216238425928</v>
      </c>
      <c r="T3009" s="16">
        <f t="shared" si="188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6"/>
        <v>101</v>
      </c>
      <c r="P3010">
        <f t="shared" si="189"/>
        <v>116.73</v>
      </c>
      <c r="Q3010" s="11" t="s">
        <v>8315</v>
      </c>
      <c r="R3010" t="s">
        <v>8355</v>
      </c>
      <c r="S3010" s="16">
        <f t="shared" si="187"/>
        <v>42360.212025462963</v>
      </c>
      <c r="T3010" s="16">
        <f t="shared" si="188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0">ROUND(E3011/D3011*100,0)</f>
        <v>120</v>
      </c>
      <c r="P3011">
        <f t="shared" si="189"/>
        <v>233.9</v>
      </c>
      <c r="Q3011" s="11" t="s">
        <v>8315</v>
      </c>
      <c r="R3011" t="s">
        <v>8355</v>
      </c>
      <c r="S3011" s="16">
        <f t="shared" ref="S3011:S3074" si="191">(((J3011/60)/60)/24)+DATE(1970,1,1)</f>
        <v>41939.569907407407</v>
      </c>
      <c r="T3011" s="16">
        <f t="shared" ref="T3011:T3074" si="192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1"/>
        <v>41996.832395833335</v>
      </c>
      <c r="T3012" s="16">
        <f t="shared" si="192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1"/>
        <v>42334.468935185185</v>
      </c>
      <c r="T3013" s="16">
        <f t="shared" si="192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1"/>
        <v>42024.702893518523</v>
      </c>
      <c r="T3014" s="16">
        <f t="shared" si="192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1"/>
        <v>42146.836215277777</v>
      </c>
      <c r="T3015" s="16">
        <f t="shared" si="192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1"/>
        <v>41920.123611111114</v>
      </c>
      <c r="T3016" s="16">
        <f t="shared" si="192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1"/>
        <v>41785.72729166667</v>
      </c>
      <c r="T3017" s="16">
        <f t="shared" si="192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1"/>
        <v>41778.548055555555</v>
      </c>
      <c r="T3018" s="16">
        <f t="shared" si="192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1"/>
        <v>41841.850034722222</v>
      </c>
      <c r="T3019" s="16">
        <f t="shared" si="192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1"/>
        <v>42163.29833333334</v>
      </c>
      <c r="T3020" s="16">
        <f t="shared" si="192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1"/>
        <v>41758.833564814813</v>
      </c>
      <c r="T3021" s="16">
        <f t="shared" si="192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1"/>
        <v>42170.846446759257</v>
      </c>
      <c r="T3022" s="16">
        <f t="shared" si="192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1"/>
        <v>42660.618854166663</v>
      </c>
      <c r="T3023" s="16">
        <f t="shared" si="192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1"/>
        <v>42564.95380787037</v>
      </c>
      <c r="T3024" s="16">
        <f t="shared" si="192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1"/>
        <v>42121.675763888896</v>
      </c>
      <c r="T3025" s="16">
        <f t="shared" si="192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1"/>
        <v>41158.993923611109</v>
      </c>
      <c r="T3026" s="16">
        <f t="shared" si="192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1"/>
        <v>41761.509409722225</v>
      </c>
      <c r="T3027" s="16">
        <f t="shared" si="192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1"/>
        <v>42783.459398148145</v>
      </c>
      <c r="T3028" s="16">
        <f t="shared" si="192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1"/>
        <v>42053.704293981486</v>
      </c>
      <c r="T3029" s="16">
        <f t="shared" si="192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1"/>
        <v>42567.264178240745</v>
      </c>
      <c r="T3030" s="16">
        <f t="shared" si="192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1"/>
        <v>41932.708877314813</v>
      </c>
      <c r="T3031" s="16">
        <f t="shared" si="192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1"/>
        <v>42233.747349537036</v>
      </c>
      <c r="T3032" s="16">
        <f t="shared" si="192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1"/>
        <v>42597.882488425923</v>
      </c>
      <c r="T3033" s="16">
        <f t="shared" si="192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1"/>
        <v>42228.044664351852</v>
      </c>
      <c r="T3034" s="16">
        <f t="shared" si="192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1"/>
        <v>42570.110243055555</v>
      </c>
      <c r="T3035" s="16">
        <f t="shared" si="192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1"/>
        <v>42644.535358796296</v>
      </c>
      <c r="T3036" s="16">
        <f t="shared" si="192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1"/>
        <v>41368.560289351852</v>
      </c>
      <c r="T3037" s="16">
        <f t="shared" si="192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1"/>
        <v>41466.785231481481</v>
      </c>
      <c r="T3038" s="16">
        <f t="shared" si="192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1"/>
        <v>40378.893206018518</v>
      </c>
      <c r="T3039" s="16">
        <f t="shared" si="192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1"/>
        <v>42373.252280092594</v>
      </c>
      <c r="T3040" s="16">
        <f t="shared" si="192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1"/>
        <v>41610.794421296298</v>
      </c>
      <c r="T3041" s="16">
        <f t="shared" si="192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1"/>
        <v>42177.791909722218</v>
      </c>
      <c r="T3042" s="16">
        <f t="shared" si="192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1"/>
        <v>42359.868611111116</v>
      </c>
      <c r="T3043" s="16">
        <f t="shared" si="192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1"/>
        <v>42253.688043981485</v>
      </c>
      <c r="T3044" s="16">
        <f t="shared" si="192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1"/>
        <v>42083.070590277777</v>
      </c>
      <c r="T3045" s="16">
        <f t="shared" si="192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1"/>
        <v>42387.7268287037</v>
      </c>
      <c r="T3046" s="16">
        <f t="shared" si="192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1"/>
        <v>41843.155729166669</v>
      </c>
      <c r="T3047" s="16">
        <f t="shared" si="192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1"/>
        <v>41862.803078703706</v>
      </c>
      <c r="T3048" s="16">
        <f t="shared" si="192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1"/>
        <v>42443.989050925928</v>
      </c>
      <c r="T3049" s="16">
        <f t="shared" si="192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1"/>
        <v>41975.901180555549</v>
      </c>
      <c r="T3050" s="16">
        <f t="shared" si="192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1"/>
        <v>42139.014525462961</v>
      </c>
      <c r="T3051" s="16">
        <f t="shared" si="192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1"/>
        <v>42465.16851851852</v>
      </c>
      <c r="T3052" s="16">
        <f t="shared" si="192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1"/>
        <v>42744.416030092587</v>
      </c>
      <c r="T3053" s="16">
        <f t="shared" si="192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1"/>
        <v>42122.670069444444</v>
      </c>
      <c r="T3054" s="16">
        <f t="shared" si="192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1"/>
        <v>41862.761724537035</v>
      </c>
      <c r="T3055" s="16">
        <f t="shared" si="192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1"/>
        <v>42027.832800925928</v>
      </c>
      <c r="T3056" s="16">
        <f t="shared" si="192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1"/>
        <v>41953.95821759259</v>
      </c>
      <c r="T3057" s="16">
        <f t="shared" si="192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1"/>
        <v>41851.636388888888</v>
      </c>
      <c r="T3058" s="16">
        <f t="shared" si="192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1"/>
        <v>42433.650590277779</v>
      </c>
      <c r="T3059" s="16">
        <f t="shared" si="192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1"/>
        <v>42460.374305555553</v>
      </c>
      <c r="T3060" s="16">
        <f t="shared" si="192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1"/>
        <v>41829.935717592591</v>
      </c>
      <c r="T3061" s="16">
        <f t="shared" si="192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1"/>
        <v>42245.274699074071</v>
      </c>
      <c r="T3062" s="16">
        <f t="shared" si="192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1"/>
        <v>41834.784120370372</v>
      </c>
      <c r="T3063" s="16">
        <f t="shared" si="192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1"/>
        <v>42248.535787037035</v>
      </c>
      <c r="T3064" s="16">
        <f t="shared" si="192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1"/>
        <v>42630.922893518517</v>
      </c>
      <c r="T3065" s="16">
        <f t="shared" si="192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1"/>
        <v>42299.130162037036</v>
      </c>
      <c r="T3066" s="16">
        <f t="shared" si="192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1"/>
        <v>41825.055231481485</v>
      </c>
      <c r="T3067" s="16">
        <f t="shared" si="192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1"/>
        <v>42531.228437500002</v>
      </c>
      <c r="T3068" s="16">
        <f t="shared" si="192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3</v>
      </c>
      <c r="P3069">
        <f t="shared" ref="P3069:P3132" si="193">IFERROR(ROUND(E3069/L3069,2),0)</f>
        <v>200</v>
      </c>
      <c r="Q3069" s="11" t="s">
        <v>8315</v>
      </c>
      <c r="R3069" t="s">
        <v>8355</v>
      </c>
      <c r="S3069" s="16">
        <f t="shared" si="191"/>
        <v>42226.938414351855</v>
      </c>
      <c r="T3069" s="16">
        <f t="shared" si="192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0</v>
      </c>
      <c r="P3070">
        <f t="shared" si="193"/>
        <v>87.5</v>
      </c>
      <c r="Q3070" s="11" t="s">
        <v>8315</v>
      </c>
      <c r="R3070" t="s">
        <v>8355</v>
      </c>
      <c r="S3070" s="16">
        <f t="shared" si="191"/>
        <v>42263.691574074073</v>
      </c>
      <c r="T3070" s="16">
        <f t="shared" si="192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14</v>
      </c>
      <c r="P3071">
        <f t="shared" si="193"/>
        <v>20.14</v>
      </c>
      <c r="Q3071" s="11" t="s">
        <v>8315</v>
      </c>
      <c r="R3071" t="s">
        <v>8355</v>
      </c>
      <c r="S3071" s="16">
        <f t="shared" si="191"/>
        <v>41957.833726851852</v>
      </c>
      <c r="T3071" s="16">
        <f t="shared" si="192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3</v>
      </c>
      <c r="P3072">
        <f t="shared" si="193"/>
        <v>20.88</v>
      </c>
      <c r="Q3072" s="11" t="s">
        <v>8315</v>
      </c>
      <c r="R3072" t="s">
        <v>8355</v>
      </c>
      <c r="S3072" s="16">
        <f t="shared" si="191"/>
        <v>42690.733437499999</v>
      </c>
      <c r="T3072" s="16">
        <f t="shared" si="192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60</v>
      </c>
      <c r="P3073">
        <f t="shared" si="193"/>
        <v>61.31</v>
      </c>
      <c r="Q3073" s="11" t="s">
        <v>8315</v>
      </c>
      <c r="R3073" t="s">
        <v>8355</v>
      </c>
      <c r="S3073" s="16">
        <f t="shared" si="191"/>
        <v>42097.732418981483</v>
      </c>
      <c r="T3073" s="16">
        <f t="shared" si="192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0"/>
        <v>0</v>
      </c>
      <c r="P3074">
        <f t="shared" si="193"/>
        <v>1</v>
      </c>
      <c r="Q3074" s="11" t="s">
        <v>8315</v>
      </c>
      <c r="R3074" t="s">
        <v>8355</v>
      </c>
      <c r="S3074" s="16">
        <f t="shared" si="191"/>
        <v>42658.690532407403</v>
      </c>
      <c r="T3074" s="16">
        <f t="shared" si="192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4">ROUND(E3075/D3075*100,0)</f>
        <v>0</v>
      </c>
      <c r="P3075">
        <f t="shared" si="193"/>
        <v>92.14</v>
      </c>
      <c r="Q3075" s="11" t="s">
        <v>8315</v>
      </c>
      <c r="R3075" t="s">
        <v>8355</v>
      </c>
      <c r="S3075" s="16">
        <f t="shared" ref="S3075:S3138" si="195">(((J3075/60)/60)/24)+DATE(1970,1,1)</f>
        <v>42111.684027777781</v>
      </c>
      <c r="T3075" s="16">
        <f t="shared" ref="T3075:T3138" si="196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5"/>
        <v>42409.571284722217</v>
      </c>
      <c r="T3076" s="16">
        <f t="shared" si="196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5"/>
        <v>42551.102314814809</v>
      </c>
      <c r="T3077" s="16">
        <f t="shared" si="196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5"/>
        <v>42226.651886574073</v>
      </c>
      <c r="T3078" s="16">
        <f t="shared" si="196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5"/>
        <v>42766.956921296296</v>
      </c>
      <c r="T3079" s="16">
        <f t="shared" si="196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5"/>
        <v>42031.138831018514</v>
      </c>
      <c r="T3080" s="16">
        <f t="shared" si="196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5"/>
        <v>42055.713368055556</v>
      </c>
      <c r="T3081" s="16">
        <f t="shared" si="196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5"/>
        <v>41940.028287037036</v>
      </c>
      <c r="T3082" s="16">
        <f t="shared" si="196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5"/>
        <v>42237.181608796294</v>
      </c>
      <c r="T3083" s="16">
        <f t="shared" si="196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5"/>
        <v>42293.922986111109</v>
      </c>
      <c r="T3084" s="16">
        <f t="shared" si="196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5"/>
        <v>41853.563402777778</v>
      </c>
      <c r="T3085" s="16">
        <f t="shared" si="196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5"/>
        <v>42100.723738425921</v>
      </c>
      <c r="T3086" s="16">
        <f t="shared" si="196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5"/>
        <v>42246.883784722217</v>
      </c>
      <c r="T3087" s="16">
        <f t="shared" si="196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5"/>
        <v>42173.67082175926</v>
      </c>
      <c r="T3088" s="16">
        <f t="shared" si="196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5"/>
        <v>42665.150347222225</v>
      </c>
      <c r="T3089" s="16">
        <f t="shared" si="196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5"/>
        <v>41981.57230324074</v>
      </c>
      <c r="T3090" s="16">
        <f t="shared" si="196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5"/>
        <v>42528.542627314819</v>
      </c>
      <c r="T3091" s="16">
        <f t="shared" si="196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5"/>
        <v>42065.818807870368</v>
      </c>
      <c r="T3092" s="16">
        <f t="shared" si="196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5"/>
        <v>42566.948414351849</v>
      </c>
      <c r="T3093" s="16">
        <f t="shared" si="196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5"/>
        <v>42255.619351851856</v>
      </c>
      <c r="T3094" s="16">
        <f t="shared" si="196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5"/>
        <v>41760.909039351849</v>
      </c>
      <c r="T3095" s="16">
        <f t="shared" si="196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5"/>
        <v>42207.795787037037</v>
      </c>
      <c r="T3096" s="16">
        <f t="shared" si="196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5"/>
        <v>42523.025231481486</v>
      </c>
      <c r="T3097" s="16">
        <f t="shared" si="196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5"/>
        <v>42114.825532407413</v>
      </c>
      <c r="T3098" s="16">
        <f t="shared" si="196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5"/>
        <v>42629.503483796296</v>
      </c>
      <c r="T3099" s="16">
        <f t="shared" si="196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5"/>
        <v>42359.792233796295</v>
      </c>
      <c r="T3100" s="16">
        <f t="shared" si="196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5"/>
        <v>42382.189710648148</v>
      </c>
      <c r="T3101" s="16">
        <f t="shared" si="196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5"/>
        <v>41902.622395833336</v>
      </c>
      <c r="T3102" s="16">
        <f t="shared" si="196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5"/>
        <v>42171.383530092593</v>
      </c>
      <c r="T3103" s="16">
        <f t="shared" si="196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5"/>
        <v>42555.340486111112</v>
      </c>
      <c r="T3104" s="16">
        <f t="shared" si="196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5"/>
        <v>42107.156319444446</v>
      </c>
      <c r="T3105" s="16">
        <f t="shared" si="196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5"/>
        <v>42006.908692129626</v>
      </c>
      <c r="T3106" s="16">
        <f t="shared" si="196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5"/>
        <v>41876.718935185185</v>
      </c>
      <c r="T3107" s="16">
        <f t="shared" si="196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5"/>
        <v>42241.429120370376</v>
      </c>
      <c r="T3108" s="16">
        <f t="shared" si="196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5"/>
        <v>42128.814247685179</v>
      </c>
      <c r="T3109" s="16">
        <f t="shared" si="196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5"/>
        <v>42062.680486111116</v>
      </c>
      <c r="T3110" s="16">
        <f t="shared" si="196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5"/>
        <v>41844.125115740739</v>
      </c>
      <c r="T3111" s="16">
        <f t="shared" si="196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5"/>
        <v>42745.031469907408</v>
      </c>
      <c r="T3112" s="16">
        <f t="shared" si="196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5"/>
        <v>41885.595138888886</v>
      </c>
      <c r="T3113" s="16">
        <f t="shared" si="196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5"/>
        <v>42615.121921296297</v>
      </c>
      <c r="T3114" s="16">
        <f t="shared" si="196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5"/>
        <v>42081.731273148151</v>
      </c>
      <c r="T3115" s="16">
        <f t="shared" si="196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5"/>
        <v>41843.632523148146</v>
      </c>
      <c r="T3116" s="16">
        <f t="shared" si="196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5"/>
        <v>42496.447071759263</v>
      </c>
      <c r="T3117" s="16">
        <f t="shared" si="196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5"/>
        <v>42081.515335648146</v>
      </c>
      <c r="T3118" s="16">
        <f t="shared" si="196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5"/>
        <v>42509.374537037031</v>
      </c>
      <c r="T3119" s="16">
        <f t="shared" si="196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5"/>
        <v>42534.649571759262</v>
      </c>
      <c r="T3120" s="16">
        <f t="shared" si="196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5"/>
        <v>42060.04550925926</v>
      </c>
      <c r="T3121" s="16">
        <f t="shared" si="196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5"/>
        <v>42435.942083333335</v>
      </c>
      <c r="T3122" s="16">
        <f t="shared" si="196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5"/>
        <v>41848.679803240739</v>
      </c>
      <c r="T3123" s="16">
        <f t="shared" si="196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5"/>
        <v>42678.932083333333</v>
      </c>
      <c r="T3124" s="16">
        <f t="shared" si="196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5"/>
        <v>42530.993032407408</v>
      </c>
      <c r="T3125" s="16">
        <f t="shared" si="196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5"/>
        <v>41977.780104166668</v>
      </c>
      <c r="T3126" s="16">
        <f t="shared" si="196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5"/>
        <v>42346.20685185185</v>
      </c>
      <c r="T3127" s="16">
        <f t="shared" si="196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5"/>
        <v>42427.01807870371</v>
      </c>
      <c r="T3128" s="16">
        <f t="shared" si="196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5"/>
        <v>42034.856817129628</v>
      </c>
      <c r="T3129" s="16">
        <f t="shared" si="196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5"/>
        <v>42780.825706018513</v>
      </c>
      <c r="T3130" s="16">
        <f t="shared" si="196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5"/>
        <v>42803.842812499999</v>
      </c>
      <c r="T3131" s="16">
        <f t="shared" si="196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5"/>
        <v>42808.640231481477</v>
      </c>
      <c r="T3132" s="16">
        <f t="shared" si="196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16</v>
      </c>
      <c r="P3133">
        <f t="shared" ref="P3133:P3196" si="197">IFERROR(ROUND(E3133/L3133,2),0)</f>
        <v>53.75</v>
      </c>
      <c r="Q3133" s="11" t="s">
        <v>8315</v>
      </c>
      <c r="R3133" t="s">
        <v>8316</v>
      </c>
      <c r="S3133" s="16">
        <f t="shared" si="195"/>
        <v>42803.579224537039</v>
      </c>
      <c r="T3133" s="16">
        <f t="shared" si="196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>
        <f t="shared" si="197"/>
        <v>10</v>
      </c>
      <c r="Q3134" s="11" t="s">
        <v>8315</v>
      </c>
      <c r="R3134" t="s">
        <v>8316</v>
      </c>
      <c r="S3134" s="16">
        <f t="shared" si="195"/>
        <v>42786.350231481483</v>
      </c>
      <c r="T3134" s="16">
        <f t="shared" si="196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108</v>
      </c>
      <c r="P3135">
        <f t="shared" si="197"/>
        <v>33.75</v>
      </c>
      <c r="Q3135" s="11" t="s">
        <v>8315</v>
      </c>
      <c r="R3135" t="s">
        <v>8316</v>
      </c>
      <c r="S3135" s="16">
        <f t="shared" si="195"/>
        <v>42788.565208333333</v>
      </c>
      <c r="T3135" s="16">
        <f t="shared" si="196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23</v>
      </c>
      <c r="P3136">
        <f t="shared" si="197"/>
        <v>18.75</v>
      </c>
      <c r="Q3136" s="11" t="s">
        <v>8315</v>
      </c>
      <c r="R3136" t="s">
        <v>8316</v>
      </c>
      <c r="S3136" s="16">
        <f t="shared" si="195"/>
        <v>42800.720127314817</v>
      </c>
      <c r="T3136" s="16">
        <f t="shared" si="196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21</v>
      </c>
      <c r="P3137">
        <f t="shared" si="197"/>
        <v>23.14</v>
      </c>
      <c r="Q3137" s="11" t="s">
        <v>8315</v>
      </c>
      <c r="R3137" t="s">
        <v>8316</v>
      </c>
      <c r="S3137" s="16">
        <f t="shared" si="195"/>
        <v>42807.151863425926</v>
      </c>
      <c r="T3137" s="16">
        <f t="shared" si="196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4"/>
        <v>128</v>
      </c>
      <c r="P3138">
        <f t="shared" si="197"/>
        <v>29.05</v>
      </c>
      <c r="Q3138" s="11" t="s">
        <v>8315</v>
      </c>
      <c r="R3138" t="s">
        <v>8316</v>
      </c>
      <c r="S3138" s="16">
        <f t="shared" si="195"/>
        <v>42789.462430555555</v>
      </c>
      <c r="T3138" s="16">
        <f t="shared" si="196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8">ROUND(E3139/D3139*100,0)</f>
        <v>3</v>
      </c>
      <c r="P3139">
        <f t="shared" si="197"/>
        <v>50</v>
      </c>
      <c r="Q3139" s="11" t="s">
        <v>8315</v>
      </c>
      <c r="R3139" t="s">
        <v>8316</v>
      </c>
      <c r="S3139" s="16">
        <f t="shared" ref="S3139:S3202" si="199">(((J3139/60)/60)/24)+DATE(1970,1,1)</f>
        <v>42807.885057870371</v>
      </c>
      <c r="T3139" s="16">
        <f t="shared" ref="T3139:T3202" si="200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9"/>
        <v>42809.645914351851</v>
      </c>
      <c r="T3140" s="16">
        <f t="shared" si="200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9"/>
        <v>42785.270370370374</v>
      </c>
      <c r="T3141" s="16">
        <f t="shared" si="200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9"/>
        <v>42802.718784722223</v>
      </c>
      <c r="T3142" s="16">
        <f t="shared" si="200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9"/>
        <v>42800.753333333334</v>
      </c>
      <c r="T3143" s="16">
        <f t="shared" si="200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9"/>
        <v>42783.513182870374</v>
      </c>
      <c r="T3144" s="16">
        <f t="shared" si="200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9"/>
        <v>42808.358287037037</v>
      </c>
      <c r="T3145" s="16">
        <f t="shared" si="200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9"/>
        <v>42796.538275462968</v>
      </c>
      <c r="T3146" s="16">
        <f t="shared" si="200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9"/>
        <v>42762.040902777779</v>
      </c>
      <c r="T3147" s="16">
        <f t="shared" si="200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9"/>
        <v>42796.682476851856</v>
      </c>
      <c r="T3148" s="16">
        <f t="shared" si="200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9"/>
        <v>41909.969386574077</v>
      </c>
      <c r="T3149" s="16">
        <f t="shared" si="200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9"/>
        <v>41891.665324074071</v>
      </c>
      <c r="T3150" s="16">
        <f t="shared" si="200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9"/>
        <v>41226.017361111109</v>
      </c>
      <c r="T3151" s="16">
        <f t="shared" si="200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9"/>
        <v>40478.263923611114</v>
      </c>
      <c r="T3152" s="16">
        <f t="shared" si="200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9"/>
        <v>41862.83997685185</v>
      </c>
      <c r="T3153" s="16">
        <f t="shared" si="200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9"/>
        <v>41550.867673611108</v>
      </c>
      <c r="T3154" s="16">
        <f t="shared" si="200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9"/>
        <v>40633.154363425929</v>
      </c>
      <c r="T3155" s="16">
        <f t="shared" si="200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9"/>
        <v>40970.875671296293</v>
      </c>
      <c r="T3156" s="16">
        <f t="shared" si="200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9"/>
        <v>41233.499131944445</v>
      </c>
      <c r="T3157" s="16">
        <f t="shared" si="200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9"/>
        <v>41026.953055555554</v>
      </c>
      <c r="T3158" s="16">
        <f t="shared" si="200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9"/>
        <v>41829.788252314815</v>
      </c>
      <c r="T3159" s="16">
        <f t="shared" si="200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9"/>
        <v>41447.839722222219</v>
      </c>
      <c r="T3160" s="16">
        <f t="shared" si="200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9"/>
        <v>40884.066678240742</v>
      </c>
      <c r="T3161" s="16">
        <f t="shared" si="200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9"/>
        <v>41841.26489583333</v>
      </c>
      <c r="T3162" s="16">
        <f t="shared" si="200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9"/>
        <v>41897.536134259259</v>
      </c>
      <c r="T3163" s="16">
        <f t="shared" si="200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9"/>
        <v>41799.685902777775</v>
      </c>
      <c r="T3164" s="16">
        <f t="shared" si="200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9"/>
        <v>41775.753761574073</v>
      </c>
      <c r="T3165" s="16">
        <f t="shared" si="200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9"/>
        <v>41766.80572916667</v>
      </c>
      <c r="T3166" s="16">
        <f t="shared" si="200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9"/>
        <v>40644.159259259257</v>
      </c>
      <c r="T3167" s="16">
        <f t="shared" si="200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9"/>
        <v>41940.69158564815</v>
      </c>
      <c r="T3168" s="16">
        <f t="shared" si="200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9"/>
        <v>41839.175706018519</v>
      </c>
      <c r="T3169" s="16">
        <f t="shared" si="200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9"/>
        <v>41772.105937500004</v>
      </c>
      <c r="T3170" s="16">
        <f t="shared" si="200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9"/>
        <v>41591.737974537034</v>
      </c>
      <c r="T3171" s="16">
        <f t="shared" si="200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9"/>
        <v>41789.080370370371</v>
      </c>
      <c r="T3172" s="16">
        <f t="shared" si="200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9"/>
        <v>42466.608310185184</v>
      </c>
      <c r="T3173" s="16">
        <f t="shared" si="200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9"/>
        <v>40923.729953703703</v>
      </c>
      <c r="T3174" s="16">
        <f t="shared" si="200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9"/>
        <v>41878.878379629627</v>
      </c>
      <c r="T3175" s="16">
        <f t="shared" si="200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9"/>
        <v>41862.864675925928</v>
      </c>
      <c r="T3176" s="16">
        <f t="shared" si="200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9"/>
        <v>40531.886886574073</v>
      </c>
      <c r="T3177" s="16">
        <f t="shared" si="200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9"/>
        <v>41477.930914351848</v>
      </c>
      <c r="T3178" s="16">
        <f t="shared" si="200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9"/>
        <v>41781.666770833333</v>
      </c>
      <c r="T3179" s="16">
        <f t="shared" si="200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9"/>
        <v>41806.605034722219</v>
      </c>
      <c r="T3180" s="16">
        <f t="shared" si="200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9"/>
        <v>41375.702210648145</v>
      </c>
      <c r="T3181" s="16">
        <f t="shared" si="200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9"/>
        <v>41780.412604166668</v>
      </c>
      <c r="T3182" s="16">
        <f t="shared" si="200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9"/>
        <v>41779.310034722221</v>
      </c>
      <c r="T3183" s="16">
        <f t="shared" si="200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9"/>
        <v>40883.949317129627</v>
      </c>
      <c r="T3184" s="16">
        <f t="shared" si="200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9"/>
        <v>41491.79478009259</v>
      </c>
      <c r="T3185" s="16">
        <f t="shared" si="200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9"/>
        <v>41791.993414351848</v>
      </c>
      <c r="T3186" s="16">
        <f t="shared" si="200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9"/>
        <v>41829.977326388893</v>
      </c>
      <c r="T3187" s="16">
        <f t="shared" si="200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9"/>
        <v>41868.924050925925</v>
      </c>
      <c r="T3188" s="16">
        <f t="shared" si="200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9"/>
        <v>41835.666354166664</v>
      </c>
      <c r="T3189" s="16">
        <f t="shared" si="200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8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9"/>
        <v>42144.415532407409</v>
      </c>
      <c r="T3190" s="16">
        <f t="shared" si="200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9"/>
        <v>42118.346435185187</v>
      </c>
      <c r="T3191" s="16">
        <f t="shared" si="200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9"/>
        <v>42683.151331018518</v>
      </c>
      <c r="T3192" s="16">
        <f t="shared" si="200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9"/>
        <v>42538.755428240736</v>
      </c>
      <c r="T3193" s="16">
        <f t="shared" si="200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8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9"/>
        <v>42018.94049768518</v>
      </c>
      <c r="T3194" s="16">
        <f t="shared" si="200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8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9"/>
        <v>42010.968240740738</v>
      </c>
      <c r="T3195" s="16">
        <f t="shared" si="200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8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9"/>
        <v>42182.062476851846</v>
      </c>
      <c r="T3196" s="16">
        <f t="shared" si="200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8"/>
        <v>59</v>
      </c>
      <c r="P3197">
        <f t="shared" ref="P3197:P3260" si="201">IFERROR(ROUND(E3197/L3197,2),0)</f>
        <v>53.08</v>
      </c>
      <c r="Q3197" s="11" t="s">
        <v>8315</v>
      </c>
      <c r="R3197" t="s">
        <v>8357</v>
      </c>
      <c r="S3197" s="16">
        <f t="shared" si="199"/>
        <v>42017.594236111108</v>
      </c>
      <c r="T3197" s="16">
        <f t="shared" si="200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8"/>
        <v>0</v>
      </c>
      <c r="P3198">
        <f t="shared" si="201"/>
        <v>300</v>
      </c>
      <c r="Q3198" s="11" t="s">
        <v>8315</v>
      </c>
      <c r="R3198" t="s">
        <v>8357</v>
      </c>
      <c r="S3198" s="16">
        <f t="shared" si="199"/>
        <v>42157.598090277781</v>
      </c>
      <c r="T3198" s="16">
        <f t="shared" si="200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8"/>
        <v>11</v>
      </c>
      <c r="P3199">
        <f t="shared" si="201"/>
        <v>286.25</v>
      </c>
      <c r="Q3199" s="11" t="s">
        <v>8315</v>
      </c>
      <c r="R3199" t="s">
        <v>8357</v>
      </c>
      <c r="S3199" s="16">
        <f t="shared" si="199"/>
        <v>42009.493263888886</v>
      </c>
      <c r="T3199" s="16">
        <f t="shared" si="200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8"/>
        <v>0</v>
      </c>
      <c r="P3200">
        <f t="shared" si="201"/>
        <v>36.67</v>
      </c>
      <c r="Q3200" s="11" t="s">
        <v>8315</v>
      </c>
      <c r="R3200" t="s">
        <v>8357</v>
      </c>
      <c r="S3200" s="16">
        <f t="shared" si="199"/>
        <v>42013.424502314811</v>
      </c>
      <c r="T3200" s="16">
        <f t="shared" si="200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8"/>
        <v>52</v>
      </c>
      <c r="P3201">
        <f t="shared" si="201"/>
        <v>49.21</v>
      </c>
      <c r="Q3201" s="11" t="s">
        <v>8315</v>
      </c>
      <c r="R3201" t="s">
        <v>8357</v>
      </c>
      <c r="S3201" s="16">
        <f t="shared" si="199"/>
        <v>41858.761782407404</v>
      </c>
      <c r="T3201" s="16">
        <f t="shared" si="200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8"/>
        <v>0</v>
      </c>
      <c r="P3202">
        <f t="shared" si="201"/>
        <v>1</v>
      </c>
      <c r="Q3202" s="11" t="s">
        <v>8315</v>
      </c>
      <c r="R3202" t="s">
        <v>8357</v>
      </c>
      <c r="S3202" s="16">
        <f t="shared" si="199"/>
        <v>42460.320613425924</v>
      </c>
      <c r="T3202" s="16">
        <f t="shared" si="200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2">ROUND(E3203/D3203*100,0)</f>
        <v>1</v>
      </c>
      <c r="P3203">
        <f t="shared" si="201"/>
        <v>12.5</v>
      </c>
      <c r="Q3203" s="11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ref="P3261:P3324" si="205">IFERROR(ROUND(E3261/L3261,2),0)</f>
        <v>251.74</v>
      </c>
      <c r="Q3261" s="11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5"/>
        <v>74.819999999999993</v>
      </c>
      <c r="Q3262" s="11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5"/>
        <v>67.650000000000006</v>
      </c>
      <c r="Q3263" s="11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5"/>
        <v>93.81</v>
      </c>
      <c r="Q3264" s="11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5"/>
        <v>41.24</v>
      </c>
      <c r="Q3265" s="11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2"/>
        <v>103</v>
      </c>
      <c r="P3266">
        <f t="shared" si="205"/>
        <v>52.55</v>
      </c>
      <c r="Q3266" s="11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6">ROUND(E3267/D3267*100,0)</f>
        <v>164</v>
      </c>
      <c r="P3267">
        <f t="shared" si="205"/>
        <v>70.290000000000006</v>
      </c>
      <c r="Q3267" s="11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ref="P3325:P3388" si="209">IFERROR(ROUND(E3325/L3325,2),0)</f>
        <v>25.69</v>
      </c>
      <c r="Q3325" s="11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9"/>
        <v>152.5</v>
      </c>
      <c r="Q3326" s="11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9"/>
        <v>30</v>
      </c>
      <c r="Q3327" s="11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9"/>
        <v>142.28</v>
      </c>
      <c r="Q3328" s="11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9"/>
        <v>24.55</v>
      </c>
      <c r="Q3329" s="11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6"/>
        <v>146</v>
      </c>
      <c r="P3330">
        <f t="shared" si="209"/>
        <v>292.77999999999997</v>
      </c>
      <c r="Q3330" s="11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0">ROUND(E3331/D3331*100,0)</f>
        <v>117</v>
      </c>
      <c r="P3331">
        <f t="shared" si="209"/>
        <v>44.92</v>
      </c>
      <c r="Q3331" s="1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ref="P3389:P3452" si="213">IFERROR(ROUND(E3389/L3389,2),0)</f>
        <v>100.17</v>
      </c>
      <c r="Q3389" s="11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3"/>
        <v>34.6</v>
      </c>
      <c r="Q3390" s="11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3"/>
        <v>184.68</v>
      </c>
      <c r="Q3391" s="11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3"/>
        <v>69.819999999999993</v>
      </c>
      <c r="Q3392" s="11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3"/>
        <v>61.94</v>
      </c>
      <c r="Q3393" s="11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0"/>
        <v>100</v>
      </c>
      <c r="P3394">
        <f t="shared" si="213"/>
        <v>41.67</v>
      </c>
      <c r="Q3394" s="11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4">ROUND(E3395/D3395*100,0)</f>
        <v>106</v>
      </c>
      <c r="P3395">
        <f t="shared" si="213"/>
        <v>36.07</v>
      </c>
      <c r="Q3395" s="11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ref="P3453:P3516" si="217">IFERROR(ROUND(E3453/L3453,2),0)</f>
        <v>41.13</v>
      </c>
      <c r="Q3453" s="11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7"/>
        <v>41.41</v>
      </c>
      <c r="Q3454" s="11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7"/>
        <v>27.5</v>
      </c>
      <c r="Q3455" s="11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7"/>
        <v>33.57</v>
      </c>
      <c r="Q3456" s="11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7"/>
        <v>145.87</v>
      </c>
      <c r="Q3457" s="11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4"/>
        <v>191</v>
      </c>
      <c r="P3458">
        <f t="shared" si="217"/>
        <v>358.69</v>
      </c>
      <c r="Q3458" s="11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8">ROUND(E3459/D3459*100,0)</f>
        <v>140</v>
      </c>
      <c r="P3459">
        <f t="shared" si="217"/>
        <v>50.98</v>
      </c>
      <c r="Q3459" s="11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ref="P3517:P3580" si="221">IFERROR(ROUND(E3517/L3517,2),0)</f>
        <v>66.959999999999994</v>
      </c>
      <c r="Q3517" s="11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21"/>
        <v>227.27</v>
      </c>
      <c r="Q3518" s="11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21"/>
        <v>307.69</v>
      </c>
      <c r="Q3519" s="11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21"/>
        <v>50.02</v>
      </c>
      <c r="Q3520" s="11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21"/>
        <v>72.39</v>
      </c>
      <c r="Q3521" s="11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8"/>
        <v>101</v>
      </c>
      <c r="P3522">
        <f t="shared" si="221"/>
        <v>95.95</v>
      </c>
      <c r="Q3522" s="11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2">ROUND(E3523/D3523*100,0)</f>
        <v>169</v>
      </c>
      <c r="P3523">
        <f t="shared" si="221"/>
        <v>45.62</v>
      </c>
      <c r="Q3523" s="11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ref="P3581:P3644" si="225">IFERROR(ROUND(E3581/L3581,2),0)</f>
        <v>35.71</v>
      </c>
      <c r="Q3581" s="11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5"/>
        <v>37.96</v>
      </c>
      <c r="Q3582" s="11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5"/>
        <v>33.33</v>
      </c>
      <c r="Q3583" s="11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5"/>
        <v>58.57</v>
      </c>
      <c r="Q3584" s="11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5"/>
        <v>135.63</v>
      </c>
      <c r="Q3585" s="11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2"/>
        <v>116</v>
      </c>
      <c r="P3586">
        <f t="shared" si="225"/>
        <v>30.94</v>
      </c>
      <c r="Q3586" s="11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6">ROUND(E3587/D3587*100,0)</f>
        <v>119</v>
      </c>
      <c r="P3587">
        <f t="shared" si="225"/>
        <v>176.09</v>
      </c>
      <c r="Q3587" s="11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>
        <f t="shared" ref="P3645:P3708" si="229">IFERROR(ROUND(E3645/L3645,2),0)</f>
        <v>0</v>
      </c>
      <c r="Q3645" s="11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9"/>
        <v>68.42</v>
      </c>
      <c r="Q3646" s="11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9"/>
        <v>1</v>
      </c>
      <c r="Q3647" s="11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9"/>
        <v>60.13</v>
      </c>
      <c r="Q3648" s="11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9"/>
        <v>15</v>
      </c>
      <c r="Q3649" s="11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6"/>
        <v>100</v>
      </c>
      <c r="P3650">
        <f t="shared" si="229"/>
        <v>550.04</v>
      </c>
      <c r="Q3650" s="11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0">ROUND(E3651/D3651*100,0)</f>
        <v>104</v>
      </c>
      <c r="P3651">
        <f t="shared" si="229"/>
        <v>97.5</v>
      </c>
      <c r="Q3651" s="1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>
        <f t="shared" ref="P3709:P3772" si="233">IFERROR(ROUND(E3709/L3709,2),0)</f>
        <v>80.87</v>
      </c>
      <c r="Q3709" s="11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>
        <f t="shared" si="233"/>
        <v>53.85</v>
      </c>
      <c r="Q3710" s="11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>
        <f t="shared" si="233"/>
        <v>30.93</v>
      </c>
      <c r="Q3711" s="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>
        <f t="shared" si="233"/>
        <v>67.959999999999994</v>
      </c>
      <c r="Q3712" s="11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>
        <f t="shared" si="233"/>
        <v>27.14</v>
      </c>
      <c r="Q3713" s="11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0"/>
        <v>154</v>
      </c>
      <c r="P3714">
        <f t="shared" si="233"/>
        <v>110.87</v>
      </c>
      <c r="Q3714" s="11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4">ROUND(E3715/D3715*100,0)</f>
        <v>102</v>
      </c>
      <c r="P3715">
        <f t="shared" si="233"/>
        <v>106.84</v>
      </c>
      <c r="Q3715" s="11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>
        <f t="shared" ref="P3773:P3836" si="237">IFERROR(ROUND(E3773/L3773,2),0)</f>
        <v>38.42</v>
      </c>
      <c r="Q3773" s="11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>
        <f t="shared" si="237"/>
        <v>166.97</v>
      </c>
      <c r="Q3774" s="11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>
        <f t="shared" si="237"/>
        <v>94.91</v>
      </c>
      <c r="Q3775" s="11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>
        <f t="shared" si="237"/>
        <v>100</v>
      </c>
      <c r="Q3776" s="11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>
        <f t="shared" si="237"/>
        <v>143.21</v>
      </c>
      <c r="Q3777" s="11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4"/>
        <v>107</v>
      </c>
      <c r="P3778">
        <f t="shared" si="237"/>
        <v>90.82</v>
      </c>
      <c r="Q3778" s="11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si="237"/>
        <v>48.54</v>
      </c>
      <c r="Q3779" s="11" t="s">
        <v>8315</v>
      </c>
      <c r="R3779" t="s">
        <v>8357</v>
      </c>
      <c r="S3779" s="16">
        <f t="shared" ref="S3779:S3842" si="239">(((J3779/60)/60)/24)+DATE(1970,1,1)</f>
        <v>41887.111354166671</v>
      </c>
      <c r="T3779" s="16">
        <f t="shared" ref="T3779:T3842" si="240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9"/>
        <v>41989.819212962961</v>
      </c>
      <c r="T3780" s="16">
        <f t="shared" si="240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9"/>
        <v>42425.735416666663</v>
      </c>
      <c r="T3781" s="16">
        <f t="shared" si="240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9"/>
        <v>42166.219733796301</v>
      </c>
      <c r="T3782" s="16">
        <f t="shared" si="240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9"/>
        <v>41865.882928240739</v>
      </c>
      <c r="T3783" s="16">
        <f t="shared" si="240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9"/>
        <v>42546.862233796302</v>
      </c>
      <c r="T3784" s="16">
        <f t="shared" si="240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9"/>
        <v>42420.140277777777</v>
      </c>
      <c r="T3785" s="16">
        <f t="shared" si="240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9"/>
        <v>42531.980694444443</v>
      </c>
      <c r="T3786" s="16">
        <f t="shared" si="240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9"/>
        <v>42548.63853009259</v>
      </c>
      <c r="T3787" s="16">
        <f t="shared" si="240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9"/>
        <v>42487.037905092591</v>
      </c>
      <c r="T3788" s="16">
        <f t="shared" si="240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9"/>
        <v>42167.534791666665</v>
      </c>
      <c r="T3789" s="16">
        <f t="shared" si="240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9"/>
        <v>42333.695821759262</v>
      </c>
      <c r="T3790" s="16">
        <f t="shared" si="240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9"/>
        <v>42138.798819444448</v>
      </c>
      <c r="T3791" s="16">
        <f t="shared" si="240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9"/>
        <v>42666.666932870372</v>
      </c>
      <c r="T3792" s="16">
        <f t="shared" si="240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9"/>
        <v>41766.692037037035</v>
      </c>
      <c r="T3793" s="16">
        <f t="shared" si="240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9"/>
        <v>42170.447013888886</v>
      </c>
      <c r="T3794" s="16">
        <f t="shared" si="240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9"/>
        <v>41968.938993055555</v>
      </c>
      <c r="T3795" s="16">
        <f t="shared" si="240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9"/>
        <v>42132.58048611111</v>
      </c>
      <c r="T3796" s="16">
        <f t="shared" si="240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9"/>
        <v>42201.436226851853</v>
      </c>
      <c r="T3797" s="16">
        <f t="shared" si="240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9"/>
        <v>42689.029583333337</v>
      </c>
      <c r="T3798" s="16">
        <f t="shared" si="240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9"/>
        <v>42084.881539351853</v>
      </c>
      <c r="T3799" s="16">
        <f t="shared" si="240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9"/>
        <v>41831.722777777781</v>
      </c>
      <c r="T3800" s="16">
        <f t="shared" si="240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9"/>
        <v>42410.93105324074</v>
      </c>
      <c r="T3801" s="16">
        <f t="shared" si="240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9"/>
        <v>41982.737071759257</v>
      </c>
      <c r="T3802" s="16">
        <f t="shared" si="240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9"/>
        <v>41975.676111111112</v>
      </c>
      <c r="T3803" s="16">
        <f t="shared" si="240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9"/>
        <v>42269.126226851848</v>
      </c>
      <c r="T3804" s="16">
        <f t="shared" si="240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9"/>
        <v>42403.971851851849</v>
      </c>
      <c r="T3805" s="16">
        <f t="shared" si="240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9"/>
        <v>42527.00953703704</v>
      </c>
      <c r="T3806" s="16">
        <f t="shared" si="240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9"/>
        <v>41849.887037037035</v>
      </c>
      <c r="T3807" s="16">
        <f t="shared" si="240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9"/>
        <v>41799.259039351848</v>
      </c>
      <c r="T3808" s="16">
        <f t="shared" si="240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9"/>
        <v>42090.909016203703</v>
      </c>
      <c r="T3809" s="16">
        <f t="shared" si="240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9"/>
        <v>42059.453923611116</v>
      </c>
      <c r="T3810" s="16">
        <f t="shared" si="240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9"/>
        <v>41800.526701388888</v>
      </c>
      <c r="T3811" s="16">
        <f t="shared" si="240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9"/>
        <v>42054.849050925928</v>
      </c>
      <c r="T3812" s="16">
        <f t="shared" si="240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9"/>
        <v>42487.62700231481</v>
      </c>
      <c r="T3813" s="16">
        <f t="shared" si="240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9"/>
        <v>42109.751250000001</v>
      </c>
      <c r="T3814" s="16">
        <f t="shared" si="240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9"/>
        <v>42497.275706018518</v>
      </c>
      <c r="T3815" s="16">
        <f t="shared" si="240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9"/>
        <v>42058.904074074075</v>
      </c>
      <c r="T3816" s="16">
        <f t="shared" si="240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9"/>
        <v>42207.259918981479</v>
      </c>
      <c r="T3817" s="16">
        <f t="shared" si="240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9"/>
        <v>41807.690081018518</v>
      </c>
      <c r="T3818" s="16">
        <f t="shared" si="240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9"/>
        <v>42284.69694444444</v>
      </c>
      <c r="T3819" s="16">
        <f t="shared" si="240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9"/>
        <v>42045.84238425926</v>
      </c>
      <c r="T3820" s="16">
        <f t="shared" si="240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9"/>
        <v>42184.209537037037</v>
      </c>
      <c r="T3821" s="16">
        <f t="shared" si="240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9"/>
        <v>42160.651817129634</v>
      </c>
      <c r="T3822" s="16">
        <f t="shared" si="240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9"/>
        <v>42341.180636574078</v>
      </c>
      <c r="T3823" s="16">
        <f t="shared" si="240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9"/>
        <v>42329.838159722218</v>
      </c>
      <c r="T3824" s="16">
        <f t="shared" si="240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9"/>
        <v>42170.910231481481</v>
      </c>
      <c r="T3825" s="16">
        <f t="shared" si="240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9"/>
        <v>42571.626192129625</v>
      </c>
      <c r="T3826" s="16">
        <f t="shared" si="240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9"/>
        <v>42151.069606481484</v>
      </c>
      <c r="T3827" s="16">
        <f t="shared" si="240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9"/>
        <v>42101.423541666663</v>
      </c>
      <c r="T3828" s="16">
        <f t="shared" si="240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9"/>
        <v>42034.928252314814</v>
      </c>
      <c r="T3829" s="16">
        <f t="shared" si="240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9"/>
        <v>41944.527627314819</v>
      </c>
      <c r="T3830" s="16">
        <f t="shared" si="240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9"/>
        <v>42593.865405092598</v>
      </c>
      <c r="T3831" s="16">
        <f t="shared" si="240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9"/>
        <v>42503.740868055553</v>
      </c>
      <c r="T3832" s="16">
        <f t="shared" si="240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9"/>
        <v>41927.848900462966</v>
      </c>
      <c r="T3833" s="16">
        <f t="shared" si="240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9"/>
        <v>42375.114988425921</v>
      </c>
      <c r="T3834" s="16">
        <f t="shared" si="240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9"/>
        <v>41963.872361111105</v>
      </c>
      <c r="T3835" s="16">
        <f t="shared" si="240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9"/>
        <v>42143.445219907408</v>
      </c>
      <c r="T3836" s="16">
        <f t="shared" si="240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ref="P3837:P3900" si="241">IFERROR(ROUND(E3837/L3837,2),0)</f>
        <v>40</v>
      </c>
      <c r="Q3837" s="11" t="s">
        <v>8315</v>
      </c>
      <c r="R3837" t="s">
        <v>8316</v>
      </c>
      <c r="S3837" s="16">
        <f t="shared" si="239"/>
        <v>42460.94222222222</v>
      </c>
      <c r="T3837" s="16">
        <f t="shared" si="240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41"/>
        <v>64.290000000000006</v>
      </c>
      <c r="Q3838" s="11" t="s">
        <v>8315</v>
      </c>
      <c r="R3838" t="s">
        <v>8316</v>
      </c>
      <c r="S3838" s="16">
        <f t="shared" si="239"/>
        <v>42553.926527777774</v>
      </c>
      <c r="T3838" s="16">
        <f t="shared" si="240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41"/>
        <v>120.12</v>
      </c>
      <c r="Q3839" s="11" t="s">
        <v>8315</v>
      </c>
      <c r="R3839" t="s">
        <v>8316</v>
      </c>
      <c r="S3839" s="16">
        <f t="shared" si="239"/>
        <v>42152.765717592592</v>
      </c>
      <c r="T3839" s="16">
        <f t="shared" si="240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41"/>
        <v>1008.24</v>
      </c>
      <c r="Q3840" s="11" t="s">
        <v>8315</v>
      </c>
      <c r="R3840" t="s">
        <v>8316</v>
      </c>
      <c r="S3840" s="16">
        <f t="shared" si="239"/>
        <v>42116.710752314815</v>
      </c>
      <c r="T3840" s="16">
        <f t="shared" si="240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41"/>
        <v>63.28</v>
      </c>
      <c r="Q3841" s="11" t="s">
        <v>8315</v>
      </c>
      <c r="R3841" t="s">
        <v>8316</v>
      </c>
      <c r="S3841" s="16">
        <f t="shared" si="239"/>
        <v>42155.142638888887</v>
      </c>
      <c r="T3841" s="16">
        <f t="shared" si="240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41"/>
        <v>21.67</v>
      </c>
      <c r="Q3842" s="11" t="s">
        <v>8315</v>
      </c>
      <c r="R3842" t="s">
        <v>8316</v>
      </c>
      <c r="S3842" s="16">
        <f t="shared" si="239"/>
        <v>42432.701724537037</v>
      </c>
      <c r="T3842" s="16">
        <f t="shared" si="240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2">ROUND(E3843/D3843*100,0)</f>
        <v>9</v>
      </c>
      <c r="P3843">
        <f t="shared" si="241"/>
        <v>25.65</v>
      </c>
      <c r="Q3843" s="11" t="s">
        <v>8315</v>
      </c>
      <c r="R3843" t="s">
        <v>8316</v>
      </c>
      <c r="S3843" s="16">
        <f t="shared" ref="S3843:S3906" si="243">(((J3843/60)/60)/24)+DATE(1970,1,1)</f>
        <v>41780.785729166666</v>
      </c>
      <c r="T3843" s="16">
        <f t="shared" ref="T3843:T3906" si="244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3"/>
        <v>41740.493657407409</v>
      </c>
      <c r="T3844" s="16">
        <f t="shared" si="244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3"/>
        <v>41766.072500000002</v>
      </c>
      <c r="T3845" s="16">
        <f t="shared" si="244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3"/>
        <v>41766.617291666669</v>
      </c>
      <c r="T3846" s="16">
        <f t="shared" si="244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3"/>
        <v>42248.627013888887</v>
      </c>
      <c r="T3847" s="16">
        <f t="shared" si="244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3"/>
        <v>41885.221550925926</v>
      </c>
      <c r="T3848" s="16">
        <f t="shared" si="244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3"/>
        <v>42159.224432870367</v>
      </c>
      <c r="T3849" s="16">
        <f t="shared" si="244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3"/>
        <v>42265.817002314812</v>
      </c>
      <c r="T3850" s="16">
        <f t="shared" si="244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3"/>
        <v>42136.767175925925</v>
      </c>
      <c r="T3851" s="16">
        <f t="shared" si="244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3"/>
        <v>41975.124340277776</v>
      </c>
      <c r="T3852" s="16">
        <f t="shared" si="244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3"/>
        <v>42172.439571759256</v>
      </c>
      <c r="T3853" s="16">
        <f t="shared" si="244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3"/>
        <v>42065.190694444449</v>
      </c>
      <c r="T3854" s="16">
        <f t="shared" si="244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3"/>
        <v>41848.84002314815</v>
      </c>
      <c r="T3855" s="16">
        <f t="shared" si="244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3"/>
        <v>42103.884930555556</v>
      </c>
      <c r="T3856" s="16">
        <f t="shared" si="244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3"/>
        <v>42059.970729166671</v>
      </c>
      <c r="T3857" s="16">
        <f t="shared" si="244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3"/>
        <v>42041.743090277778</v>
      </c>
      <c r="T3858" s="16">
        <f t="shared" si="244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3"/>
        <v>41829.73715277778</v>
      </c>
      <c r="T3859" s="16">
        <f t="shared" si="244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3"/>
        <v>42128.431064814817</v>
      </c>
      <c r="T3860" s="16">
        <f t="shared" si="244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3"/>
        <v>41789.893599537041</v>
      </c>
      <c r="T3861" s="16">
        <f t="shared" si="244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3"/>
        <v>41833.660995370366</v>
      </c>
      <c r="T3862" s="16">
        <f t="shared" si="244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3"/>
        <v>41914.590011574073</v>
      </c>
      <c r="T3863" s="16">
        <f t="shared" si="244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3"/>
        <v>42611.261064814811</v>
      </c>
      <c r="T3864" s="16">
        <f t="shared" si="244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3"/>
        <v>42253.633159722223</v>
      </c>
      <c r="T3865" s="16">
        <f t="shared" si="244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3"/>
        <v>42295.891828703709</v>
      </c>
      <c r="T3866" s="16">
        <f t="shared" si="244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3"/>
        <v>41841.651597222226</v>
      </c>
      <c r="T3867" s="16">
        <f t="shared" si="244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3"/>
        <v>42402.947002314817</v>
      </c>
      <c r="T3868" s="16">
        <f t="shared" si="244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3"/>
        <v>42509.814108796301</v>
      </c>
      <c r="T3869" s="16">
        <f t="shared" si="244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3"/>
        <v>41865.659780092588</v>
      </c>
      <c r="T3870" s="16">
        <f t="shared" si="244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3"/>
        <v>42047.724444444444</v>
      </c>
      <c r="T3871" s="16">
        <f t="shared" si="244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3"/>
        <v>41793.17219907407</v>
      </c>
      <c r="T3872" s="16">
        <f t="shared" si="244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3"/>
        <v>42763.780671296292</v>
      </c>
      <c r="T3873" s="16">
        <f t="shared" si="244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3"/>
        <v>42180.145787037036</v>
      </c>
      <c r="T3874" s="16">
        <f t="shared" si="244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3"/>
        <v>42255.696006944447</v>
      </c>
      <c r="T3875" s="16">
        <f t="shared" si="244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3"/>
        <v>42007.016458333332</v>
      </c>
      <c r="T3876" s="16">
        <f t="shared" si="244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3"/>
        <v>42615.346817129626</v>
      </c>
      <c r="T3877" s="16">
        <f t="shared" si="244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2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3"/>
        <v>42372.624166666668</v>
      </c>
      <c r="T3878" s="16">
        <f t="shared" si="244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3"/>
        <v>42682.67768518519</v>
      </c>
      <c r="T3879" s="16">
        <f t="shared" si="244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3"/>
        <v>42154.818819444445</v>
      </c>
      <c r="T3880" s="16">
        <f t="shared" si="244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2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3"/>
        <v>41999.861064814817</v>
      </c>
      <c r="T3881" s="16">
        <f t="shared" si="244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2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3"/>
        <v>41815.815046296295</v>
      </c>
      <c r="T3882" s="16">
        <f t="shared" si="244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3"/>
        <v>42756.018506944441</v>
      </c>
      <c r="T3883" s="16">
        <f t="shared" si="244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3"/>
        <v>42373.983449074076</v>
      </c>
      <c r="T3884" s="16">
        <f t="shared" si="244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2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3"/>
        <v>41854.602650462963</v>
      </c>
      <c r="T3885" s="16">
        <f t="shared" si="244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3"/>
        <v>42065.791574074072</v>
      </c>
      <c r="T3886" s="16">
        <f t="shared" si="244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3"/>
        <v>42469.951284722221</v>
      </c>
      <c r="T3887" s="16">
        <f t="shared" si="244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3"/>
        <v>41954.228032407409</v>
      </c>
      <c r="T3888" s="16">
        <f t="shared" si="244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3"/>
        <v>42079.857974537037</v>
      </c>
      <c r="T3889" s="16">
        <f t="shared" si="244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3"/>
        <v>42762.545810185184</v>
      </c>
      <c r="T3890" s="16">
        <f t="shared" si="244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3"/>
        <v>41977.004976851851</v>
      </c>
      <c r="T3891" s="16">
        <f t="shared" si="244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3"/>
        <v>42171.758611111116</v>
      </c>
      <c r="T3892" s="16">
        <f t="shared" si="244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3"/>
        <v>42056.1324537037</v>
      </c>
      <c r="T3893" s="16">
        <f t="shared" si="244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3"/>
        <v>41867.652280092596</v>
      </c>
      <c r="T3894" s="16">
        <f t="shared" si="244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3"/>
        <v>41779.657870370371</v>
      </c>
      <c r="T3895" s="16">
        <f t="shared" si="244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3"/>
        <v>42679.958472222221</v>
      </c>
      <c r="T3896" s="16">
        <f t="shared" si="244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3"/>
        <v>42032.250208333338</v>
      </c>
      <c r="T3897" s="16">
        <f t="shared" si="244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2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3"/>
        <v>41793.191875000004</v>
      </c>
      <c r="T3898" s="16">
        <f t="shared" si="244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2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3"/>
        <v>41982.87364583333</v>
      </c>
      <c r="T3899" s="16">
        <f t="shared" si="244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2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3"/>
        <v>42193.482291666667</v>
      </c>
      <c r="T3900" s="16">
        <f t="shared" si="244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2"/>
        <v>1</v>
      </c>
      <c r="P3901">
        <f t="shared" ref="P3901:P3964" si="245">IFERROR(ROUND(E3901/L3901,2),0)</f>
        <v>62.5</v>
      </c>
      <c r="Q3901" s="11" t="s">
        <v>8315</v>
      </c>
      <c r="R3901" t="s">
        <v>8316</v>
      </c>
      <c r="S3901" s="16">
        <f t="shared" si="243"/>
        <v>41843.775011574071</v>
      </c>
      <c r="T3901" s="16">
        <f t="shared" si="244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2"/>
        <v>5</v>
      </c>
      <c r="P3902">
        <f t="shared" si="245"/>
        <v>27</v>
      </c>
      <c r="Q3902" s="11" t="s">
        <v>8315</v>
      </c>
      <c r="R3902" t="s">
        <v>8316</v>
      </c>
      <c r="S3902" s="16">
        <f t="shared" si="243"/>
        <v>42136.092488425929</v>
      </c>
      <c r="T3902" s="16">
        <f t="shared" si="244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2"/>
        <v>1</v>
      </c>
      <c r="P3903">
        <f t="shared" si="245"/>
        <v>25</v>
      </c>
      <c r="Q3903" s="11" t="s">
        <v>8315</v>
      </c>
      <c r="R3903" t="s">
        <v>8316</v>
      </c>
      <c r="S3903" s="16">
        <f t="shared" si="243"/>
        <v>42317.826377314821</v>
      </c>
      <c r="T3903" s="16">
        <f t="shared" si="244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2"/>
        <v>49</v>
      </c>
      <c r="P3904">
        <f t="shared" si="245"/>
        <v>47.26</v>
      </c>
      <c r="Q3904" s="11" t="s">
        <v>8315</v>
      </c>
      <c r="R3904" t="s">
        <v>8316</v>
      </c>
      <c r="S3904" s="16">
        <f t="shared" si="243"/>
        <v>42663.468078703707</v>
      </c>
      <c r="T3904" s="16">
        <f t="shared" si="244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2"/>
        <v>0</v>
      </c>
      <c r="P3905">
        <f t="shared" si="245"/>
        <v>0</v>
      </c>
      <c r="Q3905" s="11" t="s">
        <v>8315</v>
      </c>
      <c r="R3905" t="s">
        <v>8316</v>
      </c>
      <c r="S3905" s="16">
        <f t="shared" si="243"/>
        <v>42186.01116898148</v>
      </c>
      <c r="T3905" s="16">
        <f t="shared" si="244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2"/>
        <v>0</v>
      </c>
      <c r="P3906">
        <f t="shared" si="245"/>
        <v>1.5</v>
      </c>
      <c r="Q3906" s="11" t="s">
        <v>8315</v>
      </c>
      <c r="R3906" t="s">
        <v>8316</v>
      </c>
      <c r="S3906" s="16">
        <f t="shared" si="243"/>
        <v>42095.229166666672</v>
      </c>
      <c r="T3906" s="16">
        <f t="shared" si="244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6">ROUND(E3907/D3907*100,0)</f>
        <v>12</v>
      </c>
      <c r="P3907">
        <f t="shared" si="245"/>
        <v>24.71</v>
      </c>
      <c r="Q3907" s="11" t="s">
        <v>8315</v>
      </c>
      <c r="R3907" t="s">
        <v>8316</v>
      </c>
      <c r="S3907" s="16">
        <f t="shared" ref="S3907:S3970" si="247">(((J3907/60)/60)/24)+DATE(1970,1,1)</f>
        <v>42124.623877314814</v>
      </c>
      <c r="T3907" s="16">
        <f t="shared" ref="T3907:T3970" si="248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7"/>
        <v>42143.917743055557</v>
      </c>
      <c r="T3908" s="16">
        <f t="shared" si="248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7"/>
        <v>41906.819513888891</v>
      </c>
      <c r="T3909" s="16">
        <f t="shared" si="248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7"/>
        <v>41834.135370370372</v>
      </c>
      <c r="T3910" s="16">
        <f t="shared" si="248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7"/>
        <v>41863.359282407408</v>
      </c>
      <c r="T3911" s="16">
        <f t="shared" si="248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7"/>
        <v>42224.756909722222</v>
      </c>
      <c r="T3912" s="16">
        <f t="shared" si="248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7"/>
        <v>41939.8122337963</v>
      </c>
      <c r="T3913" s="16">
        <f t="shared" si="248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7"/>
        <v>42059.270023148143</v>
      </c>
      <c r="T3914" s="16">
        <f t="shared" si="248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7"/>
        <v>42308.211215277777</v>
      </c>
      <c r="T3915" s="16">
        <f t="shared" si="248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7"/>
        <v>42114.818935185183</v>
      </c>
      <c r="T3916" s="16">
        <f t="shared" si="248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7"/>
        <v>42492.98505787037</v>
      </c>
      <c r="T3917" s="16">
        <f t="shared" si="248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7"/>
        <v>42494.471666666665</v>
      </c>
      <c r="T3918" s="16">
        <f t="shared" si="248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7"/>
        <v>41863.527326388888</v>
      </c>
      <c r="T3919" s="16">
        <f t="shared" si="248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7"/>
        <v>41843.664618055554</v>
      </c>
      <c r="T3920" s="16">
        <f t="shared" si="248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7"/>
        <v>42358.684872685189</v>
      </c>
      <c r="T3921" s="16">
        <f t="shared" si="248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7"/>
        <v>42657.38726851852</v>
      </c>
      <c r="T3922" s="16">
        <f t="shared" si="248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7"/>
        <v>41926.542303240742</v>
      </c>
      <c r="T3923" s="16">
        <f t="shared" si="248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7"/>
        <v>42020.768634259264</v>
      </c>
      <c r="T3924" s="16">
        <f t="shared" si="248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7"/>
        <v>42075.979988425926</v>
      </c>
      <c r="T3925" s="16">
        <f t="shared" si="248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7"/>
        <v>41786.959745370368</v>
      </c>
      <c r="T3926" s="16">
        <f t="shared" si="248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7"/>
        <v>41820.870821759258</v>
      </c>
      <c r="T3927" s="16">
        <f t="shared" si="248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7"/>
        <v>41970.085046296299</v>
      </c>
      <c r="T3928" s="16">
        <f t="shared" si="248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7"/>
        <v>41830.267407407409</v>
      </c>
      <c r="T3929" s="16">
        <f t="shared" si="248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7"/>
        <v>42265.683182870373</v>
      </c>
      <c r="T3930" s="16">
        <f t="shared" si="248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7"/>
        <v>42601.827141203699</v>
      </c>
      <c r="T3931" s="16">
        <f t="shared" si="248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7"/>
        <v>42433.338749999995</v>
      </c>
      <c r="T3932" s="16">
        <f t="shared" si="248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7"/>
        <v>42228.151701388888</v>
      </c>
      <c r="T3933" s="16">
        <f t="shared" si="248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7"/>
        <v>42415.168564814812</v>
      </c>
      <c r="T3934" s="16">
        <f t="shared" si="248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7"/>
        <v>42538.968310185184</v>
      </c>
      <c r="T3935" s="16">
        <f t="shared" si="248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7"/>
        <v>42233.671747685185</v>
      </c>
      <c r="T3936" s="16">
        <f t="shared" si="248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7"/>
        <v>42221.656782407401</v>
      </c>
      <c r="T3937" s="16">
        <f t="shared" si="248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7"/>
        <v>42675.262962962966</v>
      </c>
      <c r="T3938" s="16">
        <f t="shared" si="248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7"/>
        <v>42534.631481481483</v>
      </c>
      <c r="T3939" s="16">
        <f t="shared" si="248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7"/>
        <v>42151.905717592599</v>
      </c>
      <c r="T3940" s="16">
        <f t="shared" si="248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7"/>
        <v>41915.400219907409</v>
      </c>
      <c r="T3941" s="16">
        <f t="shared" si="248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7"/>
        <v>41961.492488425924</v>
      </c>
      <c r="T3942" s="16">
        <f t="shared" si="248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7"/>
        <v>41940.587233796294</v>
      </c>
      <c r="T3943" s="16">
        <f t="shared" si="248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7"/>
        <v>42111.904097222221</v>
      </c>
      <c r="T3944" s="16">
        <f t="shared" si="248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7"/>
        <v>42279.778564814813</v>
      </c>
      <c r="T3945" s="16">
        <f t="shared" si="248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7"/>
        <v>42213.662905092591</v>
      </c>
      <c r="T3946" s="16">
        <f t="shared" si="248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7"/>
        <v>42109.801712962959</v>
      </c>
      <c r="T3947" s="16">
        <f t="shared" si="248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7"/>
        <v>42031.833587962959</v>
      </c>
      <c r="T3948" s="16">
        <f t="shared" si="248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7"/>
        <v>42615.142870370371</v>
      </c>
      <c r="T3949" s="16">
        <f t="shared" si="248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7"/>
        <v>41829.325497685182</v>
      </c>
      <c r="T3950" s="16">
        <f t="shared" si="248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7"/>
        <v>42016.120613425926</v>
      </c>
      <c r="T3951" s="16">
        <f t="shared" si="248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7"/>
        <v>42439.702314814815</v>
      </c>
      <c r="T3952" s="16">
        <f t="shared" si="248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7"/>
        <v>42433.825717592597</v>
      </c>
      <c r="T3953" s="16">
        <f t="shared" si="248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7"/>
        <v>42243.790393518517</v>
      </c>
      <c r="T3954" s="16">
        <f t="shared" si="248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7"/>
        <v>42550.048449074078</v>
      </c>
      <c r="T3955" s="16">
        <f t="shared" si="248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7"/>
        <v>41774.651203703703</v>
      </c>
      <c r="T3956" s="16">
        <f t="shared" si="248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7"/>
        <v>42306.848854166667</v>
      </c>
      <c r="T3957" s="16">
        <f t="shared" si="248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7"/>
        <v>42457.932025462964</v>
      </c>
      <c r="T3958" s="16">
        <f t="shared" si="248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7"/>
        <v>42513.976319444439</v>
      </c>
      <c r="T3959" s="16">
        <f t="shared" si="248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7"/>
        <v>41816.950370370374</v>
      </c>
      <c r="T3960" s="16">
        <f t="shared" si="248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7"/>
        <v>41880.788842592592</v>
      </c>
      <c r="T3961" s="16">
        <f t="shared" si="248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7"/>
        <v>42342.845555555556</v>
      </c>
      <c r="T3962" s="16">
        <f t="shared" si="248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7"/>
        <v>41745.891319444447</v>
      </c>
      <c r="T3963" s="16">
        <f t="shared" si="248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7"/>
        <v>42311.621458333335</v>
      </c>
      <c r="T3964" s="16">
        <f t="shared" si="248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>
        <f t="shared" ref="P3965:P4028" si="249">IFERROR(ROUND(E3965/L3965,2),0)</f>
        <v>0</v>
      </c>
      <c r="Q3965" s="11" t="s">
        <v>8315</v>
      </c>
      <c r="R3965" t="s">
        <v>8316</v>
      </c>
      <c r="S3965" s="16">
        <f t="shared" si="247"/>
        <v>42296.154131944444</v>
      </c>
      <c r="T3965" s="16">
        <f t="shared" si="248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>
        <f t="shared" si="249"/>
        <v>42</v>
      </c>
      <c r="Q3966" s="11" t="s">
        <v>8315</v>
      </c>
      <c r="R3966" t="s">
        <v>8316</v>
      </c>
      <c r="S3966" s="16">
        <f t="shared" si="247"/>
        <v>42053.722060185188</v>
      </c>
      <c r="T3966" s="16">
        <f t="shared" si="248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>
        <f t="shared" si="249"/>
        <v>71.25</v>
      </c>
      <c r="Q3967" s="11" t="s">
        <v>8315</v>
      </c>
      <c r="R3967" t="s">
        <v>8316</v>
      </c>
      <c r="S3967" s="16">
        <f t="shared" si="247"/>
        <v>42414.235879629632</v>
      </c>
      <c r="T3967" s="16">
        <f t="shared" si="248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>
        <f t="shared" si="249"/>
        <v>22.5</v>
      </c>
      <c r="Q3968" s="11" t="s">
        <v>8315</v>
      </c>
      <c r="R3968" t="s">
        <v>8316</v>
      </c>
      <c r="S3968" s="16">
        <f t="shared" si="247"/>
        <v>41801.711550925924</v>
      </c>
      <c r="T3968" s="16">
        <f t="shared" si="248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>
        <f t="shared" si="249"/>
        <v>41</v>
      </c>
      <c r="Q3969" s="11" t="s">
        <v>8315</v>
      </c>
      <c r="R3969" t="s">
        <v>8316</v>
      </c>
      <c r="S3969" s="16">
        <f t="shared" si="247"/>
        <v>42770.290590277778</v>
      </c>
      <c r="T3969" s="16">
        <f t="shared" si="248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6"/>
        <v>11</v>
      </c>
      <c r="P3970">
        <f t="shared" si="249"/>
        <v>47.91</v>
      </c>
      <c r="Q3970" s="11" t="s">
        <v>8315</v>
      </c>
      <c r="R3970" t="s">
        <v>8316</v>
      </c>
      <c r="S3970" s="16">
        <f t="shared" si="247"/>
        <v>42452.815659722226</v>
      </c>
      <c r="T3970" s="16">
        <f t="shared" si="248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0">ROUND(E3971/D3971*100,0)</f>
        <v>7</v>
      </c>
      <c r="P3971">
        <f t="shared" si="249"/>
        <v>35.17</v>
      </c>
      <c r="Q3971" s="11" t="s">
        <v>8315</v>
      </c>
      <c r="R3971" t="s">
        <v>8316</v>
      </c>
      <c r="S3971" s="16">
        <f t="shared" ref="S3971:S4034" si="251">(((J3971/60)/60)/24)+DATE(1970,1,1)</f>
        <v>42601.854699074072</v>
      </c>
      <c r="T3971" s="16">
        <f t="shared" ref="T3971:T4034" si="252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0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1"/>
        <v>42447.863553240735</v>
      </c>
      <c r="T3972" s="16">
        <f t="shared" si="252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0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1"/>
        <v>41811.536180555559</v>
      </c>
      <c r="T3973" s="16">
        <f t="shared" si="252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0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1"/>
        <v>41981.067523148144</v>
      </c>
      <c r="T3974" s="16">
        <f t="shared" si="252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0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1"/>
        <v>42469.68414351852</v>
      </c>
      <c r="T3975" s="16">
        <f t="shared" si="252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0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1"/>
        <v>42493.546851851846</v>
      </c>
      <c r="T3976" s="16">
        <f t="shared" si="252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0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1"/>
        <v>42534.866875</v>
      </c>
      <c r="T3977" s="16">
        <f t="shared" si="252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0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1"/>
        <v>41830.858344907407</v>
      </c>
      <c r="T3978" s="16">
        <f t="shared" si="252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0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1"/>
        <v>42543.788564814815</v>
      </c>
      <c r="T3979" s="16">
        <f t="shared" si="252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0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1"/>
        <v>41975.642974537041</v>
      </c>
      <c r="T3980" s="16">
        <f t="shared" si="252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0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1"/>
        <v>42069.903437500005</v>
      </c>
      <c r="T3981" s="16">
        <f t="shared" si="252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0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1"/>
        <v>41795.598923611113</v>
      </c>
      <c r="T3982" s="16">
        <f t="shared" si="252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0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1"/>
        <v>42508.179965277777</v>
      </c>
      <c r="T3983" s="16">
        <f t="shared" si="252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0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1"/>
        <v>42132.809953703705</v>
      </c>
      <c r="T3984" s="16">
        <f t="shared" si="252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0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1"/>
        <v>41747.86986111111</v>
      </c>
      <c r="T3985" s="16">
        <f t="shared" si="252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0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1"/>
        <v>41920.963472222218</v>
      </c>
      <c r="T3986" s="16">
        <f t="shared" si="252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0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1"/>
        <v>42399.707407407404</v>
      </c>
      <c r="T3987" s="16">
        <f t="shared" si="252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0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1"/>
        <v>42467.548541666663</v>
      </c>
      <c r="T3988" s="16">
        <f t="shared" si="252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0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1"/>
        <v>41765.92465277778</v>
      </c>
      <c r="T3989" s="16">
        <f t="shared" si="252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0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1"/>
        <v>42230.08116898148</v>
      </c>
      <c r="T3990" s="16">
        <f t="shared" si="252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0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1"/>
        <v>42286.749780092592</v>
      </c>
      <c r="T3991" s="16">
        <f t="shared" si="252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0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1"/>
        <v>42401.672372685185</v>
      </c>
      <c r="T3992" s="16">
        <f t="shared" si="252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0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1"/>
        <v>42125.644467592589</v>
      </c>
      <c r="T3993" s="16">
        <f t="shared" si="252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0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1"/>
        <v>42289.94049768518</v>
      </c>
      <c r="T3994" s="16">
        <f t="shared" si="252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0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1"/>
        <v>42107.864722222221</v>
      </c>
      <c r="T3995" s="16">
        <f t="shared" si="252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0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1"/>
        <v>41809.389930555553</v>
      </c>
      <c r="T3996" s="16">
        <f t="shared" si="252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0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1"/>
        <v>42019.683761574073</v>
      </c>
      <c r="T3997" s="16">
        <f t="shared" si="252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0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1"/>
        <v>41950.26694444444</v>
      </c>
      <c r="T3998" s="16">
        <f t="shared" si="252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0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1"/>
        <v>42069.391446759255</v>
      </c>
      <c r="T3999" s="16">
        <f t="shared" si="252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0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1"/>
        <v>42061.963263888887</v>
      </c>
      <c r="T4000" s="16">
        <f t="shared" si="252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0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1"/>
        <v>41842.828680555554</v>
      </c>
      <c r="T4001" s="16">
        <f t="shared" si="252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0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1"/>
        <v>42437.64534722222</v>
      </c>
      <c r="T4002" s="16">
        <f t="shared" si="252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0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1"/>
        <v>42775.964212962965</v>
      </c>
      <c r="T4003" s="16">
        <f t="shared" si="252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0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1"/>
        <v>41879.043530092589</v>
      </c>
      <c r="T4004" s="16">
        <f t="shared" si="252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0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1"/>
        <v>42020.587349537032</v>
      </c>
      <c r="T4005" s="16">
        <f t="shared" si="252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0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1"/>
        <v>41890.16269675926</v>
      </c>
      <c r="T4006" s="16">
        <f t="shared" si="252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0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1"/>
        <v>41872.807696759257</v>
      </c>
      <c r="T4007" s="16">
        <f t="shared" si="252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0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1"/>
        <v>42391.772997685184</v>
      </c>
      <c r="T4008" s="16">
        <f t="shared" si="252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0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1"/>
        <v>41848.772928240738</v>
      </c>
      <c r="T4009" s="16">
        <f t="shared" si="252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0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1"/>
        <v>42177.964201388888</v>
      </c>
      <c r="T4010" s="16">
        <f t="shared" si="252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0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1"/>
        <v>41851.700925925928</v>
      </c>
      <c r="T4011" s="16">
        <f t="shared" si="252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0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1"/>
        <v>41921.770439814813</v>
      </c>
      <c r="T4012" s="16">
        <f t="shared" si="252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0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1"/>
        <v>42002.54488425926</v>
      </c>
      <c r="T4013" s="16">
        <f t="shared" si="252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1"/>
        <v>42096.544548611113</v>
      </c>
      <c r="T4014" s="16">
        <f t="shared" si="252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0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1"/>
        <v>42021.301192129627</v>
      </c>
      <c r="T4015" s="16">
        <f t="shared" si="252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1"/>
        <v>42419.246168981481</v>
      </c>
      <c r="T4016" s="16">
        <f t="shared" si="252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0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1"/>
        <v>42174.780821759254</v>
      </c>
      <c r="T4017" s="16">
        <f t="shared" si="252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0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1"/>
        <v>41869.872685185182</v>
      </c>
      <c r="T4018" s="16">
        <f t="shared" si="252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0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1"/>
        <v>41856.672152777777</v>
      </c>
      <c r="T4019" s="16">
        <f t="shared" si="252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0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1"/>
        <v>42620.91097222222</v>
      </c>
      <c r="T4020" s="16">
        <f t="shared" si="252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0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1"/>
        <v>42417.675879629634</v>
      </c>
      <c r="T4021" s="16">
        <f t="shared" si="252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0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1"/>
        <v>42057.190960648149</v>
      </c>
      <c r="T4022" s="16">
        <f t="shared" si="252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0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1"/>
        <v>41878.911550925928</v>
      </c>
      <c r="T4023" s="16">
        <f t="shared" si="252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0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1"/>
        <v>41990.584108796291</v>
      </c>
      <c r="T4024" s="16">
        <f t="shared" si="252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0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1"/>
        <v>42408.999571759254</v>
      </c>
      <c r="T4025" s="16">
        <f t="shared" si="252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0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1"/>
        <v>42217.670104166667</v>
      </c>
      <c r="T4026" s="16">
        <f t="shared" si="252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0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1"/>
        <v>42151.237685185188</v>
      </c>
      <c r="T4027" s="16">
        <f t="shared" si="252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0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1"/>
        <v>42282.655543981484</v>
      </c>
      <c r="T4028" s="16">
        <f t="shared" si="252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0"/>
        <v>7</v>
      </c>
      <c r="P4029">
        <f t="shared" ref="P4029:P4092" si="253">IFERROR(ROUND(E4029/L4029,2),0)</f>
        <v>30.71</v>
      </c>
      <c r="Q4029" s="11" t="s">
        <v>8315</v>
      </c>
      <c r="R4029" t="s">
        <v>8316</v>
      </c>
      <c r="S4029" s="16">
        <f t="shared" si="251"/>
        <v>42768.97084490741</v>
      </c>
      <c r="T4029" s="16">
        <f t="shared" si="252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0"/>
        <v>28</v>
      </c>
      <c r="P4030">
        <f t="shared" si="253"/>
        <v>51</v>
      </c>
      <c r="Q4030" s="11" t="s">
        <v>8315</v>
      </c>
      <c r="R4030" t="s">
        <v>8316</v>
      </c>
      <c r="S4030" s="16">
        <f t="shared" si="251"/>
        <v>41765.938657407409</v>
      </c>
      <c r="T4030" s="16">
        <f t="shared" si="252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0"/>
        <v>0</v>
      </c>
      <c r="P4031">
        <f t="shared" si="253"/>
        <v>0</v>
      </c>
      <c r="Q4031" s="11" t="s">
        <v>8315</v>
      </c>
      <c r="R4031" t="s">
        <v>8316</v>
      </c>
      <c r="S4031" s="16">
        <f t="shared" si="251"/>
        <v>42322.025115740747</v>
      </c>
      <c r="T4031" s="16">
        <f t="shared" si="252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0"/>
        <v>16</v>
      </c>
      <c r="P4032">
        <f t="shared" si="253"/>
        <v>66.67</v>
      </c>
      <c r="Q4032" s="11" t="s">
        <v>8315</v>
      </c>
      <c r="R4032" t="s">
        <v>8316</v>
      </c>
      <c r="S4032" s="16">
        <f t="shared" si="251"/>
        <v>42374.655081018514</v>
      </c>
      <c r="T4032" s="16">
        <f t="shared" si="252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0"/>
        <v>0</v>
      </c>
      <c r="P4033">
        <f t="shared" si="253"/>
        <v>0</v>
      </c>
      <c r="Q4033" s="11" t="s">
        <v>8315</v>
      </c>
      <c r="R4033" t="s">
        <v>8316</v>
      </c>
      <c r="S4033" s="16">
        <f t="shared" si="251"/>
        <v>41941.585231481484</v>
      </c>
      <c r="T4033" s="16">
        <f t="shared" si="252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0"/>
        <v>7</v>
      </c>
      <c r="P4034">
        <f t="shared" si="253"/>
        <v>59</v>
      </c>
      <c r="Q4034" s="11" t="s">
        <v>8315</v>
      </c>
      <c r="R4034" t="s">
        <v>8316</v>
      </c>
      <c r="S4034" s="16">
        <f t="shared" si="251"/>
        <v>42293.809212962966</v>
      </c>
      <c r="T4034" s="16">
        <f t="shared" si="252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4">ROUND(E4035/D4035*100,0)</f>
        <v>26</v>
      </c>
      <c r="P4035">
        <f t="shared" si="253"/>
        <v>65.34</v>
      </c>
      <c r="Q4035" s="11" t="s">
        <v>8315</v>
      </c>
      <c r="R4035" t="s">
        <v>8316</v>
      </c>
      <c r="S4035" s="16">
        <f t="shared" ref="S4035:S4098" si="255">(((J4035/60)/60)/24)+DATE(1970,1,1)</f>
        <v>42614.268796296295</v>
      </c>
      <c r="T4035" s="16">
        <f t="shared" ref="T4035:T4098" si="256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4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5"/>
        <v>42067.947337962964</v>
      </c>
      <c r="T4036" s="16">
        <f t="shared" si="256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4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5"/>
        <v>41903.882951388885</v>
      </c>
      <c r="T4037" s="16">
        <f t="shared" si="256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4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5"/>
        <v>41804.937083333331</v>
      </c>
      <c r="T4038" s="16">
        <f t="shared" si="256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4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5"/>
        <v>42497.070775462969</v>
      </c>
      <c r="T4039" s="16">
        <f t="shared" si="256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4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5"/>
        <v>41869.798726851855</v>
      </c>
      <c r="T4040" s="16">
        <f t="shared" si="256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4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5"/>
        <v>42305.670914351853</v>
      </c>
      <c r="T4041" s="16">
        <f t="shared" si="256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4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5"/>
        <v>42144.231527777782</v>
      </c>
      <c r="T4042" s="16">
        <f t="shared" si="256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4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5"/>
        <v>42559.474004629628</v>
      </c>
      <c r="T4043" s="16">
        <f t="shared" si="256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4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5"/>
        <v>41995.084074074075</v>
      </c>
      <c r="T4044" s="16">
        <f t="shared" si="256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4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5"/>
        <v>41948.957465277781</v>
      </c>
      <c r="T4045" s="16">
        <f t="shared" si="256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5"/>
        <v>42074.219699074078</v>
      </c>
      <c r="T4046" s="16">
        <f t="shared" si="256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5"/>
        <v>41842.201261574075</v>
      </c>
      <c r="T4047" s="16">
        <f t="shared" si="256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4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5"/>
        <v>41904.650578703702</v>
      </c>
      <c r="T4048" s="16">
        <f t="shared" si="256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4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5"/>
        <v>41991.022488425922</v>
      </c>
      <c r="T4049" s="16">
        <f t="shared" si="256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4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5"/>
        <v>42436.509108796294</v>
      </c>
      <c r="T4050" s="16">
        <f t="shared" si="256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4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5"/>
        <v>42169.958506944444</v>
      </c>
      <c r="T4051" s="16">
        <f t="shared" si="256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4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5"/>
        <v>41905.636469907404</v>
      </c>
      <c r="T4052" s="16">
        <f t="shared" si="256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4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5"/>
        <v>41761.810150462967</v>
      </c>
      <c r="T4053" s="16">
        <f t="shared" si="256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4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5"/>
        <v>41865.878657407404</v>
      </c>
      <c r="T4054" s="16">
        <f t="shared" si="256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4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5"/>
        <v>41928.690138888887</v>
      </c>
      <c r="T4055" s="16">
        <f t="shared" si="256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4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5"/>
        <v>42613.841261574074</v>
      </c>
      <c r="T4056" s="16">
        <f t="shared" si="256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4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5"/>
        <v>41779.648506944446</v>
      </c>
      <c r="T4057" s="16">
        <f t="shared" si="256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4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5"/>
        <v>42534.933321759265</v>
      </c>
      <c r="T4058" s="16">
        <f t="shared" si="256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4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5"/>
        <v>42310.968518518523</v>
      </c>
      <c r="T4059" s="16">
        <f t="shared" si="256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4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5"/>
        <v>42446.060694444444</v>
      </c>
      <c r="T4060" s="16">
        <f t="shared" si="256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4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5"/>
        <v>41866.640648148146</v>
      </c>
      <c r="T4061" s="16">
        <f t="shared" si="256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4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5"/>
        <v>41779.695092592592</v>
      </c>
      <c r="T4062" s="16">
        <f t="shared" si="256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5"/>
        <v>42421.141469907408</v>
      </c>
      <c r="T4063" s="16">
        <f t="shared" si="256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4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5"/>
        <v>42523.739212962959</v>
      </c>
      <c r="T4064" s="16">
        <f t="shared" si="256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4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5"/>
        <v>41787.681527777779</v>
      </c>
      <c r="T4065" s="16">
        <f t="shared" si="256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4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5"/>
        <v>42093.588263888887</v>
      </c>
      <c r="T4066" s="16">
        <f t="shared" si="256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4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5"/>
        <v>41833.951516203706</v>
      </c>
      <c r="T4067" s="16">
        <f t="shared" si="256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4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5"/>
        <v>42479.039212962962</v>
      </c>
      <c r="T4068" s="16">
        <f t="shared" si="256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4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5"/>
        <v>42235.117476851854</v>
      </c>
      <c r="T4069" s="16">
        <f t="shared" si="256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4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5"/>
        <v>42718.963599537034</v>
      </c>
      <c r="T4070" s="16">
        <f t="shared" si="256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4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5"/>
        <v>42022.661527777775</v>
      </c>
      <c r="T4071" s="16">
        <f t="shared" si="256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4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5"/>
        <v>42031.666898148149</v>
      </c>
      <c r="T4072" s="16">
        <f t="shared" si="256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5"/>
        <v>42700.804756944446</v>
      </c>
      <c r="T4073" s="16">
        <f t="shared" si="256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4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5"/>
        <v>41812.77443287037</v>
      </c>
      <c r="T4074" s="16">
        <f t="shared" si="256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4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5"/>
        <v>42078.34520833334</v>
      </c>
      <c r="T4075" s="16">
        <f t="shared" si="256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4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5"/>
        <v>42283.552951388891</v>
      </c>
      <c r="T4076" s="16">
        <f t="shared" si="256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4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5"/>
        <v>41779.045937499999</v>
      </c>
      <c r="T4077" s="16">
        <f t="shared" si="256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4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5"/>
        <v>41905.795706018522</v>
      </c>
      <c r="T4078" s="16">
        <f t="shared" si="256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4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5"/>
        <v>42695.7105787037</v>
      </c>
      <c r="T4079" s="16">
        <f t="shared" si="256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4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5"/>
        <v>42732.787523148145</v>
      </c>
      <c r="T4080" s="16">
        <f t="shared" si="256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5"/>
        <v>42510.938900462963</v>
      </c>
      <c r="T4081" s="16">
        <f t="shared" si="256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5"/>
        <v>42511.698101851856</v>
      </c>
      <c r="T4082" s="16">
        <f t="shared" si="256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4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5"/>
        <v>42041.581307870365</v>
      </c>
      <c r="T4083" s="16">
        <f t="shared" si="256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4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5"/>
        <v>42307.189270833333</v>
      </c>
      <c r="T4084" s="16">
        <f t="shared" si="256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4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5"/>
        <v>42353.761759259258</v>
      </c>
      <c r="T4085" s="16">
        <f t="shared" si="256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4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5"/>
        <v>42622.436412037037</v>
      </c>
      <c r="T4086" s="16">
        <f t="shared" si="256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4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5"/>
        <v>42058.603877314818</v>
      </c>
      <c r="T4087" s="16">
        <f t="shared" si="256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4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5"/>
        <v>42304.940960648149</v>
      </c>
      <c r="T4088" s="16">
        <f t="shared" si="256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4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5"/>
        <v>42538.742893518516</v>
      </c>
      <c r="T4089" s="16">
        <f t="shared" si="256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5"/>
        <v>41990.612546296295</v>
      </c>
      <c r="T4090" s="16">
        <f t="shared" si="256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4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5"/>
        <v>42122.732499999998</v>
      </c>
      <c r="T4091" s="16">
        <f t="shared" si="256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4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5"/>
        <v>42209.67288194444</v>
      </c>
      <c r="T4092" s="16">
        <f t="shared" si="256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4"/>
        <v>13</v>
      </c>
      <c r="P4093">
        <f t="shared" ref="P4093:P4115" si="257">IFERROR(ROUND(E4093/L4093,2),0)</f>
        <v>25.5</v>
      </c>
      <c r="Q4093" s="11" t="s">
        <v>8315</v>
      </c>
      <c r="R4093" t="s">
        <v>8316</v>
      </c>
      <c r="S4093" s="16">
        <f t="shared" si="255"/>
        <v>41990.506377314814</v>
      </c>
      <c r="T4093" s="16">
        <f t="shared" si="256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0</v>
      </c>
      <c r="P4094">
        <f t="shared" si="257"/>
        <v>20</v>
      </c>
      <c r="Q4094" s="11" t="s">
        <v>8315</v>
      </c>
      <c r="R4094" t="s">
        <v>8316</v>
      </c>
      <c r="S4094" s="16">
        <f t="shared" si="255"/>
        <v>42039.194988425923</v>
      </c>
      <c r="T4094" s="16">
        <f t="shared" si="256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4"/>
        <v>2</v>
      </c>
      <c r="P4095">
        <f t="shared" si="257"/>
        <v>15</v>
      </c>
      <c r="Q4095" s="11" t="s">
        <v>8315</v>
      </c>
      <c r="R4095" t="s">
        <v>8316</v>
      </c>
      <c r="S4095" s="16">
        <f t="shared" si="255"/>
        <v>42178.815891203703</v>
      </c>
      <c r="T4095" s="16">
        <f t="shared" si="256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4"/>
        <v>37</v>
      </c>
      <c r="P4096">
        <f t="shared" si="257"/>
        <v>91.25</v>
      </c>
      <c r="Q4096" s="11" t="s">
        <v>8315</v>
      </c>
      <c r="R4096" t="s">
        <v>8316</v>
      </c>
      <c r="S4096" s="16">
        <f t="shared" si="255"/>
        <v>41890.086805555555</v>
      </c>
      <c r="T4096" s="16">
        <f t="shared" si="256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4"/>
        <v>3</v>
      </c>
      <c r="P4097">
        <f t="shared" si="257"/>
        <v>800</v>
      </c>
      <c r="Q4097" s="11" t="s">
        <v>8315</v>
      </c>
      <c r="R4097" t="s">
        <v>8316</v>
      </c>
      <c r="S4097" s="16">
        <f t="shared" si="255"/>
        <v>42693.031828703708</v>
      </c>
      <c r="T4097" s="16">
        <f t="shared" si="256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4"/>
        <v>11</v>
      </c>
      <c r="P4098">
        <f t="shared" si="257"/>
        <v>80</v>
      </c>
      <c r="Q4098" s="11" t="s">
        <v>8315</v>
      </c>
      <c r="R4098" t="s">
        <v>8316</v>
      </c>
      <c r="S4098" s="16">
        <f t="shared" si="255"/>
        <v>42750.530312499999</v>
      </c>
      <c r="T4098" s="16">
        <f t="shared" si="256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8">ROUND(E4099/D4099*100,0)</f>
        <v>0</v>
      </c>
      <c r="P4099">
        <f t="shared" si="257"/>
        <v>0</v>
      </c>
      <c r="Q4099" s="11" t="s">
        <v>8315</v>
      </c>
      <c r="R4099" t="s">
        <v>8316</v>
      </c>
      <c r="S4099" s="16">
        <f t="shared" ref="S4099:S4115" si="259">(((J4099/60)/60)/24)+DATE(1970,1,1)</f>
        <v>42344.824502314819</v>
      </c>
      <c r="T4099" s="16">
        <f t="shared" ref="T4099:T4115" si="260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8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9"/>
        <v>42495.722187499996</v>
      </c>
      <c r="T4100" s="16">
        <f t="shared" si="260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8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9"/>
        <v>42570.850381944445</v>
      </c>
      <c r="T4101" s="16">
        <f t="shared" si="260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9"/>
        <v>41927.124884259261</v>
      </c>
      <c r="T4102" s="16">
        <f t="shared" si="260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8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9"/>
        <v>42730.903726851851</v>
      </c>
      <c r="T4103" s="16">
        <f t="shared" si="260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8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9"/>
        <v>42475.848067129627</v>
      </c>
      <c r="T4104" s="16">
        <f t="shared" si="260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8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9"/>
        <v>42188.83293981482</v>
      </c>
      <c r="T4105" s="16">
        <f t="shared" si="260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8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9"/>
        <v>42640.278171296297</v>
      </c>
      <c r="T4106" s="16">
        <f t="shared" si="260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8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9"/>
        <v>42697.010520833333</v>
      </c>
      <c r="T4107" s="16">
        <f t="shared" si="260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8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9"/>
        <v>42053.049375000002</v>
      </c>
      <c r="T4108" s="16">
        <f t="shared" si="260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8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9"/>
        <v>41883.916678240741</v>
      </c>
      <c r="T4109" s="16">
        <f t="shared" si="260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8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9"/>
        <v>42767.031678240746</v>
      </c>
      <c r="T4110" s="16">
        <f t="shared" si="260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9"/>
        <v>42307.539398148147</v>
      </c>
      <c r="T4111" s="16">
        <f t="shared" si="260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8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9"/>
        <v>42512.626747685179</v>
      </c>
      <c r="T4112" s="16">
        <f t="shared" si="260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8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9"/>
        <v>42029.135879629626</v>
      </c>
      <c r="T4113" s="16">
        <f t="shared" si="260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9"/>
        <v>42400.946597222224</v>
      </c>
      <c r="T4114" s="16">
        <f t="shared" si="260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9"/>
        <v>42358.573182870372</v>
      </c>
      <c r="T4115" s="16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5FEB4-BB8F-4B58-B6BD-D410AF6B51D0}">
  <dimension ref="A1:T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6" sqref="C6"/>
    </sheetView>
  </sheetViews>
  <sheetFormatPr defaultColWidth="8.886718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3.33203125" bestFit="1" customWidth="1"/>
    <col min="20" max="20" width="22.218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8367</v>
      </c>
      <c r="T1" s="17" t="s">
        <v>8368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  <row r="414" spans="1:20" x14ac:dyDescent="0.3">
      <c r="Q414" s="11"/>
      <c r="S414" s="16"/>
    </row>
    <row r="415" spans="1:20" x14ac:dyDescent="0.3">
      <c r="Q415" s="11"/>
      <c r="S415" s="16"/>
    </row>
    <row r="416" spans="1:20" x14ac:dyDescent="0.3">
      <c r="Q416" s="11"/>
      <c r="S416" s="16"/>
    </row>
    <row r="417" spans="17:19" x14ac:dyDescent="0.3">
      <c r="Q417" s="11"/>
      <c r="S417" s="16"/>
    </row>
    <row r="418" spans="17:19" x14ac:dyDescent="0.3">
      <c r="Q418" s="11"/>
      <c r="S418" s="16"/>
    </row>
    <row r="419" spans="17:19" x14ac:dyDescent="0.3">
      <c r="Q419" s="11"/>
      <c r="S419" s="16"/>
    </row>
    <row r="420" spans="17:19" x14ac:dyDescent="0.3">
      <c r="Q420" s="11"/>
      <c r="S420" s="16"/>
    </row>
    <row r="421" spans="17:19" x14ac:dyDescent="0.3">
      <c r="Q421" s="11"/>
      <c r="S421" s="16"/>
    </row>
    <row r="422" spans="17:19" x14ac:dyDescent="0.3">
      <c r="Q422" s="11"/>
      <c r="S422" s="16"/>
    </row>
    <row r="423" spans="17:19" x14ac:dyDescent="0.3">
      <c r="Q423" s="11"/>
      <c r="S423" s="16"/>
    </row>
    <row r="424" spans="17:19" x14ac:dyDescent="0.3">
      <c r="Q424" s="11"/>
      <c r="S424" s="16"/>
    </row>
    <row r="425" spans="17:19" x14ac:dyDescent="0.3">
      <c r="Q425" s="11"/>
      <c r="S425" s="16"/>
    </row>
    <row r="426" spans="17:19" x14ac:dyDescent="0.3">
      <c r="Q426" s="11"/>
      <c r="S426" s="16"/>
    </row>
    <row r="427" spans="17:19" x14ac:dyDescent="0.3">
      <c r="Q427" s="11"/>
      <c r="S427" s="16"/>
    </row>
    <row r="428" spans="17:19" x14ac:dyDescent="0.3">
      <c r="Q428" s="11"/>
      <c r="S428" s="16"/>
    </row>
    <row r="429" spans="17:19" x14ac:dyDescent="0.3">
      <c r="Q429" s="11"/>
      <c r="S429" s="16"/>
    </row>
    <row r="430" spans="17:19" x14ac:dyDescent="0.3">
      <c r="Q430" s="11"/>
      <c r="S430" s="16"/>
    </row>
    <row r="431" spans="17:19" x14ac:dyDescent="0.3">
      <c r="Q431" s="11"/>
      <c r="S431" s="16"/>
    </row>
    <row r="432" spans="17:19" x14ac:dyDescent="0.3">
      <c r="Q432" s="11"/>
      <c r="S432" s="16"/>
    </row>
    <row r="433" spans="17:19" x14ac:dyDescent="0.3">
      <c r="Q433" s="11"/>
      <c r="S433" s="16"/>
    </row>
    <row r="434" spans="17:19" x14ac:dyDescent="0.3">
      <c r="Q434" s="11"/>
      <c r="S434" s="16"/>
    </row>
    <row r="435" spans="17:19" x14ac:dyDescent="0.3">
      <c r="Q435" s="11"/>
      <c r="S435" s="16"/>
    </row>
    <row r="436" spans="17:19" x14ac:dyDescent="0.3">
      <c r="Q436" s="11"/>
      <c r="S436" s="16"/>
    </row>
    <row r="437" spans="17:19" x14ac:dyDescent="0.3">
      <c r="Q437" s="11"/>
      <c r="S437" s="16"/>
    </row>
    <row r="438" spans="17:19" x14ac:dyDescent="0.3">
      <c r="Q438" s="11"/>
      <c r="S438" s="16"/>
    </row>
    <row r="439" spans="17:19" x14ac:dyDescent="0.3">
      <c r="Q439" s="11"/>
      <c r="S439" s="16"/>
    </row>
    <row r="440" spans="17:19" x14ac:dyDescent="0.3">
      <c r="Q440" s="11"/>
      <c r="S440" s="16"/>
    </row>
    <row r="441" spans="17:19" x14ac:dyDescent="0.3">
      <c r="Q441" s="11"/>
      <c r="S441" s="16"/>
    </row>
    <row r="442" spans="17:19" x14ac:dyDescent="0.3">
      <c r="Q442" s="11"/>
      <c r="S442" s="16"/>
    </row>
    <row r="443" spans="17:19" x14ac:dyDescent="0.3">
      <c r="Q443" s="11"/>
      <c r="S443" s="16"/>
    </row>
    <row r="444" spans="17:19" x14ac:dyDescent="0.3">
      <c r="Q444" s="11"/>
      <c r="S444" s="16"/>
    </row>
    <row r="445" spans="17:19" x14ac:dyDescent="0.3">
      <c r="Q445" s="11"/>
      <c r="S445" s="16"/>
    </row>
    <row r="446" spans="17:19" x14ac:dyDescent="0.3">
      <c r="Q446" s="11"/>
      <c r="S446" s="16"/>
    </row>
    <row r="447" spans="17:19" x14ac:dyDescent="0.3">
      <c r="Q447" s="11"/>
      <c r="S447" s="16"/>
    </row>
    <row r="448" spans="17:19" x14ac:dyDescent="0.3">
      <c r="Q448" s="11"/>
      <c r="S448" s="16"/>
    </row>
    <row r="449" spans="17:19" x14ac:dyDescent="0.3">
      <c r="Q449" s="11"/>
      <c r="S449" s="16"/>
    </row>
    <row r="450" spans="17:19" x14ac:dyDescent="0.3">
      <c r="Q450" s="11"/>
      <c r="S450" s="16"/>
    </row>
    <row r="451" spans="17:19" x14ac:dyDescent="0.3">
      <c r="Q451" s="11"/>
      <c r="S451" s="16"/>
    </row>
    <row r="452" spans="17:19" x14ac:dyDescent="0.3">
      <c r="Q452" s="11"/>
      <c r="S452" s="16"/>
    </row>
    <row r="453" spans="17:19" x14ac:dyDescent="0.3">
      <c r="Q453" s="11"/>
      <c r="S453" s="16"/>
    </row>
    <row r="454" spans="17:19" x14ac:dyDescent="0.3">
      <c r="Q454" s="11"/>
      <c r="S454" s="16"/>
    </row>
    <row r="455" spans="17:19" x14ac:dyDescent="0.3">
      <c r="Q455" s="11"/>
      <c r="S455" s="16"/>
    </row>
    <row r="456" spans="17:19" x14ac:dyDescent="0.3">
      <c r="Q456" s="11"/>
      <c r="S456" s="16"/>
    </row>
    <row r="457" spans="17:19" x14ac:dyDescent="0.3">
      <c r="Q457" s="11"/>
      <c r="S457" s="16"/>
    </row>
    <row r="458" spans="17:19" x14ac:dyDescent="0.3">
      <c r="Q458" s="11"/>
      <c r="S458" s="16"/>
    </row>
    <row r="459" spans="17:19" x14ac:dyDescent="0.3">
      <c r="Q459" s="11"/>
      <c r="S459" s="16"/>
    </row>
    <row r="460" spans="17:19" x14ac:dyDescent="0.3">
      <c r="Q460" s="11"/>
      <c r="S460" s="16"/>
    </row>
    <row r="461" spans="17:19" x14ac:dyDescent="0.3">
      <c r="Q461" s="11"/>
      <c r="S461" s="16"/>
    </row>
    <row r="462" spans="17:19" x14ac:dyDescent="0.3">
      <c r="Q462" s="11"/>
      <c r="S462" s="16"/>
    </row>
    <row r="463" spans="17:19" x14ac:dyDescent="0.3">
      <c r="Q463" s="11"/>
      <c r="S463" s="16"/>
    </row>
    <row r="464" spans="17:19" x14ac:dyDescent="0.3">
      <c r="Q464" s="11"/>
      <c r="S464" s="16"/>
    </row>
    <row r="465" spans="17:19" x14ac:dyDescent="0.3">
      <c r="Q465" s="11"/>
      <c r="S465" s="16"/>
    </row>
    <row r="466" spans="17:19" x14ac:dyDescent="0.3">
      <c r="Q466" s="11"/>
      <c r="S466" s="16"/>
    </row>
    <row r="467" spans="17:19" x14ac:dyDescent="0.3">
      <c r="Q467" s="11"/>
      <c r="S467" s="16"/>
    </row>
    <row r="468" spans="17:19" x14ac:dyDescent="0.3">
      <c r="Q468" s="11"/>
      <c r="S468" s="16"/>
    </row>
    <row r="469" spans="17:19" x14ac:dyDescent="0.3">
      <c r="Q469" s="11"/>
      <c r="S469" s="16"/>
    </row>
    <row r="470" spans="17:19" x14ac:dyDescent="0.3">
      <c r="Q470" s="11"/>
      <c r="S470" s="16"/>
    </row>
    <row r="471" spans="17:19" x14ac:dyDescent="0.3">
      <c r="Q471" s="11"/>
      <c r="S471" s="16"/>
    </row>
    <row r="472" spans="17:19" x14ac:dyDescent="0.3">
      <c r="Q472" s="11"/>
      <c r="S472" s="16"/>
    </row>
    <row r="473" spans="17:19" x14ac:dyDescent="0.3">
      <c r="Q473" s="11"/>
      <c r="S473" s="16"/>
    </row>
    <row r="474" spans="17:19" x14ac:dyDescent="0.3">
      <c r="Q474" s="11"/>
      <c r="S474" s="16"/>
    </row>
    <row r="475" spans="17:19" x14ac:dyDescent="0.3">
      <c r="Q475" s="11"/>
      <c r="S475" s="16"/>
    </row>
    <row r="476" spans="17:19" x14ac:dyDescent="0.3">
      <c r="Q476" s="11"/>
      <c r="S476" s="16"/>
    </row>
    <row r="477" spans="17:19" x14ac:dyDescent="0.3">
      <c r="Q477" s="11"/>
      <c r="S477" s="16"/>
    </row>
    <row r="478" spans="17:19" x14ac:dyDescent="0.3">
      <c r="Q478" s="11"/>
      <c r="S478" s="16"/>
    </row>
    <row r="479" spans="17:19" x14ac:dyDescent="0.3">
      <c r="Q479" s="11"/>
      <c r="S479" s="16"/>
    </row>
    <row r="480" spans="17:19" x14ac:dyDescent="0.3">
      <c r="Q480" s="11"/>
      <c r="S480" s="16"/>
    </row>
    <row r="481" spans="17:19" x14ac:dyDescent="0.3">
      <c r="Q481" s="11"/>
      <c r="S481" s="16"/>
    </row>
    <row r="482" spans="17:19" x14ac:dyDescent="0.3">
      <c r="Q482" s="11"/>
      <c r="S482" s="16"/>
    </row>
    <row r="483" spans="17:19" x14ac:dyDescent="0.3">
      <c r="Q483" s="11"/>
      <c r="S483" s="16"/>
    </row>
    <row r="484" spans="17:19" x14ac:dyDescent="0.3">
      <c r="Q484" s="11"/>
      <c r="S484" s="16"/>
    </row>
    <row r="485" spans="17:19" x14ac:dyDescent="0.3">
      <c r="Q485" s="11"/>
      <c r="S485" s="16"/>
    </row>
    <row r="486" spans="17:19" x14ac:dyDescent="0.3">
      <c r="Q486" s="11"/>
      <c r="S486" s="16"/>
    </row>
    <row r="487" spans="17:19" x14ac:dyDescent="0.3">
      <c r="Q487" s="11"/>
      <c r="S487" s="16"/>
    </row>
    <row r="488" spans="17:19" x14ac:dyDescent="0.3">
      <c r="Q488" s="11"/>
      <c r="S488" s="16"/>
    </row>
    <row r="489" spans="17:19" x14ac:dyDescent="0.3">
      <c r="Q489" s="11"/>
      <c r="S489" s="16"/>
    </row>
    <row r="490" spans="17:19" x14ac:dyDescent="0.3">
      <c r="Q490" s="11"/>
      <c r="S490" s="16"/>
    </row>
    <row r="491" spans="17:19" x14ac:dyDescent="0.3">
      <c r="Q491" s="11"/>
      <c r="S491" s="16"/>
    </row>
    <row r="492" spans="17:19" x14ac:dyDescent="0.3">
      <c r="Q492" s="11"/>
      <c r="S492" s="16"/>
    </row>
    <row r="493" spans="17:19" x14ac:dyDescent="0.3">
      <c r="Q493" s="11"/>
      <c r="S493" s="16"/>
    </row>
    <row r="494" spans="17:19" x14ac:dyDescent="0.3">
      <c r="Q494" s="11"/>
      <c r="S494" s="16"/>
    </row>
    <row r="495" spans="17:19" x14ac:dyDescent="0.3">
      <c r="Q495" s="11"/>
      <c r="S495" s="16"/>
    </row>
    <row r="496" spans="17:19" x14ac:dyDescent="0.3">
      <c r="Q496" s="11"/>
      <c r="S496" s="16"/>
    </row>
    <row r="497" spans="17:19" x14ac:dyDescent="0.3">
      <c r="Q497" s="11"/>
      <c r="S497" s="16"/>
    </row>
    <row r="498" spans="17:19" x14ac:dyDescent="0.3">
      <c r="Q498" s="11"/>
      <c r="S498" s="16"/>
    </row>
    <row r="499" spans="17:19" x14ac:dyDescent="0.3">
      <c r="Q499" s="11"/>
      <c r="S499" s="16"/>
    </row>
    <row r="500" spans="17:19" x14ac:dyDescent="0.3">
      <c r="Q500" s="11"/>
      <c r="S500" s="16"/>
    </row>
    <row r="501" spans="17:19" x14ac:dyDescent="0.3">
      <c r="Q501" s="11"/>
      <c r="S501" s="16"/>
    </row>
    <row r="502" spans="17:19" x14ac:dyDescent="0.3">
      <c r="Q502" s="11"/>
      <c r="S502" s="16"/>
    </row>
    <row r="503" spans="17:19" x14ac:dyDescent="0.3">
      <c r="Q503" s="11"/>
      <c r="S503" s="16"/>
    </row>
    <row r="504" spans="17:19" x14ac:dyDescent="0.3">
      <c r="Q504" s="11"/>
      <c r="S504" s="16"/>
    </row>
    <row r="505" spans="17:19" x14ac:dyDescent="0.3">
      <c r="Q505" s="11"/>
      <c r="S505" s="16"/>
    </row>
    <row r="506" spans="17:19" x14ac:dyDescent="0.3">
      <c r="Q506" s="11"/>
      <c r="S506" s="16"/>
    </row>
    <row r="507" spans="17:19" x14ac:dyDescent="0.3">
      <c r="Q507" s="11"/>
      <c r="S507" s="16"/>
    </row>
    <row r="508" spans="17:19" x14ac:dyDescent="0.3">
      <c r="Q508" s="11"/>
      <c r="S508" s="16"/>
    </row>
    <row r="509" spans="17:19" x14ac:dyDescent="0.3">
      <c r="Q509" s="11"/>
      <c r="S509" s="16"/>
    </row>
    <row r="510" spans="17:19" x14ac:dyDescent="0.3">
      <c r="Q510" s="11"/>
      <c r="S510" s="16"/>
    </row>
    <row r="511" spans="17:19" x14ac:dyDescent="0.3">
      <c r="Q511" s="11"/>
      <c r="S511" s="16"/>
    </row>
    <row r="512" spans="17:19" x14ac:dyDescent="0.3">
      <c r="Q512" s="11"/>
      <c r="S512" s="16"/>
    </row>
    <row r="513" spans="17:19" x14ac:dyDescent="0.3">
      <c r="Q513" s="11"/>
      <c r="S513" s="16"/>
    </row>
    <row r="514" spans="17:19" x14ac:dyDescent="0.3">
      <c r="Q514" s="11"/>
      <c r="S514" s="16"/>
    </row>
    <row r="515" spans="17:19" x14ac:dyDescent="0.3">
      <c r="Q515" s="11"/>
      <c r="S515" s="16"/>
    </row>
    <row r="516" spans="17:19" x14ac:dyDescent="0.3">
      <c r="Q516" s="11"/>
      <c r="S516" s="16"/>
    </row>
    <row r="517" spans="17:19" x14ac:dyDescent="0.3">
      <c r="Q517" s="11"/>
      <c r="S517" s="16"/>
    </row>
    <row r="518" spans="17:19" x14ac:dyDescent="0.3">
      <c r="Q518" s="11"/>
      <c r="S518" s="16"/>
    </row>
    <row r="519" spans="17:19" x14ac:dyDescent="0.3">
      <c r="Q519" s="11"/>
      <c r="S519" s="16"/>
    </row>
    <row r="520" spans="17:19" x14ac:dyDescent="0.3">
      <c r="Q520" s="11"/>
      <c r="S520" s="16"/>
    </row>
    <row r="521" spans="17:19" x14ac:dyDescent="0.3">
      <c r="Q521" s="11"/>
      <c r="S521" s="16"/>
    </row>
    <row r="522" spans="17:19" x14ac:dyDescent="0.3">
      <c r="Q522" s="11"/>
      <c r="S522" s="16"/>
    </row>
    <row r="523" spans="17:19" x14ac:dyDescent="0.3">
      <c r="Q523" s="11"/>
      <c r="S523" s="16"/>
    </row>
    <row r="524" spans="17:19" x14ac:dyDescent="0.3">
      <c r="Q524" s="11"/>
      <c r="S524" s="16"/>
    </row>
    <row r="525" spans="17:19" x14ac:dyDescent="0.3">
      <c r="Q525" s="11"/>
      <c r="S525" s="16"/>
    </row>
    <row r="526" spans="17:19" x14ac:dyDescent="0.3">
      <c r="Q526" s="11"/>
      <c r="S526" s="16"/>
    </row>
    <row r="527" spans="17:19" x14ac:dyDescent="0.3">
      <c r="Q527" s="11"/>
      <c r="S527" s="16"/>
    </row>
    <row r="528" spans="17:19" x14ac:dyDescent="0.3">
      <c r="Q528" s="11"/>
      <c r="S528" s="16"/>
    </row>
    <row r="529" spans="17:19" x14ac:dyDescent="0.3">
      <c r="Q529" s="11"/>
      <c r="S529" s="16"/>
    </row>
    <row r="530" spans="17:19" x14ac:dyDescent="0.3">
      <c r="Q530" s="11"/>
      <c r="S530" s="16"/>
    </row>
    <row r="531" spans="17:19" x14ac:dyDescent="0.3">
      <c r="Q531" s="11"/>
      <c r="S531" s="16"/>
    </row>
    <row r="532" spans="17:19" x14ac:dyDescent="0.3">
      <c r="Q532" s="11"/>
      <c r="S532" s="16"/>
    </row>
    <row r="533" spans="17:19" x14ac:dyDescent="0.3">
      <c r="Q533" s="11"/>
      <c r="S533" s="16"/>
    </row>
    <row r="534" spans="17:19" x14ac:dyDescent="0.3">
      <c r="Q534" s="11"/>
      <c r="S534" s="16"/>
    </row>
    <row r="535" spans="17:19" x14ac:dyDescent="0.3">
      <c r="Q535" s="11"/>
      <c r="S535" s="16"/>
    </row>
    <row r="536" spans="17:19" x14ac:dyDescent="0.3">
      <c r="Q536" s="11"/>
      <c r="S536" s="16"/>
    </row>
    <row r="537" spans="17:19" x14ac:dyDescent="0.3">
      <c r="Q537" s="11"/>
      <c r="S537" s="16"/>
    </row>
    <row r="538" spans="17:19" x14ac:dyDescent="0.3">
      <c r="Q538" s="11"/>
      <c r="S538" s="16"/>
    </row>
    <row r="539" spans="17:19" x14ac:dyDescent="0.3">
      <c r="Q539" s="11"/>
      <c r="S539" s="16"/>
    </row>
    <row r="540" spans="17:19" x14ac:dyDescent="0.3">
      <c r="Q540" s="11"/>
      <c r="S540" s="16"/>
    </row>
    <row r="541" spans="17:19" x14ac:dyDescent="0.3">
      <c r="Q541" s="11"/>
      <c r="S541" s="16"/>
    </row>
    <row r="542" spans="17:19" x14ac:dyDescent="0.3">
      <c r="Q542" s="11"/>
      <c r="S542" s="16"/>
    </row>
    <row r="543" spans="17:19" x14ac:dyDescent="0.3">
      <c r="Q543" s="11"/>
      <c r="S543" s="16"/>
    </row>
    <row r="544" spans="17:19" x14ac:dyDescent="0.3">
      <c r="Q544" s="11"/>
      <c r="S544" s="16"/>
    </row>
    <row r="545" spans="17:19" x14ac:dyDescent="0.3">
      <c r="Q545" s="11"/>
      <c r="S545" s="16"/>
    </row>
    <row r="546" spans="17:19" x14ac:dyDescent="0.3">
      <c r="Q546" s="11"/>
      <c r="S546" s="16"/>
    </row>
    <row r="547" spans="17:19" x14ac:dyDescent="0.3">
      <c r="Q547" s="11"/>
      <c r="S547" s="16"/>
    </row>
    <row r="548" spans="17:19" x14ac:dyDescent="0.3">
      <c r="Q548" s="11"/>
      <c r="S548" s="16"/>
    </row>
    <row r="549" spans="17:19" x14ac:dyDescent="0.3">
      <c r="Q549" s="11"/>
      <c r="S549" s="16"/>
    </row>
    <row r="550" spans="17:19" x14ac:dyDescent="0.3">
      <c r="Q550" s="11"/>
      <c r="S550" s="16"/>
    </row>
    <row r="551" spans="17:19" x14ac:dyDescent="0.3">
      <c r="Q551" s="11"/>
      <c r="S551" s="16"/>
    </row>
    <row r="552" spans="17:19" x14ac:dyDescent="0.3">
      <c r="Q552" s="11"/>
      <c r="S552" s="16"/>
    </row>
    <row r="553" spans="17:19" x14ac:dyDescent="0.3">
      <c r="Q553" s="11"/>
      <c r="S553" s="16"/>
    </row>
    <row r="554" spans="17:19" x14ac:dyDescent="0.3">
      <c r="Q554" s="11"/>
      <c r="S554" s="16"/>
    </row>
    <row r="555" spans="17:19" x14ac:dyDescent="0.3">
      <c r="Q555" s="11"/>
      <c r="S555" s="16"/>
    </row>
    <row r="556" spans="17:19" x14ac:dyDescent="0.3">
      <c r="Q556" s="11"/>
      <c r="S556" s="16"/>
    </row>
    <row r="557" spans="17:19" x14ac:dyDescent="0.3">
      <c r="Q557" s="11"/>
      <c r="S557" s="16"/>
    </row>
    <row r="558" spans="17:19" x14ac:dyDescent="0.3">
      <c r="Q558" s="11"/>
      <c r="S558" s="16"/>
    </row>
    <row r="559" spans="17:19" x14ac:dyDescent="0.3">
      <c r="Q559" s="11"/>
      <c r="S559" s="16"/>
    </row>
    <row r="560" spans="17:19" x14ac:dyDescent="0.3">
      <c r="Q560" s="11"/>
      <c r="S560" s="16"/>
    </row>
    <row r="561" spans="17:19" x14ac:dyDescent="0.3">
      <c r="Q561" s="11"/>
      <c r="S561" s="16"/>
    </row>
    <row r="562" spans="17:19" x14ac:dyDescent="0.3">
      <c r="Q562" s="11"/>
      <c r="S562" s="16"/>
    </row>
    <row r="563" spans="17:19" x14ac:dyDescent="0.3">
      <c r="Q563" s="11"/>
      <c r="S563" s="16"/>
    </row>
    <row r="564" spans="17:19" x14ac:dyDescent="0.3">
      <c r="Q564" s="11"/>
      <c r="S564" s="16"/>
    </row>
    <row r="565" spans="17:19" x14ac:dyDescent="0.3">
      <c r="Q565" s="11"/>
      <c r="S565" s="16"/>
    </row>
    <row r="566" spans="17:19" x14ac:dyDescent="0.3">
      <c r="Q566" s="11"/>
      <c r="S566" s="16"/>
    </row>
    <row r="567" spans="17:19" x14ac:dyDescent="0.3">
      <c r="Q567" s="11"/>
      <c r="S567" s="16"/>
    </row>
    <row r="568" spans="17:19" x14ac:dyDescent="0.3">
      <c r="Q568" s="11"/>
      <c r="S568" s="16"/>
    </row>
    <row r="569" spans="17:19" x14ac:dyDescent="0.3">
      <c r="Q569" s="11"/>
      <c r="S569" s="16"/>
    </row>
    <row r="570" spans="17:19" x14ac:dyDescent="0.3">
      <c r="Q570" s="11"/>
      <c r="S570" s="16"/>
    </row>
    <row r="571" spans="17:19" x14ac:dyDescent="0.3">
      <c r="Q571" s="11"/>
      <c r="S571" s="16"/>
    </row>
    <row r="572" spans="17:19" x14ac:dyDescent="0.3">
      <c r="Q572" s="11"/>
      <c r="S572" s="16"/>
    </row>
    <row r="573" spans="17:19" x14ac:dyDescent="0.3">
      <c r="Q573" s="11"/>
      <c r="S573" s="16"/>
    </row>
    <row r="574" spans="17:19" x14ac:dyDescent="0.3">
      <c r="Q574" s="11"/>
      <c r="S574" s="16"/>
    </row>
    <row r="575" spans="17:19" x14ac:dyDescent="0.3">
      <c r="Q575" s="11"/>
      <c r="S575" s="16"/>
    </row>
    <row r="576" spans="17:19" x14ac:dyDescent="0.3">
      <c r="Q576" s="11"/>
      <c r="S576" s="16"/>
    </row>
    <row r="577" spans="17:19" x14ac:dyDescent="0.3">
      <c r="Q577" s="11"/>
      <c r="S577" s="16"/>
    </row>
    <row r="578" spans="17:19" x14ac:dyDescent="0.3">
      <c r="Q578" s="11"/>
      <c r="S578" s="16"/>
    </row>
    <row r="579" spans="17:19" x14ac:dyDescent="0.3">
      <c r="Q579" s="11"/>
      <c r="S579" s="16"/>
    </row>
    <row r="580" spans="17:19" x14ac:dyDescent="0.3">
      <c r="Q580" s="11"/>
      <c r="S580" s="16"/>
    </row>
    <row r="581" spans="17:19" x14ac:dyDescent="0.3">
      <c r="Q581" s="11"/>
      <c r="S581" s="16"/>
    </row>
    <row r="582" spans="17:19" x14ac:dyDescent="0.3">
      <c r="Q582" s="11"/>
      <c r="S582" s="16"/>
    </row>
    <row r="583" spans="17:19" x14ac:dyDescent="0.3">
      <c r="Q583" s="11"/>
      <c r="S583" s="16"/>
    </row>
    <row r="584" spans="17:19" x14ac:dyDescent="0.3">
      <c r="Q584" s="11"/>
      <c r="S584" s="16"/>
    </row>
    <row r="585" spans="17:19" x14ac:dyDescent="0.3">
      <c r="Q585" s="11"/>
      <c r="S585" s="16"/>
    </row>
    <row r="586" spans="17:19" x14ac:dyDescent="0.3">
      <c r="Q586" s="11"/>
      <c r="S586" s="16"/>
    </row>
    <row r="587" spans="17:19" x14ac:dyDescent="0.3">
      <c r="Q587" s="11"/>
      <c r="S587" s="16"/>
    </row>
    <row r="588" spans="17:19" x14ac:dyDescent="0.3">
      <c r="Q588" s="11"/>
      <c r="S588" s="16"/>
    </row>
    <row r="589" spans="17:19" x14ac:dyDescent="0.3">
      <c r="Q589" s="11"/>
      <c r="S589" s="16"/>
    </row>
    <row r="590" spans="17:19" x14ac:dyDescent="0.3">
      <c r="Q590" s="11"/>
      <c r="S590" s="16"/>
    </row>
    <row r="591" spans="17:19" x14ac:dyDescent="0.3">
      <c r="Q591" s="11"/>
      <c r="S591" s="16"/>
    </row>
    <row r="592" spans="17:19" x14ac:dyDescent="0.3">
      <c r="Q592" s="11"/>
      <c r="S592" s="16"/>
    </row>
    <row r="593" spans="17:19" x14ac:dyDescent="0.3">
      <c r="Q593" s="11"/>
      <c r="S593" s="16"/>
    </row>
    <row r="594" spans="17:19" x14ac:dyDescent="0.3">
      <c r="Q594" s="11"/>
      <c r="S594" s="16"/>
    </row>
    <row r="595" spans="17:19" x14ac:dyDescent="0.3">
      <c r="Q595" s="11"/>
      <c r="S595" s="16"/>
    </row>
    <row r="596" spans="17:19" x14ac:dyDescent="0.3">
      <c r="Q596" s="11"/>
      <c r="S596" s="16"/>
    </row>
    <row r="597" spans="17:19" x14ac:dyDescent="0.3">
      <c r="Q597" s="11"/>
      <c r="S597" s="16"/>
    </row>
    <row r="598" spans="17:19" x14ac:dyDescent="0.3">
      <c r="Q598" s="11"/>
      <c r="S598" s="16"/>
    </row>
    <row r="599" spans="17:19" x14ac:dyDescent="0.3">
      <c r="Q599" s="11"/>
      <c r="S599" s="16"/>
    </row>
    <row r="600" spans="17:19" x14ac:dyDescent="0.3">
      <c r="Q600" s="11"/>
      <c r="S600" s="16"/>
    </row>
    <row r="601" spans="17:19" x14ac:dyDescent="0.3">
      <c r="Q601" s="11"/>
      <c r="S601" s="16"/>
    </row>
    <row r="602" spans="17:19" x14ac:dyDescent="0.3">
      <c r="Q602" s="11"/>
      <c r="S602" s="16"/>
    </row>
    <row r="603" spans="17:19" x14ac:dyDescent="0.3">
      <c r="Q603" s="11"/>
      <c r="S603" s="16"/>
    </row>
    <row r="604" spans="17:19" x14ac:dyDescent="0.3">
      <c r="Q604" s="11"/>
      <c r="S604" s="16"/>
    </row>
    <row r="605" spans="17:19" x14ac:dyDescent="0.3">
      <c r="Q605" s="11"/>
      <c r="S605" s="16"/>
    </row>
    <row r="606" spans="17:19" x14ac:dyDescent="0.3">
      <c r="Q606" s="11"/>
      <c r="S606" s="16"/>
    </row>
    <row r="607" spans="17:19" x14ac:dyDescent="0.3">
      <c r="Q607" s="11"/>
      <c r="S607" s="16"/>
    </row>
    <row r="608" spans="17:19" x14ac:dyDescent="0.3">
      <c r="Q608" s="11"/>
      <c r="S608" s="16"/>
    </row>
    <row r="609" spans="17:19" x14ac:dyDescent="0.3">
      <c r="Q609" s="11"/>
      <c r="S609" s="16"/>
    </row>
    <row r="610" spans="17:19" x14ac:dyDescent="0.3">
      <c r="Q610" s="11"/>
      <c r="S610" s="16"/>
    </row>
    <row r="611" spans="17:19" x14ac:dyDescent="0.3">
      <c r="Q611" s="11"/>
      <c r="S611" s="16"/>
    </row>
    <row r="612" spans="17:19" x14ac:dyDescent="0.3">
      <c r="Q612" s="11"/>
      <c r="S612" s="16"/>
    </row>
    <row r="613" spans="17:19" x14ac:dyDescent="0.3">
      <c r="Q613" s="11"/>
      <c r="S613" s="16"/>
    </row>
    <row r="614" spans="17:19" x14ac:dyDescent="0.3">
      <c r="Q614" s="11"/>
      <c r="S614" s="16"/>
    </row>
    <row r="615" spans="17:19" x14ac:dyDescent="0.3">
      <c r="Q615" s="11"/>
      <c r="S615" s="16"/>
    </row>
    <row r="616" spans="17:19" x14ac:dyDescent="0.3">
      <c r="Q616" s="11"/>
      <c r="S616" s="16"/>
    </row>
    <row r="617" spans="17:19" x14ac:dyDescent="0.3">
      <c r="Q617" s="11"/>
      <c r="S617" s="16"/>
    </row>
    <row r="618" spans="17:19" x14ac:dyDescent="0.3">
      <c r="Q618" s="11"/>
      <c r="S618" s="16"/>
    </row>
    <row r="619" spans="17:19" x14ac:dyDescent="0.3">
      <c r="Q619" s="11"/>
      <c r="S619" s="16"/>
    </row>
    <row r="620" spans="17:19" x14ac:dyDescent="0.3">
      <c r="Q620" s="11"/>
      <c r="S620" s="16"/>
    </row>
    <row r="621" spans="17:19" x14ac:dyDescent="0.3">
      <c r="Q621" s="11"/>
      <c r="S621" s="16"/>
    </row>
    <row r="622" spans="17:19" x14ac:dyDescent="0.3">
      <c r="Q622" s="11"/>
      <c r="S622" s="16"/>
    </row>
    <row r="623" spans="17:19" x14ac:dyDescent="0.3">
      <c r="Q623" s="11"/>
      <c r="S623" s="16"/>
    </row>
    <row r="624" spans="17:19" x14ac:dyDescent="0.3">
      <c r="Q624" s="11"/>
      <c r="S624" s="16"/>
    </row>
    <row r="625" spans="17:19" x14ac:dyDescent="0.3">
      <c r="Q625" s="11"/>
      <c r="S625" s="16"/>
    </row>
    <row r="626" spans="17:19" x14ac:dyDescent="0.3">
      <c r="Q626" s="11"/>
      <c r="S626" s="16"/>
    </row>
    <row r="627" spans="17:19" x14ac:dyDescent="0.3">
      <c r="Q627" s="11"/>
      <c r="S627" s="16"/>
    </row>
    <row r="628" spans="17:19" x14ac:dyDescent="0.3">
      <c r="Q628" s="11"/>
      <c r="S628" s="16"/>
    </row>
    <row r="629" spans="17:19" x14ac:dyDescent="0.3">
      <c r="Q629" s="11"/>
      <c r="S629" s="16"/>
    </row>
    <row r="630" spans="17:19" x14ac:dyDescent="0.3">
      <c r="Q630" s="11"/>
      <c r="S630" s="16"/>
    </row>
    <row r="631" spans="17:19" x14ac:dyDescent="0.3">
      <c r="Q631" s="11"/>
      <c r="S631" s="16"/>
    </row>
    <row r="632" spans="17:19" x14ac:dyDescent="0.3">
      <c r="Q632" s="11"/>
      <c r="S632" s="16"/>
    </row>
    <row r="633" spans="17:19" x14ac:dyDescent="0.3">
      <c r="Q633" s="11"/>
      <c r="S633" s="16"/>
    </row>
    <row r="634" spans="17:19" x14ac:dyDescent="0.3">
      <c r="Q634" s="11"/>
      <c r="S634" s="16"/>
    </row>
    <row r="635" spans="17:19" x14ac:dyDescent="0.3">
      <c r="Q635" s="11"/>
      <c r="S635" s="16"/>
    </row>
    <row r="636" spans="17:19" x14ac:dyDescent="0.3">
      <c r="Q636" s="11"/>
      <c r="S636" s="16"/>
    </row>
    <row r="637" spans="17:19" x14ac:dyDescent="0.3">
      <c r="Q637" s="11"/>
      <c r="S637" s="16"/>
    </row>
    <row r="638" spans="17:19" x14ac:dyDescent="0.3">
      <c r="Q638" s="11"/>
      <c r="S638" s="16"/>
    </row>
    <row r="639" spans="17:19" x14ac:dyDescent="0.3">
      <c r="Q639" s="11"/>
      <c r="S639" s="16"/>
    </row>
    <row r="640" spans="17:19" x14ac:dyDescent="0.3">
      <c r="Q640" s="11"/>
      <c r="S640" s="16"/>
    </row>
    <row r="641" spans="17:19" x14ac:dyDescent="0.3">
      <c r="Q641" s="11"/>
      <c r="S641" s="16"/>
    </row>
    <row r="642" spans="17:19" x14ac:dyDescent="0.3">
      <c r="Q642" s="11"/>
      <c r="S642" s="16"/>
    </row>
    <row r="643" spans="17:19" x14ac:dyDescent="0.3">
      <c r="Q643" s="11"/>
      <c r="S643" s="16"/>
    </row>
    <row r="644" spans="17:19" x14ac:dyDescent="0.3">
      <c r="Q644" s="11"/>
      <c r="S644" s="16"/>
    </row>
    <row r="645" spans="17:19" x14ac:dyDescent="0.3">
      <c r="Q645" s="11"/>
      <c r="S645" s="16"/>
    </row>
    <row r="646" spans="17:19" x14ac:dyDescent="0.3">
      <c r="Q646" s="11"/>
      <c r="S646" s="16"/>
    </row>
    <row r="647" spans="17:19" x14ac:dyDescent="0.3">
      <c r="Q647" s="11"/>
      <c r="S647" s="16"/>
    </row>
    <row r="648" spans="17:19" x14ac:dyDescent="0.3">
      <c r="Q648" s="11"/>
      <c r="S648" s="16"/>
    </row>
    <row r="649" spans="17:19" x14ac:dyDescent="0.3">
      <c r="Q649" s="11"/>
      <c r="S649" s="16"/>
    </row>
    <row r="650" spans="17:19" x14ac:dyDescent="0.3">
      <c r="Q650" s="11"/>
      <c r="S650" s="16"/>
    </row>
    <row r="651" spans="17:19" x14ac:dyDescent="0.3">
      <c r="Q651" s="11"/>
      <c r="S651" s="16"/>
    </row>
    <row r="652" spans="17:19" x14ac:dyDescent="0.3">
      <c r="Q652" s="11"/>
      <c r="S652" s="16"/>
    </row>
    <row r="653" spans="17:19" x14ac:dyDescent="0.3">
      <c r="Q653" s="11"/>
      <c r="S653" s="16"/>
    </row>
    <row r="654" spans="17:19" x14ac:dyDescent="0.3">
      <c r="Q654" s="11"/>
      <c r="S654" s="16"/>
    </row>
    <row r="655" spans="17:19" x14ac:dyDescent="0.3">
      <c r="Q655" s="11"/>
      <c r="S655" s="16"/>
    </row>
    <row r="656" spans="17:19" x14ac:dyDescent="0.3">
      <c r="Q656" s="11"/>
      <c r="S656" s="16"/>
    </row>
    <row r="657" spans="17:19" x14ac:dyDescent="0.3">
      <c r="Q657" s="11"/>
      <c r="S657" s="16"/>
    </row>
    <row r="658" spans="17:19" x14ac:dyDescent="0.3">
      <c r="Q658" s="11"/>
      <c r="S658" s="16"/>
    </row>
    <row r="659" spans="17:19" x14ac:dyDescent="0.3">
      <c r="Q659" s="11"/>
      <c r="S659" s="16"/>
    </row>
    <row r="660" spans="17:19" x14ac:dyDescent="0.3">
      <c r="Q660" s="11"/>
      <c r="S660" s="16"/>
    </row>
    <row r="661" spans="17:19" x14ac:dyDescent="0.3">
      <c r="Q661" s="11"/>
      <c r="S661" s="16"/>
    </row>
    <row r="662" spans="17:19" x14ac:dyDescent="0.3">
      <c r="Q662" s="11"/>
      <c r="S662" s="16"/>
    </row>
    <row r="663" spans="17:19" x14ac:dyDescent="0.3">
      <c r="Q663" s="11"/>
      <c r="S663" s="16"/>
    </row>
    <row r="664" spans="17:19" x14ac:dyDescent="0.3">
      <c r="Q664" s="11"/>
      <c r="S664" s="16"/>
    </row>
    <row r="665" spans="17:19" x14ac:dyDescent="0.3">
      <c r="Q665" s="11"/>
      <c r="S665" s="16"/>
    </row>
    <row r="666" spans="17:19" x14ac:dyDescent="0.3">
      <c r="Q666" s="11"/>
      <c r="S666" s="16"/>
    </row>
    <row r="667" spans="17:19" x14ac:dyDescent="0.3">
      <c r="Q667" s="11"/>
      <c r="S667" s="16"/>
    </row>
    <row r="668" spans="17:19" x14ac:dyDescent="0.3">
      <c r="Q668" s="11"/>
      <c r="S668" s="16"/>
    </row>
    <row r="669" spans="17:19" x14ac:dyDescent="0.3">
      <c r="Q669" s="11"/>
      <c r="S669" s="16"/>
    </row>
    <row r="670" spans="17:19" x14ac:dyDescent="0.3">
      <c r="Q670" s="11"/>
      <c r="S670" s="16"/>
    </row>
    <row r="671" spans="17:19" x14ac:dyDescent="0.3">
      <c r="Q671" s="11"/>
      <c r="S671" s="16"/>
    </row>
    <row r="672" spans="17:19" x14ac:dyDescent="0.3">
      <c r="Q672" s="11"/>
      <c r="S672" s="16"/>
    </row>
    <row r="673" spans="17:19" x14ac:dyDescent="0.3">
      <c r="Q673" s="11"/>
      <c r="S673" s="16"/>
    </row>
    <row r="674" spans="17:19" x14ac:dyDescent="0.3">
      <c r="Q674" s="11"/>
      <c r="S674" s="16"/>
    </row>
    <row r="675" spans="17:19" x14ac:dyDescent="0.3">
      <c r="Q675" s="11"/>
      <c r="S675" s="16"/>
    </row>
    <row r="676" spans="17:19" x14ac:dyDescent="0.3">
      <c r="Q676" s="11"/>
      <c r="S676" s="16"/>
    </row>
    <row r="677" spans="17:19" x14ac:dyDescent="0.3">
      <c r="Q677" s="11"/>
      <c r="S677" s="16"/>
    </row>
    <row r="678" spans="17:19" x14ac:dyDescent="0.3">
      <c r="Q678" s="11"/>
      <c r="S678" s="16"/>
    </row>
    <row r="679" spans="17:19" x14ac:dyDescent="0.3">
      <c r="Q679" s="11"/>
      <c r="S679" s="16"/>
    </row>
    <row r="680" spans="17:19" x14ac:dyDescent="0.3">
      <c r="Q680" s="11"/>
      <c r="S680" s="16"/>
    </row>
    <row r="681" spans="17:19" x14ac:dyDescent="0.3">
      <c r="Q681" s="11"/>
      <c r="S681" s="16"/>
    </row>
    <row r="682" spans="17:19" x14ac:dyDescent="0.3">
      <c r="Q682" s="11"/>
      <c r="S682" s="16"/>
    </row>
    <row r="683" spans="17:19" x14ac:dyDescent="0.3">
      <c r="Q683" s="11"/>
      <c r="S683" s="16"/>
    </row>
    <row r="684" spans="17:19" x14ac:dyDescent="0.3">
      <c r="Q684" s="11"/>
      <c r="S684" s="16"/>
    </row>
    <row r="685" spans="17:19" x14ac:dyDescent="0.3">
      <c r="Q685" s="11"/>
      <c r="S685" s="16"/>
    </row>
    <row r="686" spans="17:19" x14ac:dyDescent="0.3">
      <c r="Q686" s="11"/>
      <c r="S686" s="16"/>
    </row>
    <row r="687" spans="17:19" x14ac:dyDescent="0.3">
      <c r="Q687" s="11"/>
      <c r="S687" s="16"/>
    </row>
    <row r="688" spans="17:19" x14ac:dyDescent="0.3">
      <c r="Q688" s="11"/>
      <c r="S688" s="16"/>
    </row>
    <row r="689" spans="17:19" x14ac:dyDescent="0.3">
      <c r="Q689" s="11"/>
      <c r="S689" s="16"/>
    </row>
    <row r="690" spans="17:19" x14ac:dyDescent="0.3">
      <c r="Q690" s="11"/>
      <c r="S690" s="16"/>
    </row>
    <row r="691" spans="17:19" x14ac:dyDescent="0.3">
      <c r="Q691" s="11"/>
      <c r="S691" s="16"/>
    </row>
    <row r="692" spans="17:19" x14ac:dyDescent="0.3">
      <c r="Q692" s="11"/>
      <c r="S692" s="16"/>
    </row>
    <row r="693" spans="17:19" x14ac:dyDescent="0.3">
      <c r="Q693" s="11"/>
      <c r="S693" s="16"/>
    </row>
    <row r="694" spans="17:19" x14ac:dyDescent="0.3">
      <c r="Q694" s="11"/>
      <c r="S694" s="16"/>
    </row>
    <row r="695" spans="17:19" x14ac:dyDescent="0.3">
      <c r="Q695" s="11"/>
      <c r="S695" s="16"/>
    </row>
    <row r="696" spans="17:19" x14ac:dyDescent="0.3">
      <c r="Q696" s="11"/>
      <c r="S696" s="16"/>
    </row>
    <row r="697" spans="17:19" x14ac:dyDescent="0.3">
      <c r="Q697" s="11"/>
      <c r="S697" s="16"/>
    </row>
    <row r="698" spans="17:19" x14ac:dyDescent="0.3">
      <c r="Q698" s="11"/>
      <c r="S698" s="16"/>
    </row>
    <row r="699" spans="17:19" x14ac:dyDescent="0.3">
      <c r="Q699" s="11"/>
      <c r="S699" s="16"/>
    </row>
    <row r="700" spans="17:19" x14ac:dyDescent="0.3">
      <c r="Q700" s="11"/>
      <c r="S700" s="16"/>
    </row>
    <row r="701" spans="17:19" x14ac:dyDescent="0.3">
      <c r="Q701" s="11"/>
      <c r="S701" s="16"/>
    </row>
    <row r="702" spans="17:19" x14ac:dyDescent="0.3">
      <c r="Q702" s="11"/>
      <c r="S702" s="16"/>
    </row>
    <row r="703" spans="17:19" x14ac:dyDescent="0.3">
      <c r="Q703" s="11"/>
      <c r="S703" s="16"/>
    </row>
    <row r="704" spans="17:19" x14ac:dyDescent="0.3">
      <c r="Q704" s="11"/>
      <c r="S704" s="16"/>
    </row>
    <row r="705" spans="17:19" x14ac:dyDescent="0.3">
      <c r="Q705" s="11"/>
      <c r="S705" s="16"/>
    </row>
    <row r="706" spans="17:19" x14ac:dyDescent="0.3">
      <c r="Q706" s="11"/>
      <c r="S706" s="16"/>
    </row>
    <row r="707" spans="17:19" x14ac:dyDescent="0.3">
      <c r="Q707" s="11"/>
      <c r="S707" s="16"/>
    </row>
    <row r="708" spans="17:19" x14ac:dyDescent="0.3">
      <c r="Q708" s="11"/>
      <c r="S708" s="16"/>
    </row>
    <row r="709" spans="17:19" x14ac:dyDescent="0.3">
      <c r="Q709" s="11"/>
      <c r="S709" s="16"/>
    </row>
    <row r="710" spans="17:19" x14ac:dyDescent="0.3">
      <c r="Q710" s="11"/>
      <c r="S710" s="16"/>
    </row>
    <row r="711" spans="17:19" x14ac:dyDescent="0.3">
      <c r="Q711" s="11"/>
      <c r="S711" s="16"/>
    </row>
    <row r="712" spans="17:19" x14ac:dyDescent="0.3">
      <c r="Q712" s="11"/>
      <c r="S712" s="16"/>
    </row>
    <row r="713" spans="17:19" x14ac:dyDescent="0.3">
      <c r="Q713" s="11"/>
      <c r="S713" s="16"/>
    </row>
    <row r="714" spans="17:19" x14ac:dyDescent="0.3">
      <c r="Q714" s="11"/>
      <c r="S714" s="16"/>
    </row>
    <row r="715" spans="17:19" x14ac:dyDescent="0.3">
      <c r="Q715" s="11"/>
      <c r="S715" s="16"/>
    </row>
    <row r="716" spans="17:19" x14ac:dyDescent="0.3">
      <c r="Q716" s="11"/>
      <c r="S716" s="16"/>
    </row>
    <row r="717" spans="17:19" x14ac:dyDescent="0.3">
      <c r="Q717" s="11"/>
      <c r="S717" s="16"/>
    </row>
    <row r="718" spans="17:19" x14ac:dyDescent="0.3">
      <c r="Q718" s="11"/>
      <c r="S718" s="16"/>
    </row>
    <row r="719" spans="17:19" x14ac:dyDescent="0.3">
      <c r="Q719" s="11"/>
      <c r="S719" s="16"/>
    </row>
    <row r="720" spans="17:19" x14ac:dyDescent="0.3">
      <c r="Q720" s="11"/>
      <c r="S720" s="16"/>
    </row>
    <row r="721" spans="17:19" x14ac:dyDescent="0.3">
      <c r="Q721" s="11"/>
      <c r="S721" s="16"/>
    </row>
    <row r="722" spans="17:19" x14ac:dyDescent="0.3">
      <c r="Q722" s="11"/>
      <c r="S722" s="16"/>
    </row>
    <row r="723" spans="17:19" x14ac:dyDescent="0.3">
      <c r="Q723" s="11"/>
      <c r="S723" s="16"/>
    </row>
    <row r="724" spans="17:19" x14ac:dyDescent="0.3">
      <c r="Q724" s="11"/>
      <c r="S724" s="16"/>
    </row>
    <row r="725" spans="17:19" x14ac:dyDescent="0.3">
      <c r="Q725" s="11"/>
      <c r="S725" s="16"/>
    </row>
    <row r="726" spans="17:19" x14ac:dyDescent="0.3">
      <c r="Q726" s="11"/>
      <c r="S726" s="16"/>
    </row>
    <row r="727" spans="17:19" x14ac:dyDescent="0.3">
      <c r="Q727" s="11"/>
      <c r="S727" s="16"/>
    </row>
    <row r="728" spans="17:19" x14ac:dyDescent="0.3">
      <c r="Q728" s="11"/>
      <c r="S728" s="16"/>
    </row>
    <row r="729" spans="17:19" x14ac:dyDescent="0.3">
      <c r="Q729" s="11"/>
      <c r="S729" s="16"/>
    </row>
    <row r="730" spans="17:19" x14ac:dyDescent="0.3">
      <c r="Q730" s="11"/>
      <c r="S730" s="16"/>
    </row>
    <row r="731" spans="17:19" x14ac:dyDescent="0.3">
      <c r="Q731" s="11"/>
      <c r="S731" s="16"/>
    </row>
    <row r="732" spans="17:19" x14ac:dyDescent="0.3">
      <c r="Q732" s="11"/>
      <c r="S732" s="16"/>
    </row>
    <row r="733" spans="17:19" x14ac:dyDescent="0.3">
      <c r="Q733" s="11"/>
      <c r="S733" s="16"/>
    </row>
    <row r="734" spans="17:19" x14ac:dyDescent="0.3">
      <c r="Q734" s="11"/>
      <c r="S734" s="16"/>
    </row>
    <row r="735" spans="17:19" x14ac:dyDescent="0.3">
      <c r="Q735" s="11"/>
      <c r="S735" s="16"/>
    </row>
    <row r="736" spans="17:19" x14ac:dyDescent="0.3">
      <c r="Q736" s="11"/>
      <c r="S736" s="16"/>
    </row>
    <row r="737" spans="17:19" x14ac:dyDescent="0.3">
      <c r="Q737" s="11"/>
      <c r="S737" s="16"/>
    </row>
    <row r="738" spans="17:19" x14ac:dyDescent="0.3">
      <c r="Q738" s="11"/>
      <c r="S738" s="16"/>
    </row>
    <row r="739" spans="17:19" x14ac:dyDescent="0.3">
      <c r="Q739" s="11"/>
      <c r="S739" s="16"/>
    </row>
    <row r="740" spans="17:19" x14ac:dyDescent="0.3">
      <c r="Q740" s="11"/>
      <c r="S740" s="16"/>
    </row>
    <row r="741" spans="17:19" x14ac:dyDescent="0.3">
      <c r="Q741" s="11"/>
      <c r="S741" s="16"/>
    </row>
    <row r="742" spans="17:19" x14ac:dyDescent="0.3">
      <c r="Q742" s="11"/>
      <c r="S742" s="16"/>
    </row>
    <row r="743" spans="17:19" x14ac:dyDescent="0.3">
      <c r="Q743" s="11"/>
      <c r="S743" s="16"/>
    </row>
    <row r="744" spans="17:19" x14ac:dyDescent="0.3">
      <c r="Q744" s="11"/>
      <c r="S744" s="16"/>
    </row>
    <row r="745" spans="17:19" x14ac:dyDescent="0.3">
      <c r="Q745" s="11"/>
      <c r="S745" s="16"/>
    </row>
    <row r="746" spans="17:19" x14ac:dyDescent="0.3">
      <c r="Q746" s="11"/>
      <c r="S746" s="16"/>
    </row>
    <row r="747" spans="17:19" x14ac:dyDescent="0.3">
      <c r="Q747" s="11"/>
      <c r="S747" s="16"/>
    </row>
    <row r="748" spans="17:19" x14ac:dyDescent="0.3">
      <c r="Q748" s="11"/>
      <c r="S748" s="16"/>
    </row>
    <row r="749" spans="17:19" x14ac:dyDescent="0.3">
      <c r="Q749" s="11"/>
      <c r="S749" s="16"/>
    </row>
    <row r="750" spans="17:19" x14ac:dyDescent="0.3">
      <c r="Q750" s="11"/>
      <c r="S750" s="16"/>
    </row>
    <row r="751" spans="17:19" x14ac:dyDescent="0.3">
      <c r="Q751" s="11"/>
      <c r="S751" s="16"/>
    </row>
    <row r="752" spans="17:19" x14ac:dyDescent="0.3">
      <c r="Q752" s="11"/>
      <c r="S752" s="16"/>
    </row>
    <row r="753" spans="17:19" x14ac:dyDescent="0.3">
      <c r="Q753" s="11"/>
      <c r="S753" s="16"/>
    </row>
    <row r="754" spans="17:19" x14ac:dyDescent="0.3">
      <c r="Q754" s="11"/>
      <c r="S754" s="16"/>
    </row>
    <row r="755" spans="17:19" x14ac:dyDescent="0.3">
      <c r="Q755" s="11"/>
      <c r="S755" s="16"/>
    </row>
    <row r="756" spans="17:19" x14ac:dyDescent="0.3">
      <c r="Q756" s="11"/>
      <c r="S756" s="16"/>
    </row>
    <row r="757" spans="17:19" x14ac:dyDescent="0.3">
      <c r="Q757" s="11"/>
      <c r="S757" s="16"/>
    </row>
    <row r="758" spans="17:19" x14ac:dyDescent="0.3">
      <c r="Q758" s="11"/>
      <c r="S758" s="16"/>
    </row>
    <row r="759" spans="17:19" x14ac:dyDescent="0.3">
      <c r="Q759" s="11"/>
      <c r="S759" s="16"/>
    </row>
    <row r="760" spans="17:19" x14ac:dyDescent="0.3">
      <c r="Q760" s="11"/>
      <c r="S760" s="16"/>
    </row>
    <row r="761" spans="17:19" x14ac:dyDescent="0.3">
      <c r="Q761" s="11"/>
      <c r="S761" s="16"/>
    </row>
    <row r="762" spans="17:19" x14ac:dyDescent="0.3">
      <c r="Q762" s="11"/>
      <c r="S762" s="16"/>
    </row>
    <row r="763" spans="17:19" x14ac:dyDescent="0.3">
      <c r="Q763" s="11"/>
      <c r="S763" s="16"/>
    </row>
    <row r="764" spans="17:19" x14ac:dyDescent="0.3">
      <c r="Q764" s="11"/>
      <c r="S764" s="16"/>
    </row>
    <row r="765" spans="17:19" x14ac:dyDescent="0.3">
      <c r="Q765" s="11"/>
      <c r="S765" s="16"/>
    </row>
    <row r="766" spans="17:19" x14ac:dyDescent="0.3">
      <c r="Q766" s="11"/>
      <c r="S766" s="16"/>
    </row>
    <row r="767" spans="17:19" x14ac:dyDescent="0.3">
      <c r="Q767" s="11"/>
      <c r="S767" s="16"/>
    </row>
    <row r="768" spans="17:19" x14ac:dyDescent="0.3">
      <c r="Q768" s="11"/>
      <c r="S768" s="16"/>
    </row>
    <row r="769" spans="17:19" x14ac:dyDescent="0.3">
      <c r="Q769" s="11"/>
      <c r="S769" s="16"/>
    </row>
    <row r="770" spans="17:19" x14ac:dyDescent="0.3">
      <c r="Q770" s="11"/>
      <c r="S770" s="16"/>
    </row>
    <row r="771" spans="17:19" x14ac:dyDescent="0.3">
      <c r="Q771" s="11"/>
      <c r="S771" s="16"/>
    </row>
    <row r="772" spans="17:19" x14ac:dyDescent="0.3">
      <c r="Q772" s="11"/>
      <c r="S772" s="16"/>
    </row>
    <row r="773" spans="17:19" x14ac:dyDescent="0.3">
      <c r="Q773" s="11"/>
      <c r="S773" s="16"/>
    </row>
    <row r="774" spans="17:19" x14ac:dyDescent="0.3">
      <c r="Q774" s="11"/>
      <c r="S774" s="16"/>
    </row>
    <row r="775" spans="17:19" x14ac:dyDescent="0.3">
      <c r="Q775" s="11"/>
      <c r="S775" s="16"/>
    </row>
    <row r="776" spans="17:19" x14ac:dyDescent="0.3">
      <c r="Q776" s="11"/>
      <c r="S776" s="16"/>
    </row>
    <row r="777" spans="17:19" x14ac:dyDescent="0.3">
      <c r="Q777" s="11"/>
      <c r="S777" s="16"/>
    </row>
    <row r="778" spans="17:19" x14ac:dyDescent="0.3">
      <c r="Q778" s="11"/>
      <c r="S778" s="16"/>
    </row>
    <row r="779" spans="17:19" x14ac:dyDescent="0.3">
      <c r="Q779" s="11"/>
      <c r="S779" s="16"/>
    </row>
    <row r="780" spans="17:19" x14ac:dyDescent="0.3">
      <c r="Q780" s="11"/>
      <c r="S780" s="16"/>
    </row>
    <row r="781" spans="17:19" x14ac:dyDescent="0.3">
      <c r="Q781" s="11"/>
      <c r="S781" s="16"/>
    </row>
    <row r="782" spans="17:19" x14ac:dyDescent="0.3">
      <c r="Q782" s="11"/>
      <c r="S782" s="16"/>
    </row>
    <row r="783" spans="17:19" x14ac:dyDescent="0.3">
      <c r="Q783" s="11"/>
      <c r="S783" s="16"/>
    </row>
    <row r="784" spans="17:19" x14ac:dyDescent="0.3">
      <c r="Q784" s="11"/>
      <c r="S784" s="16"/>
    </row>
    <row r="785" spans="17:19" x14ac:dyDescent="0.3">
      <c r="Q785" s="11"/>
      <c r="S785" s="16"/>
    </row>
    <row r="786" spans="17:19" x14ac:dyDescent="0.3">
      <c r="Q786" s="11"/>
      <c r="S786" s="16"/>
    </row>
    <row r="787" spans="17:19" x14ac:dyDescent="0.3">
      <c r="Q787" s="11"/>
      <c r="S787" s="16"/>
    </row>
    <row r="788" spans="17:19" x14ac:dyDescent="0.3">
      <c r="Q788" s="11"/>
      <c r="S788" s="16"/>
    </row>
    <row r="789" spans="17:19" x14ac:dyDescent="0.3">
      <c r="Q789" s="11"/>
      <c r="S789" s="16"/>
    </row>
    <row r="790" spans="17:19" x14ac:dyDescent="0.3">
      <c r="Q790" s="11"/>
      <c r="S790" s="16"/>
    </row>
    <row r="791" spans="17:19" x14ac:dyDescent="0.3">
      <c r="Q791" s="11"/>
      <c r="S791" s="16"/>
    </row>
    <row r="792" spans="17:19" x14ac:dyDescent="0.3">
      <c r="Q792" s="11"/>
      <c r="S792" s="16"/>
    </row>
    <row r="793" spans="17:19" x14ac:dyDescent="0.3">
      <c r="Q793" s="11"/>
      <c r="S793" s="16"/>
    </row>
    <row r="794" spans="17:19" x14ac:dyDescent="0.3">
      <c r="Q794" s="11"/>
      <c r="S794" s="16"/>
    </row>
    <row r="795" spans="17:19" x14ac:dyDescent="0.3">
      <c r="Q795" s="11"/>
      <c r="S795" s="16"/>
    </row>
    <row r="796" spans="17:19" x14ac:dyDescent="0.3">
      <c r="Q796" s="11"/>
      <c r="S796" s="16"/>
    </row>
    <row r="797" spans="17:19" x14ac:dyDescent="0.3">
      <c r="Q797" s="11"/>
      <c r="S797" s="16"/>
    </row>
    <row r="798" spans="17:19" x14ac:dyDescent="0.3">
      <c r="Q798" s="11"/>
      <c r="S798" s="16"/>
    </row>
    <row r="799" spans="17:19" x14ac:dyDescent="0.3">
      <c r="Q799" s="11"/>
      <c r="S799" s="16"/>
    </row>
    <row r="800" spans="17:19" x14ac:dyDescent="0.3">
      <c r="Q800" s="11"/>
      <c r="S800" s="16"/>
    </row>
    <row r="801" spans="17:19" x14ac:dyDescent="0.3">
      <c r="Q801" s="11"/>
      <c r="S801" s="16"/>
    </row>
    <row r="802" spans="17:19" x14ac:dyDescent="0.3">
      <c r="Q802" s="11"/>
      <c r="S802" s="16"/>
    </row>
    <row r="803" spans="17:19" x14ac:dyDescent="0.3">
      <c r="Q803" s="11"/>
      <c r="S803" s="16"/>
    </row>
    <row r="804" spans="17:19" x14ac:dyDescent="0.3">
      <c r="Q804" s="11"/>
      <c r="S804" s="16"/>
    </row>
    <row r="805" spans="17:19" x14ac:dyDescent="0.3">
      <c r="Q805" s="11"/>
      <c r="S805" s="16"/>
    </row>
    <row r="806" spans="17:19" x14ac:dyDescent="0.3">
      <c r="Q806" s="11"/>
      <c r="S806" s="16"/>
    </row>
    <row r="807" spans="17:19" x14ac:dyDescent="0.3">
      <c r="Q807" s="11"/>
      <c r="S807" s="16"/>
    </row>
    <row r="808" spans="17:19" x14ac:dyDescent="0.3">
      <c r="Q808" s="11"/>
      <c r="S808" s="16"/>
    </row>
    <row r="809" spans="17:19" x14ac:dyDescent="0.3">
      <c r="Q809" s="11"/>
      <c r="S809" s="16"/>
    </row>
    <row r="810" spans="17:19" x14ac:dyDescent="0.3">
      <c r="Q810" s="11"/>
      <c r="S810" s="16"/>
    </row>
    <row r="811" spans="17:19" x14ac:dyDescent="0.3">
      <c r="Q811" s="11"/>
      <c r="S811" s="16"/>
    </row>
    <row r="812" spans="17:19" x14ac:dyDescent="0.3">
      <c r="Q812" s="11"/>
      <c r="S812" s="16"/>
    </row>
    <row r="813" spans="17:19" x14ac:dyDescent="0.3">
      <c r="Q813" s="11"/>
      <c r="S813" s="16"/>
    </row>
    <row r="814" spans="17:19" x14ac:dyDescent="0.3">
      <c r="Q814" s="11"/>
      <c r="S814" s="16"/>
    </row>
    <row r="815" spans="17:19" x14ac:dyDescent="0.3">
      <c r="Q815" s="11"/>
      <c r="S815" s="16"/>
    </row>
    <row r="816" spans="17:19" x14ac:dyDescent="0.3">
      <c r="Q816" s="11"/>
      <c r="S816" s="16"/>
    </row>
    <row r="817" spans="17:19" x14ac:dyDescent="0.3">
      <c r="Q817" s="11"/>
      <c r="S817" s="16"/>
    </row>
    <row r="818" spans="17:19" x14ac:dyDescent="0.3">
      <c r="Q818" s="11"/>
      <c r="S818" s="16"/>
    </row>
    <row r="819" spans="17:19" x14ac:dyDescent="0.3">
      <c r="Q819" s="11"/>
      <c r="S819" s="16"/>
    </row>
    <row r="820" spans="17:19" x14ac:dyDescent="0.3">
      <c r="Q820" s="11"/>
      <c r="S820" s="16"/>
    </row>
    <row r="821" spans="17:19" x14ac:dyDescent="0.3">
      <c r="Q821" s="11"/>
      <c r="S821" s="16"/>
    </row>
    <row r="822" spans="17:19" x14ac:dyDescent="0.3">
      <c r="Q822" s="11"/>
      <c r="S822" s="16"/>
    </row>
    <row r="823" spans="17:19" x14ac:dyDescent="0.3">
      <c r="Q823" s="11"/>
      <c r="S823" s="16"/>
    </row>
    <row r="824" spans="17:19" x14ac:dyDescent="0.3">
      <c r="Q824" s="11"/>
      <c r="S824" s="16"/>
    </row>
    <row r="825" spans="17:19" x14ac:dyDescent="0.3">
      <c r="Q825" s="11"/>
      <c r="S825" s="16"/>
    </row>
    <row r="826" spans="17:19" x14ac:dyDescent="0.3">
      <c r="Q826" s="11"/>
      <c r="S826" s="16"/>
    </row>
    <row r="827" spans="17:19" x14ac:dyDescent="0.3">
      <c r="Q827" s="11"/>
      <c r="S827" s="16"/>
    </row>
    <row r="828" spans="17:19" x14ac:dyDescent="0.3">
      <c r="Q828" s="11"/>
      <c r="S828" s="16"/>
    </row>
    <row r="829" spans="17:19" x14ac:dyDescent="0.3">
      <c r="Q829" s="11"/>
      <c r="S829" s="16"/>
    </row>
    <row r="830" spans="17:19" x14ac:dyDescent="0.3">
      <c r="Q830" s="11"/>
      <c r="S830" s="16"/>
    </row>
    <row r="831" spans="17:19" x14ac:dyDescent="0.3">
      <c r="Q831" s="11"/>
      <c r="S831" s="16"/>
    </row>
    <row r="832" spans="17:19" x14ac:dyDescent="0.3">
      <c r="Q832" s="11"/>
      <c r="S832" s="16"/>
    </row>
    <row r="833" spans="17:19" x14ac:dyDescent="0.3">
      <c r="Q833" s="11"/>
      <c r="S833" s="16"/>
    </row>
    <row r="834" spans="17:19" x14ac:dyDescent="0.3">
      <c r="Q834" s="11"/>
      <c r="S834" s="16"/>
    </row>
    <row r="835" spans="17:19" x14ac:dyDescent="0.3">
      <c r="Q835" s="11"/>
      <c r="S835" s="16"/>
    </row>
    <row r="836" spans="17:19" x14ac:dyDescent="0.3">
      <c r="Q836" s="11"/>
      <c r="S836" s="16"/>
    </row>
    <row r="837" spans="17:19" x14ac:dyDescent="0.3">
      <c r="Q837" s="11"/>
      <c r="S837" s="16"/>
    </row>
    <row r="838" spans="17:19" x14ac:dyDescent="0.3">
      <c r="Q838" s="11"/>
      <c r="S838" s="16"/>
    </row>
    <row r="839" spans="17:19" x14ac:dyDescent="0.3">
      <c r="Q839" s="11"/>
      <c r="S839" s="16"/>
    </row>
    <row r="840" spans="17:19" x14ac:dyDescent="0.3">
      <c r="Q840" s="11"/>
      <c r="S840" s="16"/>
    </row>
    <row r="841" spans="17:19" x14ac:dyDescent="0.3">
      <c r="Q841" s="11"/>
      <c r="S841" s="16"/>
    </row>
    <row r="842" spans="17:19" x14ac:dyDescent="0.3">
      <c r="Q842" s="11"/>
      <c r="S842" s="16"/>
    </row>
    <row r="843" spans="17:19" x14ac:dyDescent="0.3">
      <c r="Q843" s="11"/>
      <c r="S843" s="16"/>
    </row>
    <row r="844" spans="17:19" x14ac:dyDescent="0.3">
      <c r="Q844" s="11"/>
      <c r="S844" s="16"/>
    </row>
    <row r="845" spans="17:19" x14ac:dyDescent="0.3">
      <c r="Q845" s="11"/>
      <c r="S845" s="16"/>
    </row>
    <row r="846" spans="17:19" x14ac:dyDescent="0.3">
      <c r="Q846" s="11"/>
      <c r="S846" s="16"/>
    </row>
    <row r="847" spans="17:19" x14ac:dyDescent="0.3">
      <c r="Q847" s="11"/>
      <c r="S847" s="16"/>
    </row>
    <row r="848" spans="17:19" x14ac:dyDescent="0.3">
      <c r="Q848" s="11"/>
      <c r="S848" s="16"/>
    </row>
    <row r="849" spans="17:19" x14ac:dyDescent="0.3">
      <c r="Q849" s="11"/>
      <c r="S849" s="16"/>
    </row>
    <row r="850" spans="17:19" x14ac:dyDescent="0.3">
      <c r="Q850" s="11"/>
      <c r="S850" s="16"/>
    </row>
    <row r="851" spans="17:19" x14ac:dyDescent="0.3">
      <c r="Q851" s="11"/>
      <c r="S851" s="16"/>
    </row>
    <row r="852" spans="17:19" x14ac:dyDescent="0.3">
      <c r="Q852" s="11"/>
      <c r="S852" s="16"/>
    </row>
    <row r="853" spans="17:19" x14ac:dyDescent="0.3">
      <c r="Q853" s="11"/>
      <c r="S853" s="16"/>
    </row>
    <row r="854" spans="17:19" x14ac:dyDescent="0.3">
      <c r="Q854" s="11"/>
      <c r="S854" s="16"/>
    </row>
    <row r="855" spans="17:19" x14ac:dyDescent="0.3">
      <c r="Q855" s="11"/>
      <c r="S855" s="16"/>
    </row>
    <row r="856" spans="17:19" x14ac:dyDescent="0.3">
      <c r="Q856" s="11"/>
      <c r="S856" s="16"/>
    </row>
    <row r="857" spans="17:19" x14ac:dyDescent="0.3">
      <c r="Q857" s="11"/>
      <c r="S857" s="16"/>
    </row>
    <row r="858" spans="17:19" x14ac:dyDescent="0.3">
      <c r="Q858" s="11"/>
      <c r="S858" s="16"/>
    </row>
    <row r="859" spans="17:19" x14ac:dyDescent="0.3">
      <c r="Q859" s="11"/>
      <c r="S859" s="16"/>
    </row>
    <row r="860" spans="17:19" x14ac:dyDescent="0.3">
      <c r="Q860" s="11"/>
      <c r="S860" s="16"/>
    </row>
    <row r="861" spans="17:19" x14ac:dyDescent="0.3">
      <c r="Q861" s="11"/>
      <c r="S861" s="16"/>
    </row>
    <row r="862" spans="17:19" x14ac:dyDescent="0.3">
      <c r="Q862" s="11"/>
      <c r="S862" s="16"/>
    </row>
    <row r="863" spans="17:19" x14ac:dyDescent="0.3">
      <c r="Q863" s="11"/>
      <c r="S863" s="16"/>
    </row>
    <row r="864" spans="17:19" x14ac:dyDescent="0.3">
      <c r="Q864" s="11"/>
      <c r="S864" s="16"/>
    </row>
    <row r="865" spans="17:19" x14ac:dyDescent="0.3">
      <c r="Q865" s="11"/>
      <c r="S865" s="16"/>
    </row>
    <row r="866" spans="17:19" x14ac:dyDescent="0.3">
      <c r="Q866" s="11"/>
      <c r="S866" s="16"/>
    </row>
    <row r="867" spans="17:19" x14ac:dyDescent="0.3">
      <c r="Q867" s="11"/>
      <c r="S867" s="16"/>
    </row>
    <row r="868" spans="17:19" x14ac:dyDescent="0.3">
      <c r="Q868" s="11"/>
      <c r="S868" s="16"/>
    </row>
    <row r="869" spans="17:19" x14ac:dyDescent="0.3">
      <c r="Q869" s="11"/>
      <c r="S869" s="16"/>
    </row>
    <row r="870" spans="17:19" x14ac:dyDescent="0.3">
      <c r="Q870" s="11"/>
      <c r="S870" s="16"/>
    </row>
    <row r="871" spans="17:19" x14ac:dyDescent="0.3">
      <c r="Q871" s="11"/>
      <c r="S871" s="16"/>
    </row>
    <row r="872" spans="17:19" x14ac:dyDescent="0.3">
      <c r="Q872" s="11"/>
      <c r="S872" s="16"/>
    </row>
    <row r="873" spans="17:19" x14ac:dyDescent="0.3">
      <c r="Q873" s="11"/>
      <c r="S873" s="16"/>
    </row>
    <row r="874" spans="17:19" x14ac:dyDescent="0.3">
      <c r="Q874" s="11"/>
      <c r="S874" s="16"/>
    </row>
    <row r="875" spans="17:19" x14ac:dyDescent="0.3">
      <c r="Q875" s="11"/>
      <c r="S875" s="16"/>
    </row>
    <row r="876" spans="17:19" x14ac:dyDescent="0.3">
      <c r="Q876" s="11"/>
      <c r="S876" s="16"/>
    </row>
    <row r="877" spans="17:19" x14ac:dyDescent="0.3">
      <c r="Q877" s="11"/>
      <c r="S877" s="16"/>
    </row>
    <row r="878" spans="17:19" x14ac:dyDescent="0.3">
      <c r="Q878" s="11"/>
      <c r="S878" s="16"/>
    </row>
    <row r="879" spans="17:19" x14ac:dyDescent="0.3">
      <c r="Q879" s="11"/>
      <c r="S879" s="16"/>
    </row>
    <row r="880" spans="17:19" x14ac:dyDescent="0.3">
      <c r="Q880" s="11"/>
      <c r="S880" s="16"/>
    </row>
    <row r="881" spans="17:19" x14ac:dyDescent="0.3">
      <c r="Q881" s="11"/>
      <c r="S881" s="16"/>
    </row>
    <row r="882" spans="17:19" x14ac:dyDescent="0.3">
      <c r="Q882" s="11"/>
      <c r="S882" s="16"/>
    </row>
    <row r="883" spans="17:19" x14ac:dyDescent="0.3">
      <c r="Q883" s="11"/>
      <c r="S883" s="16"/>
    </row>
    <row r="884" spans="17:19" x14ac:dyDescent="0.3">
      <c r="Q884" s="11"/>
      <c r="S884" s="16"/>
    </row>
    <row r="885" spans="17:19" x14ac:dyDescent="0.3">
      <c r="Q885" s="11"/>
      <c r="S885" s="16"/>
    </row>
    <row r="886" spans="17:19" x14ac:dyDescent="0.3">
      <c r="Q886" s="11"/>
      <c r="S886" s="16"/>
    </row>
    <row r="887" spans="17:19" x14ac:dyDescent="0.3">
      <c r="Q887" s="11"/>
      <c r="S887" s="16"/>
    </row>
    <row r="888" spans="17:19" x14ac:dyDescent="0.3">
      <c r="Q888" s="11"/>
      <c r="S888" s="16"/>
    </row>
    <row r="889" spans="17:19" x14ac:dyDescent="0.3">
      <c r="Q889" s="11"/>
      <c r="S889" s="16"/>
    </row>
    <row r="890" spans="17:19" x14ac:dyDescent="0.3">
      <c r="Q890" s="11"/>
      <c r="S890" s="16"/>
    </row>
    <row r="891" spans="17:19" x14ac:dyDescent="0.3">
      <c r="Q891" s="11"/>
      <c r="S891" s="16"/>
    </row>
    <row r="892" spans="17:19" x14ac:dyDescent="0.3">
      <c r="Q892" s="11"/>
      <c r="S892" s="16"/>
    </row>
    <row r="893" spans="17:19" x14ac:dyDescent="0.3">
      <c r="Q893" s="11"/>
      <c r="S893" s="16"/>
    </row>
    <row r="894" spans="17:19" x14ac:dyDescent="0.3">
      <c r="Q894" s="11"/>
      <c r="S894" s="16"/>
    </row>
    <row r="895" spans="17:19" x14ac:dyDescent="0.3">
      <c r="Q895" s="11"/>
      <c r="S895" s="16"/>
    </row>
    <row r="896" spans="17:19" x14ac:dyDescent="0.3">
      <c r="Q896" s="11"/>
      <c r="S896" s="16"/>
    </row>
    <row r="897" spans="17:19" x14ac:dyDescent="0.3">
      <c r="Q897" s="11"/>
      <c r="S897" s="16"/>
    </row>
    <row r="898" spans="17:19" x14ac:dyDescent="0.3">
      <c r="Q898" s="11"/>
      <c r="S898" s="16"/>
    </row>
    <row r="899" spans="17:19" x14ac:dyDescent="0.3">
      <c r="Q899" s="11"/>
      <c r="S899" s="16"/>
    </row>
    <row r="900" spans="17:19" x14ac:dyDescent="0.3">
      <c r="Q900" s="11"/>
      <c r="S900" s="16"/>
    </row>
    <row r="901" spans="17:19" x14ac:dyDescent="0.3">
      <c r="Q901" s="11"/>
      <c r="S901" s="16"/>
    </row>
    <row r="902" spans="17:19" x14ac:dyDescent="0.3">
      <c r="Q902" s="11"/>
      <c r="S902" s="16"/>
    </row>
    <row r="903" spans="17:19" x14ac:dyDescent="0.3">
      <c r="Q903" s="11"/>
      <c r="S903" s="16"/>
    </row>
    <row r="904" spans="17:19" x14ac:dyDescent="0.3">
      <c r="Q904" s="11"/>
      <c r="S904" s="16"/>
    </row>
    <row r="905" spans="17:19" x14ac:dyDescent="0.3">
      <c r="Q905" s="11"/>
      <c r="S905" s="16"/>
    </row>
    <row r="906" spans="17:19" x14ac:dyDescent="0.3">
      <c r="Q906" s="11"/>
      <c r="S906" s="16"/>
    </row>
    <row r="907" spans="17:19" x14ac:dyDescent="0.3">
      <c r="Q907" s="11"/>
      <c r="S907" s="16"/>
    </row>
    <row r="908" spans="17:19" x14ac:dyDescent="0.3">
      <c r="Q908" s="11"/>
      <c r="S908" s="16"/>
    </row>
    <row r="909" spans="17:19" x14ac:dyDescent="0.3">
      <c r="Q909" s="11"/>
      <c r="S909" s="16"/>
    </row>
    <row r="910" spans="17:19" x14ac:dyDescent="0.3">
      <c r="Q910" s="11"/>
      <c r="S910" s="16"/>
    </row>
    <row r="911" spans="17:19" x14ac:dyDescent="0.3">
      <c r="Q911" s="11"/>
      <c r="S911" s="16"/>
    </row>
    <row r="912" spans="17:19" x14ac:dyDescent="0.3">
      <c r="Q912" s="11"/>
      <c r="S912" s="16"/>
    </row>
    <row r="913" spans="17:19" x14ac:dyDescent="0.3">
      <c r="Q913" s="11"/>
      <c r="S913" s="16"/>
    </row>
    <row r="914" spans="17:19" x14ac:dyDescent="0.3">
      <c r="Q914" s="11"/>
      <c r="S914" s="16"/>
    </row>
    <row r="915" spans="17:19" x14ac:dyDescent="0.3">
      <c r="Q915" s="11"/>
      <c r="S915" s="16"/>
    </row>
    <row r="916" spans="17:19" x14ac:dyDescent="0.3">
      <c r="Q916" s="11"/>
      <c r="S916" s="16"/>
    </row>
    <row r="917" spans="17:19" x14ac:dyDescent="0.3">
      <c r="Q917" s="11"/>
      <c r="S917" s="16"/>
    </row>
    <row r="918" spans="17:19" x14ac:dyDescent="0.3">
      <c r="Q918" s="11"/>
      <c r="S918" s="16"/>
    </row>
    <row r="919" spans="17:19" x14ac:dyDescent="0.3">
      <c r="Q919" s="11"/>
      <c r="S919" s="16"/>
    </row>
    <row r="920" spans="17:19" x14ac:dyDescent="0.3">
      <c r="Q920" s="11"/>
      <c r="S920" s="16"/>
    </row>
    <row r="921" spans="17:19" x14ac:dyDescent="0.3">
      <c r="Q921" s="11"/>
      <c r="S921" s="16"/>
    </row>
    <row r="922" spans="17:19" x14ac:dyDescent="0.3">
      <c r="Q922" s="11"/>
      <c r="S922" s="16"/>
    </row>
    <row r="923" spans="17:19" x14ac:dyDescent="0.3">
      <c r="Q923" s="11"/>
      <c r="S923" s="16"/>
    </row>
    <row r="924" spans="17:19" x14ac:dyDescent="0.3">
      <c r="Q924" s="11"/>
      <c r="S924" s="16"/>
    </row>
    <row r="925" spans="17:19" x14ac:dyDescent="0.3">
      <c r="Q925" s="11"/>
      <c r="S925" s="16"/>
    </row>
    <row r="926" spans="17:19" x14ac:dyDescent="0.3">
      <c r="Q926" s="11"/>
      <c r="S926" s="16"/>
    </row>
    <row r="927" spans="17:19" x14ac:dyDescent="0.3">
      <c r="Q927" s="11"/>
      <c r="S927" s="16"/>
    </row>
    <row r="928" spans="17:19" x14ac:dyDescent="0.3">
      <c r="Q928" s="11"/>
      <c r="S928" s="16"/>
    </row>
    <row r="929" spans="17:19" x14ac:dyDescent="0.3">
      <c r="Q929" s="11"/>
      <c r="S929" s="16"/>
    </row>
    <row r="930" spans="17:19" x14ac:dyDescent="0.3">
      <c r="Q930" s="11"/>
      <c r="S930" s="16"/>
    </row>
    <row r="931" spans="17:19" x14ac:dyDescent="0.3">
      <c r="Q931" s="11"/>
      <c r="S931" s="16"/>
    </row>
    <row r="932" spans="17:19" x14ac:dyDescent="0.3">
      <c r="Q932" s="11"/>
      <c r="S932" s="16"/>
    </row>
    <row r="933" spans="17:19" x14ac:dyDescent="0.3">
      <c r="Q933" s="11"/>
      <c r="S933" s="16"/>
    </row>
    <row r="934" spans="17:19" x14ac:dyDescent="0.3">
      <c r="Q934" s="11"/>
      <c r="S934" s="16"/>
    </row>
    <row r="935" spans="17:19" x14ac:dyDescent="0.3">
      <c r="Q935" s="11"/>
      <c r="S935" s="16"/>
    </row>
    <row r="936" spans="17:19" x14ac:dyDescent="0.3">
      <c r="Q936" s="11"/>
      <c r="S936" s="16"/>
    </row>
    <row r="937" spans="17:19" x14ac:dyDescent="0.3">
      <c r="Q937" s="11"/>
      <c r="S937" s="16"/>
    </row>
    <row r="938" spans="17:19" x14ac:dyDescent="0.3">
      <c r="Q938" s="11"/>
      <c r="S938" s="16"/>
    </row>
    <row r="939" spans="17:19" x14ac:dyDescent="0.3">
      <c r="Q939" s="11"/>
      <c r="S939" s="16"/>
    </row>
    <row r="940" spans="17:19" x14ac:dyDescent="0.3">
      <c r="Q940" s="11"/>
      <c r="S940" s="16"/>
    </row>
    <row r="941" spans="17:19" x14ac:dyDescent="0.3">
      <c r="Q941" s="11"/>
      <c r="S941" s="16"/>
    </row>
    <row r="942" spans="17:19" x14ac:dyDescent="0.3">
      <c r="Q942" s="11"/>
      <c r="S942" s="16"/>
    </row>
    <row r="943" spans="17:19" x14ac:dyDescent="0.3">
      <c r="Q943" s="11"/>
      <c r="S943" s="16"/>
    </row>
    <row r="944" spans="17:19" x14ac:dyDescent="0.3">
      <c r="Q944" s="11"/>
      <c r="S944" s="16"/>
    </row>
    <row r="945" spans="17:19" x14ac:dyDescent="0.3">
      <c r="Q945" s="11"/>
      <c r="S945" s="16"/>
    </row>
    <row r="946" spans="17:19" x14ac:dyDescent="0.3">
      <c r="Q946" s="11"/>
      <c r="S946" s="16"/>
    </row>
    <row r="947" spans="17:19" x14ac:dyDescent="0.3">
      <c r="Q947" s="11"/>
      <c r="S947" s="16"/>
    </row>
    <row r="948" spans="17:19" x14ac:dyDescent="0.3">
      <c r="Q948" s="11"/>
      <c r="S948" s="16"/>
    </row>
    <row r="949" spans="17:19" x14ac:dyDescent="0.3">
      <c r="Q949" s="11"/>
      <c r="S949" s="16"/>
    </row>
    <row r="950" spans="17:19" x14ac:dyDescent="0.3">
      <c r="Q950" s="11"/>
      <c r="S950" s="16"/>
    </row>
    <row r="951" spans="17:19" x14ac:dyDescent="0.3">
      <c r="Q951" s="11"/>
      <c r="S951" s="16"/>
    </row>
    <row r="952" spans="17:19" x14ac:dyDescent="0.3">
      <c r="Q952" s="11"/>
      <c r="S952" s="16"/>
    </row>
    <row r="953" spans="17:19" x14ac:dyDescent="0.3">
      <c r="Q953" s="11"/>
      <c r="S953" s="16"/>
    </row>
    <row r="954" spans="17:19" x14ac:dyDescent="0.3">
      <c r="Q954" s="11"/>
      <c r="S954" s="16"/>
    </row>
    <row r="955" spans="17:19" x14ac:dyDescent="0.3">
      <c r="Q955" s="11"/>
      <c r="S955" s="16"/>
    </row>
    <row r="956" spans="17:19" x14ac:dyDescent="0.3">
      <c r="Q956" s="11"/>
      <c r="S956" s="16"/>
    </row>
    <row r="957" spans="17:19" x14ac:dyDescent="0.3">
      <c r="Q957" s="11"/>
      <c r="S957" s="16"/>
    </row>
    <row r="958" spans="17:19" x14ac:dyDescent="0.3">
      <c r="Q958" s="11"/>
      <c r="S958" s="16"/>
    </row>
    <row r="959" spans="17:19" x14ac:dyDescent="0.3">
      <c r="Q959" s="11"/>
      <c r="S959" s="16"/>
    </row>
    <row r="960" spans="17:19" x14ac:dyDescent="0.3">
      <c r="Q960" s="11"/>
      <c r="S960" s="16"/>
    </row>
    <row r="961" spans="17:19" x14ac:dyDescent="0.3">
      <c r="Q961" s="11"/>
      <c r="S961" s="16"/>
    </row>
    <row r="962" spans="17:19" x14ac:dyDescent="0.3">
      <c r="Q962" s="11"/>
      <c r="S962" s="16"/>
    </row>
    <row r="963" spans="17:19" x14ac:dyDescent="0.3">
      <c r="Q963" s="11"/>
      <c r="S963" s="16"/>
    </row>
    <row r="964" spans="17:19" x14ac:dyDescent="0.3">
      <c r="Q964" s="11"/>
      <c r="S964" s="16"/>
    </row>
    <row r="965" spans="17:19" x14ac:dyDescent="0.3">
      <c r="Q965" s="11"/>
      <c r="S965" s="16"/>
    </row>
    <row r="966" spans="17:19" x14ac:dyDescent="0.3">
      <c r="Q966" s="11"/>
      <c r="S966" s="16"/>
    </row>
    <row r="967" spans="17:19" x14ac:dyDescent="0.3">
      <c r="Q967" s="11"/>
      <c r="S967" s="16"/>
    </row>
    <row r="968" spans="17:19" x14ac:dyDescent="0.3">
      <c r="Q968" s="11"/>
      <c r="S968" s="16"/>
    </row>
    <row r="969" spans="17:19" x14ac:dyDescent="0.3">
      <c r="Q969" s="11"/>
      <c r="S969" s="16"/>
    </row>
    <row r="970" spans="17:19" x14ac:dyDescent="0.3">
      <c r="Q970" s="11"/>
      <c r="S970" s="16"/>
    </row>
    <row r="971" spans="17:19" x14ac:dyDescent="0.3">
      <c r="Q971" s="11"/>
      <c r="S971" s="16"/>
    </row>
    <row r="972" spans="17:19" x14ac:dyDescent="0.3">
      <c r="Q972" s="11"/>
      <c r="S972" s="16"/>
    </row>
    <row r="973" spans="17:19" x14ac:dyDescent="0.3">
      <c r="Q973" s="11"/>
      <c r="S973" s="16"/>
    </row>
    <row r="974" spans="17:19" x14ac:dyDescent="0.3">
      <c r="Q974" s="11"/>
      <c r="S974" s="16"/>
    </row>
    <row r="975" spans="17:19" x14ac:dyDescent="0.3">
      <c r="Q975" s="11"/>
      <c r="S975" s="16"/>
    </row>
    <row r="976" spans="17:19" x14ac:dyDescent="0.3">
      <c r="Q976" s="11"/>
      <c r="S976" s="16"/>
    </row>
    <row r="977" spans="17:19" x14ac:dyDescent="0.3">
      <c r="Q977" s="11"/>
      <c r="S977" s="16"/>
    </row>
    <row r="978" spans="17:19" x14ac:dyDescent="0.3">
      <c r="Q978" s="11"/>
      <c r="S978" s="16"/>
    </row>
    <row r="979" spans="17:19" x14ac:dyDescent="0.3">
      <c r="Q979" s="11"/>
      <c r="S979" s="16"/>
    </row>
    <row r="980" spans="17:19" x14ac:dyDescent="0.3">
      <c r="Q980" s="11"/>
      <c r="S980" s="16"/>
    </row>
    <row r="981" spans="17:19" x14ac:dyDescent="0.3">
      <c r="Q981" s="11"/>
      <c r="S981" s="16"/>
    </row>
    <row r="982" spans="17:19" x14ac:dyDescent="0.3">
      <c r="Q982" s="11"/>
      <c r="S982" s="16"/>
    </row>
    <row r="983" spans="17:19" x14ac:dyDescent="0.3">
      <c r="Q983" s="11"/>
      <c r="S983" s="16"/>
    </row>
    <row r="984" spans="17:19" x14ac:dyDescent="0.3">
      <c r="Q984" s="11"/>
      <c r="S984" s="16"/>
    </row>
    <row r="985" spans="17:19" x14ac:dyDescent="0.3">
      <c r="Q985" s="11"/>
      <c r="S985" s="16"/>
    </row>
    <row r="986" spans="17:19" x14ac:dyDescent="0.3">
      <c r="Q986" s="11"/>
      <c r="S986" s="16"/>
    </row>
    <row r="987" spans="17:19" x14ac:dyDescent="0.3">
      <c r="Q987" s="11"/>
      <c r="S987" s="16"/>
    </row>
    <row r="988" spans="17:19" x14ac:dyDescent="0.3">
      <c r="Q988" s="11"/>
      <c r="S988" s="16"/>
    </row>
    <row r="989" spans="17:19" x14ac:dyDescent="0.3">
      <c r="Q989" s="11"/>
      <c r="S989" s="16"/>
    </row>
    <row r="990" spans="17:19" x14ac:dyDescent="0.3">
      <c r="Q990" s="11"/>
      <c r="S990" s="16"/>
    </row>
    <row r="991" spans="17:19" x14ac:dyDescent="0.3">
      <c r="Q991" s="11"/>
      <c r="S991" s="16"/>
    </row>
    <row r="992" spans="17:19" x14ac:dyDescent="0.3">
      <c r="Q992" s="11"/>
      <c r="S992" s="16"/>
    </row>
    <row r="993" spans="17:19" x14ac:dyDescent="0.3">
      <c r="Q993" s="11"/>
      <c r="S993" s="16"/>
    </row>
    <row r="994" spans="17:19" x14ac:dyDescent="0.3">
      <c r="Q994" s="11"/>
      <c r="S994" s="16"/>
    </row>
    <row r="995" spans="17:19" x14ac:dyDescent="0.3">
      <c r="Q995" s="11"/>
      <c r="S995" s="16"/>
    </row>
    <row r="996" spans="17:19" x14ac:dyDescent="0.3">
      <c r="Q996" s="11"/>
      <c r="S996" s="16"/>
    </row>
    <row r="997" spans="17:19" x14ac:dyDescent="0.3">
      <c r="Q997" s="11"/>
      <c r="S997" s="16"/>
    </row>
    <row r="998" spans="17:19" x14ac:dyDescent="0.3">
      <c r="Q998" s="11"/>
      <c r="S998" s="16"/>
    </row>
    <row r="999" spans="17:19" x14ac:dyDescent="0.3">
      <c r="Q999" s="11"/>
      <c r="S999" s="16"/>
    </row>
    <row r="1000" spans="17:19" x14ac:dyDescent="0.3">
      <c r="Q1000" s="11"/>
      <c r="S1000" s="16"/>
    </row>
    <row r="1001" spans="17:19" x14ac:dyDescent="0.3">
      <c r="Q1001" s="11"/>
      <c r="S1001" s="16"/>
    </row>
    <row r="1002" spans="17:19" x14ac:dyDescent="0.3">
      <c r="Q1002" s="11"/>
      <c r="S1002" s="16"/>
    </row>
    <row r="1003" spans="17:19" x14ac:dyDescent="0.3">
      <c r="Q1003" s="11"/>
      <c r="S1003" s="16"/>
    </row>
    <row r="1004" spans="17:19" x14ac:dyDescent="0.3">
      <c r="Q1004" s="11"/>
      <c r="S1004" s="16"/>
    </row>
    <row r="1005" spans="17:19" x14ac:dyDescent="0.3">
      <c r="Q1005" s="11"/>
      <c r="S1005" s="16"/>
    </row>
    <row r="1006" spans="17:19" x14ac:dyDescent="0.3">
      <c r="Q1006" s="11"/>
      <c r="S1006" s="16"/>
    </row>
    <row r="1007" spans="17:19" x14ac:dyDescent="0.3">
      <c r="Q1007" s="11"/>
      <c r="S1007" s="16"/>
    </row>
    <row r="1008" spans="17:19" x14ac:dyDescent="0.3">
      <c r="Q1008" s="11"/>
      <c r="S1008" s="16"/>
    </row>
    <row r="1009" spans="17:19" x14ac:dyDescent="0.3">
      <c r="Q1009" s="11"/>
      <c r="S1009" s="16"/>
    </row>
    <row r="1010" spans="17:19" x14ac:dyDescent="0.3">
      <c r="Q1010" s="11"/>
      <c r="S1010" s="16"/>
    </row>
    <row r="1011" spans="17:19" x14ac:dyDescent="0.3">
      <c r="Q1011" s="11"/>
      <c r="S1011" s="16"/>
    </row>
    <row r="1012" spans="17:19" x14ac:dyDescent="0.3">
      <c r="Q1012" s="11"/>
      <c r="S1012" s="16"/>
    </row>
    <row r="1013" spans="17:19" x14ac:dyDescent="0.3">
      <c r="Q1013" s="11"/>
      <c r="S1013" s="16"/>
    </row>
    <row r="1014" spans="17:19" x14ac:dyDescent="0.3">
      <c r="Q1014" s="11"/>
      <c r="S1014" s="16"/>
    </row>
    <row r="1015" spans="17:19" x14ac:dyDescent="0.3">
      <c r="Q1015" s="11"/>
      <c r="S1015" s="16"/>
    </row>
    <row r="1016" spans="17:19" x14ac:dyDescent="0.3">
      <c r="Q1016" s="11"/>
      <c r="S1016" s="16"/>
    </row>
    <row r="1017" spans="17:19" x14ac:dyDescent="0.3">
      <c r="Q1017" s="11"/>
      <c r="S1017" s="16"/>
    </row>
    <row r="1018" spans="17:19" x14ac:dyDescent="0.3">
      <c r="Q1018" s="11"/>
      <c r="S1018" s="16"/>
    </row>
    <row r="1019" spans="17:19" x14ac:dyDescent="0.3">
      <c r="Q1019" s="11"/>
      <c r="S1019" s="16"/>
    </row>
    <row r="1020" spans="17:19" x14ac:dyDescent="0.3">
      <c r="Q1020" s="11"/>
      <c r="S1020" s="16"/>
    </row>
    <row r="1021" spans="17:19" x14ac:dyDescent="0.3">
      <c r="Q1021" s="11"/>
      <c r="S1021" s="16"/>
    </row>
    <row r="1022" spans="17:19" x14ac:dyDescent="0.3">
      <c r="Q1022" s="11"/>
      <c r="S1022" s="16"/>
    </row>
    <row r="1023" spans="17:19" x14ac:dyDescent="0.3">
      <c r="Q1023" s="11"/>
      <c r="S1023" s="16"/>
    </row>
    <row r="1024" spans="17:19" x14ac:dyDescent="0.3">
      <c r="Q1024" s="11"/>
      <c r="S1024" s="16"/>
    </row>
    <row r="1025" spans="17:19" x14ac:dyDescent="0.3">
      <c r="Q1025" s="11"/>
      <c r="S1025" s="16"/>
    </row>
    <row r="1026" spans="17:19" x14ac:dyDescent="0.3">
      <c r="Q1026" s="11"/>
      <c r="S1026" s="16"/>
    </row>
    <row r="1027" spans="17:19" x14ac:dyDescent="0.3">
      <c r="Q1027" s="11"/>
      <c r="S1027" s="16"/>
    </row>
    <row r="1028" spans="17:19" x14ac:dyDescent="0.3">
      <c r="Q1028" s="11"/>
      <c r="S1028" s="16"/>
    </row>
    <row r="1029" spans="17:19" x14ac:dyDescent="0.3">
      <c r="Q1029" s="11"/>
      <c r="S1029" s="16"/>
    </row>
    <row r="1030" spans="17:19" x14ac:dyDescent="0.3">
      <c r="Q1030" s="11"/>
      <c r="S1030" s="16"/>
    </row>
    <row r="1031" spans="17:19" x14ac:dyDescent="0.3">
      <c r="Q1031" s="11"/>
      <c r="S1031" s="16"/>
    </row>
    <row r="1032" spans="17:19" x14ac:dyDescent="0.3">
      <c r="Q1032" s="11"/>
      <c r="S1032" s="16"/>
    </row>
    <row r="1033" spans="17:19" x14ac:dyDescent="0.3">
      <c r="Q1033" s="11"/>
      <c r="S1033" s="16"/>
    </row>
    <row r="1034" spans="17:19" x14ac:dyDescent="0.3">
      <c r="Q1034" s="11"/>
      <c r="S1034" s="16"/>
    </row>
    <row r="1035" spans="17:19" x14ac:dyDescent="0.3">
      <c r="Q1035" s="11"/>
      <c r="S1035" s="16"/>
    </row>
    <row r="1036" spans="17:19" x14ac:dyDescent="0.3">
      <c r="Q1036" s="11"/>
      <c r="S1036" s="16"/>
    </row>
    <row r="1037" spans="17:19" x14ac:dyDescent="0.3">
      <c r="Q1037" s="11"/>
      <c r="S1037" s="16"/>
    </row>
    <row r="1038" spans="17:19" x14ac:dyDescent="0.3">
      <c r="Q1038" s="11"/>
      <c r="S1038" s="16"/>
    </row>
    <row r="1039" spans="17:19" x14ac:dyDescent="0.3">
      <c r="Q1039" s="11"/>
      <c r="S1039" s="16"/>
    </row>
    <row r="1040" spans="17:19" x14ac:dyDescent="0.3">
      <c r="Q1040" s="11"/>
      <c r="S1040" s="16"/>
    </row>
    <row r="1041" spans="17:19" x14ac:dyDescent="0.3">
      <c r="Q1041" s="11"/>
      <c r="S1041" s="16"/>
    </row>
    <row r="1042" spans="17:19" x14ac:dyDescent="0.3">
      <c r="Q1042" s="11"/>
      <c r="S1042" s="16"/>
    </row>
    <row r="1043" spans="17:19" x14ac:dyDescent="0.3">
      <c r="Q1043" s="11"/>
      <c r="S1043" s="16"/>
    </row>
    <row r="1044" spans="17:19" x14ac:dyDescent="0.3">
      <c r="Q1044" s="11"/>
      <c r="S1044" s="16"/>
    </row>
    <row r="1045" spans="17:19" x14ac:dyDescent="0.3">
      <c r="Q1045" s="11"/>
      <c r="S1045" s="16"/>
    </row>
    <row r="1046" spans="17:19" x14ac:dyDescent="0.3">
      <c r="Q1046" s="11"/>
      <c r="S1046" s="16"/>
    </row>
    <row r="1047" spans="17:19" x14ac:dyDescent="0.3">
      <c r="Q1047" s="11"/>
      <c r="S1047" s="16"/>
    </row>
    <row r="1048" spans="17:19" x14ac:dyDescent="0.3">
      <c r="Q1048" s="11"/>
      <c r="S1048" s="16"/>
    </row>
    <row r="1049" spans="17:19" x14ac:dyDescent="0.3">
      <c r="Q1049" s="11"/>
      <c r="S1049" s="16"/>
    </row>
    <row r="1050" spans="17:19" x14ac:dyDescent="0.3">
      <c r="Q1050" s="11"/>
      <c r="S1050" s="16"/>
    </row>
    <row r="1051" spans="17:19" x14ac:dyDescent="0.3">
      <c r="Q1051" s="11"/>
      <c r="S1051" s="16"/>
    </row>
    <row r="1052" spans="17:19" x14ac:dyDescent="0.3">
      <c r="Q1052" s="11"/>
      <c r="S1052" s="16"/>
    </row>
    <row r="1053" spans="17:19" x14ac:dyDescent="0.3">
      <c r="Q1053" s="11"/>
      <c r="S1053" s="16"/>
    </row>
    <row r="1054" spans="17:19" x14ac:dyDescent="0.3">
      <c r="Q1054" s="11"/>
      <c r="S1054" s="16"/>
    </row>
    <row r="1055" spans="17:19" x14ac:dyDescent="0.3">
      <c r="Q1055" s="11"/>
      <c r="S1055" s="16"/>
    </row>
    <row r="1056" spans="17:19" x14ac:dyDescent="0.3">
      <c r="Q1056" s="11"/>
      <c r="S1056" s="16"/>
    </row>
    <row r="1057" spans="17:19" x14ac:dyDescent="0.3">
      <c r="Q1057" s="11"/>
      <c r="S1057" s="16"/>
    </row>
    <row r="1058" spans="17:19" x14ac:dyDescent="0.3">
      <c r="Q1058" s="11"/>
      <c r="S1058" s="16"/>
    </row>
    <row r="1059" spans="17:19" x14ac:dyDescent="0.3">
      <c r="Q1059" s="11"/>
      <c r="S1059" s="16"/>
    </row>
    <row r="1060" spans="17:19" x14ac:dyDescent="0.3">
      <c r="Q1060" s="11"/>
      <c r="S1060" s="16"/>
    </row>
    <row r="1061" spans="17:19" x14ac:dyDescent="0.3">
      <c r="Q1061" s="11"/>
      <c r="S1061" s="16"/>
    </row>
    <row r="1062" spans="17:19" x14ac:dyDescent="0.3">
      <c r="Q1062" s="11"/>
      <c r="S1062" s="16"/>
    </row>
    <row r="1063" spans="17:19" x14ac:dyDescent="0.3">
      <c r="Q1063" s="11"/>
      <c r="S1063" s="16"/>
    </row>
    <row r="1064" spans="17:19" x14ac:dyDescent="0.3">
      <c r="Q1064" s="11"/>
      <c r="S1064" s="16"/>
    </row>
    <row r="1065" spans="17:19" x14ac:dyDescent="0.3">
      <c r="Q1065" s="11"/>
      <c r="S1065" s="16"/>
    </row>
    <row r="1066" spans="17:19" x14ac:dyDescent="0.3">
      <c r="Q1066" s="11"/>
      <c r="S1066" s="16"/>
    </row>
    <row r="1067" spans="17:19" x14ac:dyDescent="0.3">
      <c r="Q1067" s="11"/>
      <c r="S1067" s="16"/>
    </row>
    <row r="1068" spans="17:19" x14ac:dyDescent="0.3">
      <c r="Q1068" s="11"/>
      <c r="S1068" s="16"/>
    </row>
    <row r="1069" spans="17:19" x14ac:dyDescent="0.3">
      <c r="Q1069" s="11"/>
      <c r="S1069" s="16"/>
    </row>
    <row r="1070" spans="17:19" x14ac:dyDescent="0.3">
      <c r="Q1070" s="11"/>
      <c r="S1070" s="16"/>
    </row>
    <row r="1071" spans="17:19" x14ac:dyDescent="0.3">
      <c r="Q1071" s="11"/>
      <c r="S1071" s="16"/>
    </row>
    <row r="1072" spans="17:19" x14ac:dyDescent="0.3">
      <c r="Q1072" s="11"/>
      <c r="S1072" s="16"/>
    </row>
    <row r="1073" spans="17:19" x14ac:dyDescent="0.3">
      <c r="Q1073" s="11"/>
      <c r="S1073" s="16"/>
    </row>
    <row r="1074" spans="17:19" x14ac:dyDescent="0.3">
      <c r="Q1074" s="11"/>
      <c r="S1074" s="16"/>
    </row>
    <row r="1075" spans="17:19" x14ac:dyDescent="0.3">
      <c r="Q1075" s="11"/>
      <c r="S1075" s="16"/>
    </row>
    <row r="1076" spans="17:19" x14ac:dyDescent="0.3">
      <c r="Q1076" s="11"/>
      <c r="S1076" s="16"/>
    </row>
    <row r="1077" spans="17:19" x14ac:dyDescent="0.3">
      <c r="Q1077" s="11"/>
      <c r="S1077" s="16"/>
    </row>
    <row r="1078" spans="17:19" x14ac:dyDescent="0.3">
      <c r="Q1078" s="11"/>
      <c r="S1078" s="16"/>
    </row>
    <row r="1079" spans="17:19" x14ac:dyDescent="0.3">
      <c r="Q1079" s="11"/>
      <c r="S1079" s="16"/>
    </row>
    <row r="1080" spans="17:19" x14ac:dyDescent="0.3">
      <c r="Q1080" s="11"/>
      <c r="S1080" s="16"/>
    </row>
    <row r="1081" spans="17:19" x14ac:dyDescent="0.3">
      <c r="Q1081" s="11"/>
      <c r="S1081" s="16"/>
    </row>
    <row r="1082" spans="17:19" x14ac:dyDescent="0.3">
      <c r="Q1082" s="11"/>
      <c r="S1082" s="16"/>
    </row>
    <row r="1083" spans="17:19" x14ac:dyDescent="0.3">
      <c r="Q1083" s="11"/>
      <c r="S1083" s="16"/>
    </row>
    <row r="1084" spans="17:19" x14ac:dyDescent="0.3">
      <c r="Q1084" s="11"/>
      <c r="S1084" s="16"/>
    </row>
    <row r="1085" spans="17:19" x14ac:dyDescent="0.3">
      <c r="Q1085" s="11"/>
      <c r="S1085" s="16"/>
    </row>
    <row r="1086" spans="17:19" x14ac:dyDescent="0.3">
      <c r="Q1086" s="11"/>
      <c r="S1086" s="16"/>
    </row>
    <row r="1087" spans="17:19" x14ac:dyDescent="0.3">
      <c r="Q1087" s="11"/>
      <c r="S1087" s="16"/>
    </row>
    <row r="1088" spans="17:19" x14ac:dyDescent="0.3">
      <c r="Q1088" s="11"/>
      <c r="S1088" s="16"/>
    </row>
    <row r="1089" spans="17:19" x14ac:dyDescent="0.3">
      <c r="Q1089" s="11"/>
      <c r="S1089" s="16"/>
    </row>
    <row r="1090" spans="17:19" x14ac:dyDescent="0.3">
      <c r="Q1090" s="11"/>
      <c r="S1090" s="16"/>
    </row>
    <row r="1091" spans="17:19" x14ac:dyDescent="0.3">
      <c r="Q1091" s="11"/>
      <c r="S1091" s="16"/>
    </row>
    <row r="1092" spans="17:19" x14ac:dyDescent="0.3">
      <c r="Q1092" s="11"/>
      <c r="S1092" s="16"/>
    </row>
    <row r="1093" spans="17:19" x14ac:dyDescent="0.3">
      <c r="Q1093" s="11"/>
      <c r="S1093" s="16"/>
    </row>
    <row r="1094" spans="17:19" x14ac:dyDescent="0.3">
      <c r="Q1094" s="11"/>
      <c r="S1094" s="16"/>
    </row>
    <row r="1095" spans="17:19" x14ac:dyDescent="0.3">
      <c r="Q1095" s="11"/>
      <c r="S1095" s="16"/>
    </row>
    <row r="1096" spans="17:19" x14ac:dyDescent="0.3">
      <c r="Q1096" s="11"/>
      <c r="S1096" s="16"/>
    </row>
    <row r="1097" spans="17:19" x14ac:dyDescent="0.3">
      <c r="Q1097" s="11"/>
      <c r="S1097" s="16"/>
    </row>
    <row r="1098" spans="17:19" x14ac:dyDescent="0.3">
      <c r="Q1098" s="11"/>
      <c r="S1098" s="16"/>
    </row>
    <row r="1099" spans="17:19" x14ac:dyDescent="0.3">
      <c r="Q1099" s="11"/>
      <c r="S1099" s="16"/>
    </row>
    <row r="1100" spans="17:19" x14ac:dyDescent="0.3">
      <c r="Q1100" s="11"/>
      <c r="S1100" s="16"/>
    </row>
    <row r="1101" spans="17:19" x14ac:dyDescent="0.3">
      <c r="Q1101" s="11"/>
      <c r="S1101" s="16"/>
    </row>
    <row r="1102" spans="17:19" x14ac:dyDescent="0.3">
      <c r="Q1102" s="11"/>
      <c r="S1102" s="16"/>
    </row>
    <row r="1103" spans="17:19" x14ac:dyDescent="0.3">
      <c r="Q1103" s="11"/>
      <c r="S1103" s="16"/>
    </row>
    <row r="1104" spans="17:19" x14ac:dyDescent="0.3">
      <c r="Q1104" s="11"/>
      <c r="S1104" s="16"/>
    </row>
    <row r="1105" spans="17:19" x14ac:dyDescent="0.3">
      <c r="Q1105" s="11"/>
      <c r="S1105" s="16"/>
    </row>
    <row r="1106" spans="17:19" x14ac:dyDescent="0.3">
      <c r="Q1106" s="11"/>
      <c r="S1106" s="16"/>
    </row>
    <row r="1107" spans="17:19" x14ac:dyDescent="0.3">
      <c r="Q1107" s="11"/>
      <c r="S1107" s="16"/>
    </row>
    <row r="1108" spans="17:19" x14ac:dyDescent="0.3">
      <c r="Q1108" s="11"/>
      <c r="S1108" s="16"/>
    </row>
    <row r="1109" spans="17:19" x14ac:dyDescent="0.3">
      <c r="Q1109" s="11"/>
      <c r="S1109" s="16"/>
    </row>
    <row r="1110" spans="17:19" x14ac:dyDescent="0.3">
      <c r="Q1110" s="11"/>
      <c r="S1110" s="16"/>
    </row>
    <row r="1111" spans="17:19" x14ac:dyDescent="0.3">
      <c r="Q1111" s="11"/>
      <c r="S1111" s="16"/>
    </row>
    <row r="1112" spans="17:19" x14ac:dyDescent="0.3">
      <c r="Q1112" s="11"/>
      <c r="S1112" s="16"/>
    </row>
    <row r="1113" spans="17:19" x14ac:dyDescent="0.3">
      <c r="Q1113" s="11"/>
      <c r="S1113" s="16"/>
    </row>
    <row r="1114" spans="17:19" x14ac:dyDescent="0.3">
      <c r="Q1114" s="11"/>
      <c r="S1114" s="16"/>
    </row>
    <row r="1115" spans="17:19" x14ac:dyDescent="0.3">
      <c r="Q1115" s="11"/>
      <c r="S1115" s="16"/>
    </row>
    <row r="1116" spans="17:19" x14ac:dyDescent="0.3">
      <c r="Q1116" s="11"/>
      <c r="S1116" s="16"/>
    </row>
    <row r="1117" spans="17:19" x14ac:dyDescent="0.3">
      <c r="Q1117" s="11"/>
      <c r="S1117" s="16"/>
    </row>
    <row r="1118" spans="17:19" x14ac:dyDescent="0.3">
      <c r="Q1118" s="11"/>
      <c r="S1118" s="16"/>
    </row>
    <row r="1119" spans="17:19" x14ac:dyDescent="0.3">
      <c r="Q1119" s="11"/>
      <c r="S1119" s="16"/>
    </row>
    <row r="1120" spans="17:19" x14ac:dyDescent="0.3">
      <c r="Q1120" s="11"/>
      <c r="S1120" s="16"/>
    </row>
    <row r="1121" spans="17:19" x14ac:dyDescent="0.3">
      <c r="Q1121" s="11"/>
      <c r="S1121" s="16"/>
    </row>
    <row r="1122" spans="17:19" x14ac:dyDescent="0.3">
      <c r="Q1122" s="11"/>
      <c r="S1122" s="16"/>
    </row>
    <row r="1123" spans="17:19" x14ac:dyDescent="0.3">
      <c r="Q1123" s="11"/>
      <c r="S1123" s="16"/>
    </row>
    <row r="1124" spans="17:19" x14ac:dyDescent="0.3">
      <c r="Q1124" s="11"/>
      <c r="S1124" s="16"/>
    </row>
    <row r="1125" spans="17:19" x14ac:dyDescent="0.3">
      <c r="Q1125" s="11"/>
      <c r="S1125" s="16"/>
    </row>
    <row r="1126" spans="17:19" x14ac:dyDescent="0.3">
      <c r="Q1126" s="11"/>
      <c r="S1126" s="16"/>
    </row>
    <row r="1127" spans="17:19" x14ac:dyDescent="0.3">
      <c r="Q1127" s="11"/>
      <c r="S1127" s="16"/>
    </row>
    <row r="1128" spans="17:19" x14ac:dyDescent="0.3">
      <c r="Q1128" s="11"/>
      <c r="S1128" s="16"/>
    </row>
    <row r="1129" spans="17:19" x14ac:dyDescent="0.3">
      <c r="Q1129" s="11"/>
      <c r="S1129" s="16"/>
    </row>
    <row r="1130" spans="17:19" x14ac:dyDescent="0.3">
      <c r="Q1130" s="11"/>
      <c r="S1130" s="16"/>
    </row>
    <row r="1131" spans="17:19" x14ac:dyDescent="0.3">
      <c r="Q1131" s="11"/>
      <c r="S1131" s="16"/>
    </row>
    <row r="1132" spans="17:19" x14ac:dyDescent="0.3">
      <c r="Q1132" s="11"/>
      <c r="S1132" s="16"/>
    </row>
    <row r="1133" spans="17:19" x14ac:dyDescent="0.3">
      <c r="Q1133" s="11"/>
      <c r="S1133" s="16"/>
    </row>
    <row r="1134" spans="17:19" x14ac:dyDescent="0.3">
      <c r="Q1134" s="11"/>
      <c r="S1134" s="16"/>
    </row>
    <row r="1135" spans="17:19" x14ac:dyDescent="0.3">
      <c r="Q1135" s="11"/>
      <c r="S1135" s="16"/>
    </row>
    <row r="1136" spans="17:19" x14ac:dyDescent="0.3">
      <c r="Q1136" s="11"/>
      <c r="S1136" s="16"/>
    </row>
    <row r="1137" spans="17:19" x14ac:dyDescent="0.3">
      <c r="Q1137" s="11"/>
      <c r="S1137" s="16"/>
    </row>
    <row r="1138" spans="17:19" x14ac:dyDescent="0.3">
      <c r="Q1138" s="11"/>
      <c r="S1138" s="16"/>
    </row>
    <row r="1139" spans="17:19" x14ac:dyDescent="0.3">
      <c r="Q1139" s="11"/>
      <c r="S1139" s="16"/>
    </row>
    <row r="1140" spans="17:19" x14ac:dyDescent="0.3">
      <c r="Q1140" s="11"/>
      <c r="S1140" s="16"/>
    </row>
    <row r="1141" spans="17:19" x14ac:dyDescent="0.3">
      <c r="Q1141" s="11"/>
      <c r="S1141" s="16"/>
    </row>
    <row r="1142" spans="17:19" x14ac:dyDescent="0.3">
      <c r="Q1142" s="11"/>
      <c r="S1142" s="16"/>
    </row>
    <row r="1143" spans="17:19" x14ac:dyDescent="0.3">
      <c r="Q1143" s="11"/>
      <c r="S1143" s="16"/>
    </row>
    <row r="1144" spans="17:19" x14ac:dyDescent="0.3">
      <c r="Q1144" s="11"/>
      <c r="S1144" s="16"/>
    </row>
    <row r="1145" spans="17:19" x14ac:dyDescent="0.3">
      <c r="Q1145" s="11"/>
      <c r="S1145" s="16"/>
    </row>
    <row r="1146" spans="17:19" x14ac:dyDescent="0.3">
      <c r="Q1146" s="11"/>
      <c r="S1146" s="16"/>
    </row>
    <row r="1147" spans="17:19" x14ac:dyDescent="0.3">
      <c r="Q1147" s="11"/>
      <c r="S1147" s="16"/>
    </row>
    <row r="1148" spans="17:19" x14ac:dyDescent="0.3">
      <c r="Q1148" s="11"/>
      <c r="S1148" s="16"/>
    </row>
    <row r="1149" spans="17:19" x14ac:dyDescent="0.3">
      <c r="Q1149" s="11"/>
      <c r="S1149" s="16"/>
    </row>
    <row r="1150" spans="17:19" x14ac:dyDescent="0.3">
      <c r="Q1150" s="11"/>
      <c r="S1150" s="16"/>
    </row>
    <row r="1151" spans="17:19" x14ac:dyDescent="0.3">
      <c r="Q1151" s="11"/>
      <c r="S1151" s="16"/>
    </row>
    <row r="1152" spans="17:19" x14ac:dyDescent="0.3">
      <c r="Q1152" s="11"/>
      <c r="S1152" s="16"/>
    </row>
    <row r="1153" spans="17:19" x14ac:dyDescent="0.3">
      <c r="Q1153" s="11"/>
      <c r="S1153" s="16"/>
    </row>
    <row r="1154" spans="17:19" x14ac:dyDescent="0.3">
      <c r="Q1154" s="11"/>
      <c r="S1154" s="16"/>
    </row>
    <row r="1155" spans="17:19" x14ac:dyDescent="0.3">
      <c r="Q1155" s="11"/>
      <c r="S1155" s="16"/>
    </row>
    <row r="1156" spans="17:19" x14ac:dyDescent="0.3">
      <c r="Q1156" s="11"/>
      <c r="S1156" s="16"/>
    </row>
    <row r="1157" spans="17:19" x14ac:dyDescent="0.3">
      <c r="Q1157" s="11"/>
      <c r="S1157" s="16"/>
    </row>
    <row r="1158" spans="17:19" x14ac:dyDescent="0.3">
      <c r="Q1158" s="11"/>
      <c r="S1158" s="16"/>
    </row>
    <row r="1159" spans="17:19" x14ac:dyDescent="0.3">
      <c r="Q1159" s="11"/>
      <c r="S1159" s="16"/>
    </row>
    <row r="1160" spans="17:19" x14ac:dyDescent="0.3">
      <c r="Q1160" s="11"/>
      <c r="S1160" s="16"/>
    </row>
    <row r="1161" spans="17:19" x14ac:dyDescent="0.3">
      <c r="Q1161" s="11"/>
      <c r="S1161" s="16"/>
    </row>
    <row r="1162" spans="17:19" x14ac:dyDescent="0.3">
      <c r="Q1162" s="11"/>
      <c r="S1162" s="16"/>
    </row>
    <row r="1163" spans="17:19" x14ac:dyDescent="0.3">
      <c r="Q1163" s="11"/>
      <c r="S1163" s="16"/>
    </row>
    <row r="1164" spans="17:19" x14ac:dyDescent="0.3">
      <c r="Q1164" s="11"/>
      <c r="S1164" s="16"/>
    </row>
    <row r="1165" spans="17:19" x14ac:dyDescent="0.3">
      <c r="Q1165" s="11"/>
      <c r="S1165" s="16"/>
    </row>
    <row r="1166" spans="17:19" x14ac:dyDescent="0.3">
      <c r="Q1166" s="11"/>
      <c r="S1166" s="16"/>
    </row>
    <row r="1167" spans="17:19" x14ac:dyDescent="0.3">
      <c r="Q1167" s="11"/>
      <c r="S1167" s="16"/>
    </row>
    <row r="1168" spans="17:19" x14ac:dyDescent="0.3">
      <c r="Q1168" s="11"/>
      <c r="S1168" s="16"/>
    </row>
    <row r="1169" spans="17:19" x14ac:dyDescent="0.3">
      <c r="Q1169" s="11"/>
      <c r="S1169" s="16"/>
    </row>
    <row r="1170" spans="17:19" x14ac:dyDescent="0.3">
      <c r="Q1170" s="11"/>
      <c r="S1170" s="16"/>
    </row>
    <row r="1171" spans="17:19" x14ac:dyDescent="0.3">
      <c r="Q1171" s="11"/>
      <c r="S1171" s="16"/>
    </row>
    <row r="1172" spans="17:19" x14ac:dyDescent="0.3">
      <c r="Q1172" s="11"/>
      <c r="S1172" s="16"/>
    </row>
    <row r="1173" spans="17:19" x14ac:dyDescent="0.3">
      <c r="Q1173" s="11"/>
      <c r="S1173" s="16"/>
    </row>
    <row r="1174" spans="17:19" x14ac:dyDescent="0.3">
      <c r="Q1174" s="11"/>
      <c r="S1174" s="16"/>
    </row>
    <row r="1175" spans="17:19" x14ac:dyDescent="0.3">
      <c r="Q1175" s="11"/>
      <c r="S1175" s="16"/>
    </row>
    <row r="1176" spans="17:19" x14ac:dyDescent="0.3">
      <c r="Q1176" s="11"/>
      <c r="S1176" s="16"/>
    </row>
    <row r="1177" spans="17:19" x14ac:dyDescent="0.3">
      <c r="Q1177" s="11"/>
      <c r="S1177" s="16"/>
    </row>
    <row r="1178" spans="17:19" x14ac:dyDescent="0.3">
      <c r="Q1178" s="11"/>
      <c r="S1178" s="16"/>
    </row>
    <row r="1179" spans="17:19" x14ac:dyDescent="0.3">
      <c r="Q1179" s="11"/>
      <c r="S1179" s="16"/>
    </row>
    <row r="1180" spans="17:19" x14ac:dyDescent="0.3">
      <c r="Q1180" s="11"/>
      <c r="S1180" s="16"/>
    </row>
    <row r="1181" spans="17:19" x14ac:dyDescent="0.3">
      <c r="Q1181" s="11"/>
      <c r="S1181" s="16"/>
    </row>
    <row r="1182" spans="17:19" x14ac:dyDescent="0.3">
      <c r="Q1182" s="11"/>
      <c r="S1182" s="16"/>
    </row>
    <row r="1183" spans="17:19" x14ac:dyDescent="0.3">
      <c r="Q1183" s="11"/>
      <c r="S1183" s="16"/>
    </row>
    <row r="1184" spans="17:19" x14ac:dyDescent="0.3">
      <c r="Q1184" s="11"/>
      <c r="S1184" s="16"/>
    </row>
    <row r="1185" spans="17:19" x14ac:dyDescent="0.3">
      <c r="Q1185" s="11"/>
      <c r="S1185" s="16"/>
    </row>
    <row r="1186" spans="17:19" x14ac:dyDescent="0.3">
      <c r="Q1186" s="11"/>
      <c r="S1186" s="16"/>
    </row>
    <row r="1187" spans="17:19" x14ac:dyDescent="0.3">
      <c r="Q1187" s="11"/>
      <c r="S1187" s="16"/>
    </row>
    <row r="1188" spans="17:19" x14ac:dyDescent="0.3">
      <c r="Q1188" s="11"/>
      <c r="S1188" s="16"/>
    </row>
    <row r="1189" spans="17:19" x14ac:dyDescent="0.3">
      <c r="Q1189" s="11"/>
      <c r="S1189" s="16"/>
    </row>
    <row r="1190" spans="17:19" x14ac:dyDescent="0.3">
      <c r="Q1190" s="11"/>
      <c r="S1190" s="16"/>
    </row>
    <row r="1191" spans="17:19" x14ac:dyDescent="0.3">
      <c r="Q1191" s="11"/>
      <c r="S1191" s="16"/>
    </row>
    <row r="1192" spans="17:19" x14ac:dyDescent="0.3">
      <c r="Q1192" s="11"/>
      <c r="S1192" s="16"/>
    </row>
    <row r="1193" spans="17:19" x14ac:dyDescent="0.3">
      <c r="Q1193" s="11"/>
      <c r="S1193" s="16"/>
    </row>
    <row r="1194" spans="17:19" x14ac:dyDescent="0.3">
      <c r="Q1194" s="11"/>
      <c r="S1194" s="16"/>
    </row>
    <row r="1195" spans="17:19" x14ac:dyDescent="0.3">
      <c r="Q1195" s="11"/>
      <c r="S1195" s="16"/>
    </row>
    <row r="1196" spans="17:19" x14ac:dyDescent="0.3">
      <c r="Q1196" s="11"/>
      <c r="S1196" s="16"/>
    </row>
    <row r="1197" spans="17:19" x14ac:dyDescent="0.3">
      <c r="Q1197" s="11"/>
      <c r="S1197" s="16"/>
    </row>
    <row r="1198" spans="17:19" x14ac:dyDescent="0.3">
      <c r="Q1198" s="11"/>
      <c r="S1198" s="16"/>
    </row>
    <row r="1199" spans="17:19" x14ac:dyDescent="0.3">
      <c r="Q1199" s="11"/>
      <c r="S1199" s="16"/>
    </row>
    <row r="1200" spans="17:19" x14ac:dyDescent="0.3">
      <c r="Q1200" s="11"/>
      <c r="S1200" s="16"/>
    </row>
    <row r="1201" spans="17:19" x14ac:dyDescent="0.3">
      <c r="Q1201" s="11"/>
      <c r="S1201" s="16"/>
    </row>
    <row r="1202" spans="17:19" x14ac:dyDescent="0.3">
      <c r="Q1202" s="11"/>
      <c r="S1202" s="16"/>
    </row>
    <row r="1203" spans="17:19" x14ac:dyDescent="0.3">
      <c r="Q1203" s="11"/>
      <c r="S1203" s="16"/>
    </row>
    <row r="1204" spans="17:19" x14ac:dyDescent="0.3">
      <c r="Q1204" s="11"/>
      <c r="S1204" s="16"/>
    </row>
    <row r="1205" spans="17:19" x14ac:dyDescent="0.3">
      <c r="Q1205" s="11"/>
      <c r="S1205" s="16"/>
    </row>
    <row r="1206" spans="17:19" x14ac:dyDescent="0.3">
      <c r="Q1206" s="11"/>
      <c r="S1206" s="16"/>
    </row>
    <row r="1207" spans="17:19" x14ac:dyDescent="0.3">
      <c r="Q1207" s="11"/>
      <c r="S1207" s="16"/>
    </row>
    <row r="1208" spans="17:19" x14ac:dyDescent="0.3">
      <c r="Q1208" s="11"/>
      <c r="S1208" s="16"/>
    </row>
    <row r="1209" spans="17:19" x14ac:dyDescent="0.3">
      <c r="Q1209" s="11"/>
      <c r="S1209" s="16"/>
    </row>
    <row r="1210" spans="17:19" x14ac:dyDescent="0.3">
      <c r="Q1210" s="11"/>
      <c r="S1210" s="16"/>
    </row>
    <row r="1211" spans="17:19" x14ac:dyDescent="0.3">
      <c r="Q1211" s="11"/>
      <c r="S1211" s="16"/>
    </row>
    <row r="1212" spans="17:19" x14ac:dyDescent="0.3">
      <c r="Q1212" s="11"/>
      <c r="S1212" s="16"/>
    </row>
    <row r="1213" spans="17:19" x14ac:dyDescent="0.3">
      <c r="Q1213" s="11"/>
      <c r="S1213" s="16"/>
    </row>
    <row r="1214" spans="17:19" x14ac:dyDescent="0.3">
      <c r="Q1214" s="11"/>
      <c r="S1214" s="16"/>
    </row>
    <row r="1215" spans="17:19" x14ac:dyDescent="0.3">
      <c r="Q1215" s="11"/>
      <c r="S1215" s="16"/>
    </row>
    <row r="1216" spans="17:19" x14ac:dyDescent="0.3">
      <c r="Q1216" s="11"/>
      <c r="S1216" s="16"/>
    </row>
    <row r="1217" spans="17:19" x14ac:dyDescent="0.3">
      <c r="Q1217" s="11"/>
      <c r="S1217" s="16"/>
    </row>
    <row r="1218" spans="17:19" x14ac:dyDescent="0.3">
      <c r="Q1218" s="11"/>
      <c r="S1218" s="16"/>
    </row>
    <row r="1219" spans="17:19" x14ac:dyDescent="0.3">
      <c r="Q1219" s="11"/>
      <c r="S1219" s="16"/>
    </row>
    <row r="1220" spans="17:19" x14ac:dyDescent="0.3">
      <c r="Q1220" s="11"/>
      <c r="S1220" s="16"/>
    </row>
    <row r="1221" spans="17:19" x14ac:dyDescent="0.3">
      <c r="Q1221" s="11"/>
      <c r="S1221" s="16"/>
    </row>
    <row r="1222" spans="17:19" x14ac:dyDescent="0.3">
      <c r="Q1222" s="11"/>
      <c r="S1222" s="16"/>
    </row>
    <row r="1223" spans="17:19" x14ac:dyDescent="0.3">
      <c r="Q1223" s="11"/>
      <c r="S1223" s="16"/>
    </row>
    <row r="1224" spans="17:19" x14ac:dyDescent="0.3">
      <c r="Q1224" s="11"/>
      <c r="S1224" s="16"/>
    </row>
    <row r="1225" spans="17:19" x14ac:dyDescent="0.3">
      <c r="Q1225" s="11"/>
      <c r="S1225" s="16"/>
    </row>
    <row r="1226" spans="17:19" x14ac:dyDescent="0.3">
      <c r="Q1226" s="11"/>
      <c r="S1226" s="16"/>
    </row>
    <row r="1227" spans="17:19" x14ac:dyDescent="0.3">
      <c r="Q1227" s="11"/>
      <c r="S1227" s="16"/>
    </row>
    <row r="1228" spans="17:19" x14ac:dyDescent="0.3">
      <c r="Q1228" s="11"/>
      <c r="S1228" s="16"/>
    </row>
    <row r="1229" spans="17:19" x14ac:dyDescent="0.3">
      <c r="Q1229" s="11"/>
      <c r="S1229" s="16"/>
    </row>
    <row r="1230" spans="17:19" x14ac:dyDescent="0.3">
      <c r="Q1230" s="11"/>
      <c r="S1230" s="16"/>
    </row>
    <row r="1231" spans="17:19" x14ac:dyDescent="0.3">
      <c r="Q1231" s="11"/>
      <c r="S1231" s="16"/>
    </row>
    <row r="1232" spans="17:19" x14ac:dyDescent="0.3">
      <c r="Q1232" s="11"/>
      <c r="S1232" s="16"/>
    </row>
    <row r="1233" spans="17:19" x14ac:dyDescent="0.3">
      <c r="Q1233" s="11"/>
      <c r="S1233" s="16"/>
    </row>
    <row r="1234" spans="17:19" x14ac:dyDescent="0.3">
      <c r="Q1234" s="11"/>
      <c r="S1234" s="16"/>
    </row>
    <row r="1235" spans="17:19" x14ac:dyDescent="0.3">
      <c r="Q1235" s="11"/>
      <c r="S1235" s="16"/>
    </row>
    <row r="1236" spans="17:19" x14ac:dyDescent="0.3">
      <c r="Q1236" s="11"/>
      <c r="S1236" s="16"/>
    </row>
    <row r="1237" spans="17:19" x14ac:dyDescent="0.3">
      <c r="Q1237" s="11"/>
      <c r="S1237" s="16"/>
    </row>
    <row r="1238" spans="17:19" x14ac:dyDescent="0.3">
      <c r="Q1238" s="11"/>
      <c r="S1238" s="16"/>
    </row>
    <row r="1239" spans="17:19" x14ac:dyDescent="0.3">
      <c r="Q1239" s="11"/>
      <c r="S1239" s="16"/>
    </row>
    <row r="1240" spans="17:19" x14ac:dyDescent="0.3">
      <c r="Q1240" s="11"/>
      <c r="S1240" s="16"/>
    </row>
    <row r="1241" spans="17:19" x14ac:dyDescent="0.3">
      <c r="Q1241" s="11"/>
      <c r="S1241" s="16"/>
    </row>
    <row r="1242" spans="17:19" x14ac:dyDescent="0.3">
      <c r="Q1242" s="11"/>
      <c r="S1242" s="16"/>
    </row>
    <row r="1243" spans="17:19" x14ac:dyDescent="0.3">
      <c r="Q1243" s="11"/>
      <c r="S1243" s="16"/>
    </row>
    <row r="1244" spans="17:19" x14ac:dyDescent="0.3">
      <c r="Q1244" s="11"/>
      <c r="S1244" s="16"/>
    </row>
    <row r="1245" spans="17:19" x14ac:dyDescent="0.3">
      <c r="Q1245" s="11"/>
      <c r="S1245" s="16"/>
    </row>
    <row r="1246" spans="17:19" x14ac:dyDescent="0.3">
      <c r="Q1246" s="11"/>
      <c r="S1246" s="16"/>
    </row>
    <row r="1247" spans="17:19" x14ac:dyDescent="0.3">
      <c r="Q1247" s="11"/>
      <c r="S1247" s="16"/>
    </row>
    <row r="1248" spans="17:19" x14ac:dyDescent="0.3">
      <c r="Q1248" s="11"/>
      <c r="S1248" s="16"/>
    </row>
    <row r="1249" spans="17:19" x14ac:dyDescent="0.3">
      <c r="Q1249" s="11"/>
      <c r="S1249" s="16"/>
    </row>
    <row r="1250" spans="17:19" x14ac:dyDescent="0.3">
      <c r="Q1250" s="11"/>
      <c r="S1250" s="16"/>
    </row>
    <row r="1251" spans="17:19" x14ac:dyDescent="0.3">
      <c r="Q1251" s="11"/>
      <c r="S1251" s="16"/>
    </row>
    <row r="1252" spans="17:19" x14ac:dyDescent="0.3">
      <c r="Q1252" s="11"/>
      <c r="S1252" s="16"/>
    </row>
    <row r="1253" spans="17:19" x14ac:dyDescent="0.3">
      <c r="Q1253" s="11"/>
      <c r="S1253" s="16"/>
    </row>
    <row r="1254" spans="17:19" x14ac:dyDescent="0.3">
      <c r="Q1254" s="11"/>
      <c r="S1254" s="16"/>
    </row>
    <row r="1255" spans="17:19" x14ac:dyDescent="0.3">
      <c r="Q1255" s="11"/>
      <c r="S1255" s="16"/>
    </row>
    <row r="1256" spans="17:19" x14ac:dyDescent="0.3">
      <c r="Q1256" s="11"/>
      <c r="S1256" s="16"/>
    </row>
    <row r="1257" spans="17:19" x14ac:dyDescent="0.3">
      <c r="Q1257" s="11"/>
      <c r="S1257" s="16"/>
    </row>
    <row r="1258" spans="17:19" x14ac:dyDescent="0.3">
      <c r="Q1258" s="11"/>
      <c r="S1258" s="16"/>
    </row>
    <row r="1259" spans="17:19" x14ac:dyDescent="0.3">
      <c r="Q1259" s="11"/>
      <c r="S1259" s="16"/>
    </row>
    <row r="1260" spans="17:19" x14ac:dyDescent="0.3">
      <c r="Q1260" s="11"/>
      <c r="S1260" s="16"/>
    </row>
    <row r="1261" spans="17:19" x14ac:dyDescent="0.3">
      <c r="Q1261" s="11"/>
      <c r="S1261" s="16"/>
    </row>
    <row r="1262" spans="17:19" x14ac:dyDescent="0.3">
      <c r="Q1262" s="11"/>
      <c r="S1262" s="16"/>
    </row>
    <row r="1263" spans="17:19" x14ac:dyDescent="0.3">
      <c r="Q1263" s="11"/>
      <c r="S1263" s="16"/>
    </row>
    <row r="1264" spans="17:19" x14ac:dyDescent="0.3">
      <c r="Q1264" s="11"/>
      <c r="S1264" s="16"/>
    </row>
    <row r="1265" spans="17:19" x14ac:dyDescent="0.3">
      <c r="Q1265" s="11"/>
      <c r="S1265" s="16"/>
    </row>
    <row r="1266" spans="17:19" x14ac:dyDescent="0.3">
      <c r="Q1266" s="11"/>
      <c r="S1266" s="16"/>
    </row>
    <row r="1267" spans="17:19" x14ac:dyDescent="0.3">
      <c r="Q1267" s="11"/>
      <c r="S1267" s="16"/>
    </row>
    <row r="1268" spans="17:19" x14ac:dyDescent="0.3">
      <c r="Q1268" s="11"/>
      <c r="S1268" s="16"/>
    </row>
    <row r="1269" spans="17:19" x14ac:dyDescent="0.3">
      <c r="Q1269" s="11"/>
      <c r="S1269" s="16"/>
    </row>
    <row r="1270" spans="17:19" x14ac:dyDescent="0.3">
      <c r="Q1270" s="11"/>
      <c r="S1270" s="16"/>
    </row>
    <row r="1271" spans="17:19" x14ac:dyDescent="0.3">
      <c r="Q1271" s="11"/>
      <c r="S1271" s="16"/>
    </row>
    <row r="1272" spans="17:19" x14ac:dyDescent="0.3">
      <c r="Q1272" s="11"/>
      <c r="S1272" s="16"/>
    </row>
    <row r="1273" spans="17:19" x14ac:dyDescent="0.3">
      <c r="Q1273" s="11"/>
      <c r="S1273" s="16"/>
    </row>
    <row r="1274" spans="17:19" x14ac:dyDescent="0.3">
      <c r="Q1274" s="11"/>
      <c r="S1274" s="16"/>
    </row>
    <row r="1275" spans="17:19" x14ac:dyDescent="0.3">
      <c r="Q1275" s="11"/>
      <c r="S1275" s="16"/>
    </row>
    <row r="1276" spans="17:19" x14ac:dyDescent="0.3">
      <c r="Q1276" s="11"/>
      <c r="S1276" s="16"/>
    </row>
    <row r="1277" spans="17:19" x14ac:dyDescent="0.3">
      <c r="Q1277" s="11"/>
      <c r="S1277" s="16"/>
    </row>
    <row r="1278" spans="17:19" x14ac:dyDescent="0.3">
      <c r="Q1278" s="11"/>
      <c r="S1278" s="16"/>
    </row>
    <row r="1279" spans="17:19" x14ac:dyDescent="0.3">
      <c r="Q1279" s="11"/>
      <c r="S1279" s="16"/>
    </row>
    <row r="1280" spans="17:19" x14ac:dyDescent="0.3">
      <c r="Q1280" s="11"/>
      <c r="S1280" s="16"/>
    </row>
    <row r="1281" spans="17:19" x14ac:dyDescent="0.3">
      <c r="Q1281" s="11"/>
      <c r="S1281" s="16"/>
    </row>
    <row r="1282" spans="17:19" x14ac:dyDescent="0.3">
      <c r="Q1282" s="11"/>
      <c r="S1282" s="16"/>
    </row>
    <row r="1283" spans="17:19" x14ac:dyDescent="0.3">
      <c r="Q1283" s="11"/>
      <c r="S1283" s="16"/>
    </row>
    <row r="1284" spans="17:19" x14ac:dyDescent="0.3">
      <c r="Q1284" s="11"/>
      <c r="S1284" s="16"/>
    </row>
    <row r="1285" spans="17:19" x14ac:dyDescent="0.3">
      <c r="Q1285" s="11"/>
      <c r="S1285" s="16"/>
    </row>
    <row r="1286" spans="17:19" x14ac:dyDescent="0.3">
      <c r="Q1286" s="11"/>
      <c r="S1286" s="16"/>
    </row>
    <row r="1287" spans="17:19" x14ac:dyDescent="0.3">
      <c r="Q1287" s="11"/>
      <c r="S1287" s="16"/>
    </row>
    <row r="1288" spans="17:19" x14ac:dyDescent="0.3">
      <c r="Q1288" s="11"/>
      <c r="S1288" s="16"/>
    </row>
    <row r="1289" spans="17:19" x14ac:dyDescent="0.3">
      <c r="Q1289" s="11"/>
      <c r="S1289" s="16"/>
    </row>
    <row r="1290" spans="17:19" x14ac:dyDescent="0.3">
      <c r="Q1290" s="11"/>
      <c r="S1290" s="16"/>
    </row>
    <row r="1291" spans="17:19" x14ac:dyDescent="0.3">
      <c r="Q1291" s="11"/>
      <c r="S1291" s="16"/>
    </row>
    <row r="1292" spans="17:19" x14ac:dyDescent="0.3">
      <c r="Q1292" s="11"/>
      <c r="S1292" s="16"/>
    </row>
    <row r="1293" spans="17:19" x14ac:dyDescent="0.3">
      <c r="Q1293" s="11"/>
      <c r="S1293" s="16"/>
    </row>
    <row r="1294" spans="17:19" x14ac:dyDescent="0.3">
      <c r="Q1294" s="11"/>
      <c r="S1294" s="16"/>
    </row>
    <row r="1295" spans="17:19" x14ac:dyDescent="0.3">
      <c r="Q1295" s="11"/>
      <c r="S1295" s="16"/>
    </row>
    <row r="1296" spans="17:19" x14ac:dyDescent="0.3">
      <c r="Q1296" s="11"/>
      <c r="S1296" s="16"/>
    </row>
    <row r="1297" spans="17:19" x14ac:dyDescent="0.3">
      <c r="Q1297" s="11"/>
      <c r="S1297" s="16"/>
    </row>
    <row r="1298" spans="17:19" x14ac:dyDescent="0.3">
      <c r="Q1298" s="11"/>
      <c r="S1298" s="16"/>
    </row>
    <row r="1299" spans="17:19" x14ac:dyDescent="0.3">
      <c r="Q1299" s="11"/>
      <c r="S1299" s="16"/>
    </row>
    <row r="1300" spans="17:19" x14ac:dyDescent="0.3">
      <c r="Q1300" s="11"/>
      <c r="S1300" s="16"/>
    </row>
    <row r="1301" spans="17:19" x14ac:dyDescent="0.3">
      <c r="Q1301" s="11"/>
      <c r="S1301" s="16"/>
    </row>
    <row r="1302" spans="17:19" x14ac:dyDescent="0.3">
      <c r="Q1302" s="11"/>
      <c r="S1302" s="16"/>
    </row>
    <row r="1303" spans="17:19" x14ac:dyDescent="0.3">
      <c r="Q1303" s="11"/>
      <c r="S1303" s="16"/>
    </row>
    <row r="1304" spans="17:19" x14ac:dyDescent="0.3">
      <c r="Q1304" s="11"/>
      <c r="S1304" s="16"/>
    </row>
    <row r="1305" spans="17:19" x14ac:dyDescent="0.3">
      <c r="Q1305" s="11"/>
      <c r="S1305" s="16"/>
    </row>
    <row r="1306" spans="17:19" x14ac:dyDescent="0.3">
      <c r="Q1306" s="11"/>
      <c r="S1306" s="16"/>
    </row>
    <row r="1307" spans="17:19" x14ac:dyDescent="0.3">
      <c r="Q1307" s="11"/>
      <c r="S1307" s="16"/>
    </row>
    <row r="1308" spans="17:19" x14ac:dyDescent="0.3">
      <c r="Q1308" s="11"/>
      <c r="S1308" s="16"/>
    </row>
    <row r="1309" spans="17:19" x14ac:dyDescent="0.3">
      <c r="Q1309" s="11"/>
      <c r="S1309" s="16"/>
    </row>
    <row r="1310" spans="17:19" x14ac:dyDescent="0.3">
      <c r="Q1310" s="11"/>
      <c r="S1310" s="16"/>
    </row>
    <row r="1311" spans="17:19" x14ac:dyDescent="0.3">
      <c r="Q1311" s="11"/>
      <c r="S1311" s="16"/>
    </row>
    <row r="1312" spans="17:19" x14ac:dyDescent="0.3">
      <c r="Q1312" s="11"/>
      <c r="S1312" s="16"/>
    </row>
    <row r="1313" spans="17:19" x14ac:dyDescent="0.3">
      <c r="Q1313" s="11"/>
      <c r="S1313" s="16"/>
    </row>
    <row r="1314" spans="17:19" x14ac:dyDescent="0.3">
      <c r="Q1314" s="11"/>
      <c r="S1314" s="16"/>
    </row>
    <row r="1315" spans="17:19" x14ac:dyDescent="0.3">
      <c r="Q1315" s="11"/>
      <c r="S1315" s="16"/>
    </row>
    <row r="1316" spans="17:19" x14ac:dyDescent="0.3">
      <c r="Q1316" s="11"/>
      <c r="S1316" s="16"/>
    </row>
    <row r="1317" spans="17:19" x14ac:dyDescent="0.3">
      <c r="Q1317" s="11"/>
      <c r="S1317" s="16"/>
    </row>
    <row r="1318" spans="17:19" x14ac:dyDescent="0.3">
      <c r="Q1318" s="11"/>
      <c r="S1318" s="16"/>
    </row>
    <row r="1319" spans="17:19" x14ac:dyDescent="0.3">
      <c r="Q1319" s="11"/>
      <c r="S1319" s="16"/>
    </row>
    <row r="1320" spans="17:19" x14ac:dyDescent="0.3">
      <c r="Q1320" s="11"/>
      <c r="S1320" s="16"/>
    </row>
    <row r="1321" spans="17:19" x14ac:dyDescent="0.3">
      <c r="Q1321" s="11"/>
      <c r="S1321" s="16"/>
    </row>
    <row r="1322" spans="17:19" x14ac:dyDescent="0.3">
      <c r="Q1322" s="11"/>
      <c r="S1322" s="16"/>
    </row>
    <row r="1323" spans="17:19" x14ac:dyDescent="0.3">
      <c r="Q1323" s="11"/>
      <c r="S1323" s="16"/>
    </row>
    <row r="1324" spans="17:19" x14ac:dyDescent="0.3">
      <c r="Q1324" s="11"/>
      <c r="S1324" s="16"/>
    </row>
    <row r="1325" spans="17:19" x14ac:dyDescent="0.3">
      <c r="Q1325" s="11"/>
      <c r="S1325" s="16"/>
    </row>
    <row r="1326" spans="17:19" x14ac:dyDescent="0.3">
      <c r="Q1326" s="11"/>
      <c r="S1326" s="16"/>
    </row>
    <row r="1327" spans="17:19" x14ac:dyDescent="0.3">
      <c r="Q1327" s="11"/>
      <c r="S1327" s="16"/>
    </row>
    <row r="1328" spans="17:19" x14ac:dyDescent="0.3">
      <c r="Q1328" s="11"/>
      <c r="S1328" s="16"/>
    </row>
    <row r="1329" spans="17:19" x14ac:dyDescent="0.3">
      <c r="Q1329" s="11"/>
      <c r="S1329" s="16"/>
    </row>
    <row r="1330" spans="17:19" x14ac:dyDescent="0.3">
      <c r="Q1330" s="11"/>
      <c r="S1330" s="16"/>
    </row>
    <row r="1331" spans="17:19" x14ac:dyDescent="0.3">
      <c r="Q1331" s="11"/>
      <c r="S1331" s="16"/>
    </row>
    <row r="1332" spans="17:19" x14ac:dyDescent="0.3">
      <c r="Q1332" s="11"/>
      <c r="S1332" s="16"/>
    </row>
    <row r="1333" spans="17:19" x14ac:dyDescent="0.3">
      <c r="Q1333" s="11"/>
      <c r="S1333" s="16"/>
    </row>
    <row r="1334" spans="17:19" x14ac:dyDescent="0.3">
      <c r="Q1334" s="11"/>
      <c r="S1334" s="16"/>
    </row>
    <row r="1335" spans="17:19" x14ac:dyDescent="0.3">
      <c r="Q1335" s="11"/>
      <c r="S1335" s="16"/>
    </row>
    <row r="1336" spans="17:19" x14ac:dyDescent="0.3">
      <c r="Q1336" s="11"/>
      <c r="S1336" s="16"/>
    </row>
    <row r="1337" spans="17:19" x14ac:dyDescent="0.3">
      <c r="Q1337" s="11"/>
      <c r="S1337" s="16"/>
    </row>
    <row r="1338" spans="17:19" x14ac:dyDescent="0.3">
      <c r="Q1338" s="11"/>
      <c r="S1338" s="16"/>
    </row>
    <row r="1339" spans="17:19" x14ac:dyDescent="0.3">
      <c r="Q1339" s="11"/>
      <c r="S1339" s="16"/>
    </row>
    <row r="1340" spans="17:19" x14ac:dyDescent="0.3">
      <c r="Q1340" s="11"/>
      <c r="S1340" s="16"/>
    </row>
    <row r="1341" spans="17:19" x14ac:dyDescent="0.3">
      <c r="Q1341" s="11"/>
      <c r="S1341" s="16"/>
    </row>
    <row r="1342" spans="17:19" x14ac:dyDescent="0.3">
      <c r="Q1342" s="11"/>
      <c r="S1342" s="16"/>
    </row>
    <row r="1343" spans="17:19" x14ac:dyDescent="0.3">
      <c r="Q1343" s="11"/>
      <c r="S1343" s="16"/>
    </row>
    <row r="1344" spans="17:19" x14ac:dyDescent="0.3">
      <c r="Q1344" s="11"/>
      <c r="S1344" s="16"/>
    </row>
    <row r="1345" spans="17:19" x14ac:dyDescent="0.3">
      <c r="Q1345" s="11"/>
      <c r="S1345" s="16"/>
    </row>
    <row r="1346" spans="17:19" x14ac:dyDescent="0.3">
      <c r="Q1346" s="11"/>
      <c r="S1346" s="16"/>
    </row>
    <row r="1347" spans="17:19" x14ac:dyDescent="0.3">
      <c r="Q1347" s="11"/>
      <c r="S1347" s="16"/>
    </row>
    <row r="1348" spans="17:19" x14ac:dyDescent="0.3">
      <c r="Q1348" s="11"/>
      <c r="S1348" s="16"/>
    </row>
    <row r="1349" spans="17:19" x14ac:dyDescent="0.3">
      <c r="Q1349" s="11"/>
      <c r="S1349" s="16"/>
    </row>
    <row r="1350" spans="17:19" x14ac:dyDescent="0.3">
      <c r="Q1350" s="11"/>
      <c r="S1350" s="16"/>
    </row>
    <row r="1351" spans="17:19" x14ac:dyDescent="0.3">
      <c r="Q1351" s="11"/>
      <c r="S1351" s="16"/>
    </row>
    <row r="1352" spans="17:19" x14ac:dyDescent="0.3">
      <c r="Q1352" s="11"/>
      <c r="S1352" s="16"/>
    </row>
    <row r="1353" spans="17:19" x14ac:dyDescent="0.3">
      <c r="Q1353" s="11"/>
      <c r="S1353" s="16"/>
    </row>
    <row r="1354" spans="17:19" x14ac:dyDescent="0.3">
      <c r="Q1354" s="11"/>
      <c r="S1354" s="16"/>
    </row>
    <row r="1355" spans="17:19" x14ac:dyDescent="0.3">
      <c r="Q1355" s="11"/>
      <c r="S1355" s="16"/>
    </row>
    <row r="1356" spans="17:19" x14ac:dyDescent="0.3">
      <c r="Q1356" s="11"/>
      <c r="S1356" s="16"/>
    </row>
    <row r="1357" spans="17:19" x14ac:dyDescent="0.3">
      <c r="Q1357" s="11"/>
      <c r="S1357" s="16"/>
    </row>
    <row r="1358" spans="17:19" x14ac:dyDescent="0.3">
      <c r="Q1358" s="11"/>
      <c r="S1358" s="16"/>
    </row>
    <row r="1359" spans="17:19" x14ac:dyDescent="0.3">
      <c r="Q1359" s="11"/>
      <c r="S1359" s="16"/>
    </row>
    <row r="1360" spans="17:19" x14ac:dyDescent="0.3">
      <c r="Q1360" s="11"/>
      <c r="S1360" s="16"/>
    </row>
    <row r="1361" spans="17:19" x14ac:dyDescent="0.3">
      <c r="Q1361" s="11"/>
      <c r="S1361" s="16"/>
    </row>
    <row r="1362" spans="17:19" x14ac:dyDescent="0.3">
      <c r="Q1362" s="11"/>
      <c r="S1362" s="16"/>
    </row>
    <row r="1363" spans="17:19" x14ac:dyDescent="0.3">
      <c r="Q1363" s="11"/>
      <c r="S1363" s="16"/>
    </row>
    <row r="1364" spans="17:19" x14ac:dyDescent="0.3">
      <c r="Q1364" s="11"/>
      <c r="S1364" s="16"/>
    </row>
    <row r="1365" spans="17:19" x14ac:dyDescent="0.3">
      <c r="Q1365" s="11"/>
      <c r="S1365" s="16"/>
    </row>
    <row r="1366" spans="17:19" x14ac:dyDescent="0.3">
      <c r="Q1366" s="11"/>
      <c r="S1366" s="16"/>
    </row>
    <row r="1367" spans="17:19" x14ac:dyDescent="0.3">
      <c r="Q1367" s="11"/>
      <c r="S1367" s="16"/>
    </row>
    <row r="1368" spans="17:19" x14ac:dyDescent="0.3">
      <c r="Q1368" s="11"/>
      <c r="S1368" s="16"/>
    </row>
    <row r="1369" spans="17:19" x14ac:dyDescent="0.3">
      <c r="Q1369" s="11"/>
      <c r="S1369" s="16"/>
    </row>
    <row r="1370" spans="17:19" x14ac:dyDescent="0.3">
      <c r="Q1370" s="11"/>
      <c r="S1370" s="16"/>
    </row>
    <row r="1371" spans="17:19" x14ac:dyDescent="0.3">
      <c r="Q1371" s="11"/>
      <c r="S1371" s="16"/>
    </row>
    <row r="1372" spans="17:19" x14ac:dyDescent="0.3">
      <c r="Q1372" s="11"/>
      <c r="S1372" s="16"/>
    </row>
    <row r="1373" spans="17:19" x14ac:dyDescent="0.3">
      <c r="Q1373" s="11"/>
      <c r="S1373" s="16"/>
    </row>
    <row r="1374" spans="17:19" x14ac:dyDescent="0.3">
      <c r="Q1374" s="11"/>
      <c r="S1374" s="16"/>
    </row>
    <row r="1375" spans="17:19" x14ac:dyDescent="0.3">
      <c r="Q1375" s="11"/>
      <c r="S1375" s="16"/>
    </row>
    <row r="1376" spans="17:19" x14ac:dyDescent="0.3">
      <c r="Q1376" s="11"/>
      <c r="S1376" s="16"/>
    </row>
    <row r="1377" spans="17:19" x14ac:dyDescent="0.3">
      <c r="Q1377" s="11"/>
      <c r="S1377" s="16"/>
    </row>
    <row r="1378" spans="17:19" x14ac:dyDescent="0.3">
      <c r="Q1378" s="11"/>
      <c r="S1378" s="16"/>
    </row>
    <row r="1379" spans="17:19" x14ac:dyDescent="0.3">
      <c r="Q1379" s="11"/>
      <c r="S1379" s="16"/>
    </row>
    <row r="1380" spans="17:19" x14ac:dyDescent="0.3">
      <c r="Q1380" s="11"/>
      <c r="S1380" s="16"/>
    </row>
    <row r="1381" spans="17:19" x14ac:dyDescent="0.3">
      <c r="Q1381" s="11"/>
      <c r="S1381" s="16"/>
    </row>
    <row r="1382" spans="17:19" x14ac:dyDescent="0.3">
      <c r="Q1382" s="11"/>
      <c r="S1382" s="16"/>
    </row>
    <row r="1383" spans="17:19" x14ac:dyDescent="0.3">
      <c r="Q1383" s="11"/>
      <c r="S1383" s="16"/>
    </row>
    <row r="1384" spans="17:19" x14ac:dyDescent="0.3">
      <c r="Q1384" s="11"/>
      <c r="S1384" s="16"/>
    </row>
    <row r="1385" spans="17:19" x14ac:dyDescent="0.3">
      <c r="Q1385" s="11"/>
      <c r="S1385" s="16"/>
    </row>
    <row r="1386" spans="17:19" x14ac:dyDescent="0.3">
      <c r="Q1386" s="11"/>
      <c r="S1386" s="16"/>
    </row>
    <row r="1387" spans="17:19" x14ac:dyDescent="0.3">
      <c r="Q1387" s="11"/>
      <c r="S1387" s="16"/>
    </row>
    <row r="1388" spans="17:19" x14ac:dyDescent="0.3">
      <c r="Q1388" s="11"/>
      <c r="S1388" s="16"/>
    </row>
    <row r="1389" spans="17:19" x14ac:dyDescent="0.3">
      <c r="Q1389" s="11"/>
      <c r="S1389" s="16"/>
    </row>
    <row r="1390" spans="17:19" x14ac:dyDescent="0.3">
      <c r="Q1390" s="11"/>
      <c r="S1390" s="16"/>
    </row>
    <row r="1391" spans="17:19" x14ac:dyDescent="0.3">
      <c r="Q1391" s="11"/>
      <c r="S1391" s="16"/>
    </row>
    <row r="1392" spans="17:19" x14ac:dyDescent="0.3">
      <c r="Q1392" s="11"/>
      <c r="S1392" s="16"/>
    </row>
    <row r="1393" spans="17:19" x14ac:dyDescent="0.3">
      <c r="Q1393" s="11"/>
      <c r="S1393" s="16"/>
    </row>
    <row r="1394" spans="17:19" x14ac:dyDescent="0.3">
      <c r="Q1394" s="11"/>
      <c r="S1394" s="16"/>
    </row>
    <row r="1395" spans="17:19" x14ac:dyDescent="0.3">
      <c r="Q1395" s="11"/>
      <c r="S1395" s="16"/>
    </row>
    <row r="1396" spans="17:19" x14ac:dyDescent="0.3">
      <c r="Q1396" s="11"/>
      <c r="S1396" s="16"/>
    </row>
    <row r="1397" spans="17:19" x14ac:dyDescent="0.3">
      <c r="Q1397" s="11"/>
      <c r="S1397" s="16"/>
    </row>
    <row r="1398" spans="17:19" x14ac:dyDescent="0.3">
      <c r="Q1398" s="11"/>
      <c r="S1398" s="16"/>
    </row>
    <row r="1399" spans="17:19" x14ac:dyDescent="0.3">
      <c r="Q1399" s="11"/>
      <c r="S1399" s="16"/>
    </row>
    <row r="1400" spans="17:19" x14ac:dyDescent="0.3">
      <c r="Q1400" s="11"/>
      <c r="S1400" s="16"/>
    </row>
    <row r="1401" spans="17:19" x14ac:dyDescent="0.3">
      <c r="Q1401" s="11"/>
      <c r="S1401" s="16"/>
    </row>
    <row r="1402" spans="17:19" x14ac:dyDescent="0.3">
      <c r="Q1402" s="11"/>
      <c r="S1402" s="16"/>
    </row>
    <row r="1403" spans="17:19" x14ac:dyDescent="0.3">
      <c r="Q1403" s="11"/>
      <c r="S1403" s="16"/>
    </row>
    <row r="1404" spans="17:19" x14ac:dyDescent="0.3">
      <c r="Q1404" s="11"/>
      <c r="S1404" s="16"/>
    </row>
    <row r="1405" spans="17:19" x14ac:dyDescent="0.3">
      <c r="Q1405" s="11"/>
      <c r="S1405" s="16"/>
    </row>
    <row r="1406" spans="17:19" x14ac:dyDescent="0.3">
      <c r="Q1406" s="11"/>
      <c r="S1406" s="16"/>
    </row>
    <row r="1407" spans="17:19" x14ac:dyDescent="0.3">
      <c r="Q1407" s="11"/>
      <c r="S1407" s="16"/>
    </row>
    <row r="1408" spans="17:19" x14ac:dyDescent="0.3">
      <c r="Q1408" s="11"/>
      <c r="S1408" s="16"/>
    </row>
    <row r="1409" spans="17:19" x14ac:dyDescent="0.3">
      <c r="Q1409" s="11"/>
      <c r="S1409" s="16"/>
    </row>
    <row r="1410" spans="17:19" x14ac:dyDescent="0.3">
      <c r="Q1410" s="11"/>
      <c r="S1410" s="16"/>
    </row>
    <row r="1411" spans="17:19" x14ac:dyDescent="0.3">
      <c r="Q1411" s="11"/>
      <c r="S1411" s="16"/>
    </row>
    <row r="1412" spans="17:19" x14ac:dyDescent="0.3">
      <c r="Q1412" s="11"/>
      <c r="S1412" s="16"/>
    </row>
    <row r="1413" spans="17:19" x14ac:dyDescent="0.3">
      <c r="Q1413" s="11"/>
      <c r="S1413" s="16"/>
    </row>
    <row r="1414" spans="17:19" x14ac:dyDescent="0.3">
      <c r="Q1414" s="11"/>
      <c r="S1414" s="16"/>
    </row>
    <row r="1415" spans="17:19" x14ac:dyDescent="0.3">
      <c r="Q1415" s="11"/>
      <c r="S1415" s="16"/>
    </row>
    <row r="1416" spans="17:19" x14ac:dyDescent="0.3">
      <c r="Q1416" s="11"/>
      <c r="S1416" s="16"/>
    </row>
    <row r="1417" spans="17:19" x14ac:dyDescent="0.3">
      <c r="Q1417" s="11"/>
      <c r="S1417" s="16"/>
    </row>
    <row r="1418" spans="17:19" x14ac:dyDescent="0.3">
      <c r="Q1418" s="11"/>
      <c r="S1418" s="16"/>
    </row>
    <row r="1419" spans="17:19" x14ac:dyDescent="0.3">
      <c r="Q1419" s="11"/>
      <c r="S1419" s="16"/>
    </row>
    <row r="1420" spans="17:19" x14ac:dyDescent="0.3">
      <c r="Q1420" s="11"/>
      <c r="S1420" s="16"/>
    </row>
    <row r="1421" spans="17:19" x14ac:dyDescent="0.3">
      <c r="Q1421" s="11"/>
      <c r="S1421" s="16"/>
    </row>
    <row r="1422" spans="17:19" x14ac:dyDescent="0.3">
      <c r="Q1422" s="11"/>
      <c r="S1422" s="16"/>
    </row>
    <row r="1423" spans="17:19" x14ac:dyDescent="0.3">
      <c r="Q1423" s="11"/>
      <c r="S1423" s="16"/>
    </row>
    <row r="1424" spans="17:19" x14ac:dyDescent="0.3">
      <c r="Q1424" s="11"/>
      <c r="S1424" s="16"/>
    </row>
    <row r="1425" spans="17:19" x14ac:dyDescent="0.3">
      <c r="Q1425" s="11"/>
      <c r="S1425" s="16"/>
    </row>
    <row r="1426" spans="17:19" x14ac:dyDescent="0.3">
      <c r="Q1426" s="11"/>
      <c r="S1426" s="16"/>
    </row>
    <row r="1427" spans="17:19" x14ac:dyDescent="0.3">
      <c r="Q1427" s="11"/>
      <c r="S1427" s="16"/>
    </row>
    <row r="1428" spans="17:19" x14ac:dyDescent="0.3">
      <c r="Q1428" s="11"/>
      <c r="S1428" s="16"/>
    </row>
    <row r="1429" spans="17:19" x14ac:dyDescent="0.3">
      <c r="Q1429" s="11"/>
      <c r="S1429" s="16"/>
    </row>
    <row r="1430" spans="17:19" x14ac:dyDescent="0.3">
      <c r="Q1430" s="11"/>
      <c r="S1430" s="16"/>
    </row>
    <row r="1431" spans="17:19" x14ac:dyDescent="0.3">
      <c r="Q1431" s="11"/>
      <c r="S1431" s="16"/>
    </row>
    <row r="1432" spans="17:19" x14ac:dyDescent="0.3">
      <c r="Q1432" s="11"/>
      <c r="S1432" s="16"/>
    </row>
    <row r="1433" spans="17:19" x14ac:dyDescent="0.3">
      <c r="Q1433" s="11"/>
      <c r="S1433" s="16"/>
    </row>
    <row r="1434" spans="17:19" x14ac:dyDescent="0.3">
      <c r="Q1434" s="11"/>
      <c r="S1434" s="16"/>
    </row>
    <row r="1435" spans="17:19" x14ac:dyDescent="0.3">
      <c r="Q1435" s="11"/>
      <c r="S1435" s="16"/>
    </row>
    <row r="1436" spans="17:19" x14ac:dyDescent="0.3">
      <c r="Q1436" s="11"/>
      <c r="S1436" s="16"/>
    </row>
    <row r="1437" spans="17:19" x14ac:dyDescent="0.3">
      <c r="Q1437" s="11"/>
      <c r="S1437" s="16"/>
    </row>
    <row r="1438" spans="17:19" x14ac:dyDescent="0.3">
      <c r="Q1438" s="11"/>
      <c r="S1438" s="16"/>
    </row>
    <row r="1439" spans="17:19" x14ac:dyDescent="0.3">
      <c r="Q1439" s="11"/>
      <c r="S1439" s="16"/>
    </row>
    <row r="1440" spans="17:19" x14ac:dyDescent="0.3">
      <c r="Q1440" s="11"/>
      <c r="S1440" s="16"/>
    </row>
    <row r="1441" spans="17:19" x14ac:dyDescent="0.3">
      <c r="Q1441" s="11"/>
      <c r="S1441" s="16"/>
    </row>
    <row r="1442" spans="17:19" x14ac:dyDescent="0.3">
      <c r="Q1442" s="11"/>
      <c r="S1442" s="16"/>
    </row>
    <row r="1443" spans="17:19" x14ac:dyDescent="0.3">
      <c r="Q1443" s="11"/>
      <c r="S1443" s="16"/>
    </row>
    <row r="1444" spans="17:19" x14ac:dyDescent="0.3">
      <c r="Q1444" s="11"/>
      <c r="S1444" s="16"/>
    </row>
    <row r="1445" spans="17:19" x14ac:dyDescent="0.3">
      <c r="Q1445" s="11"/>
      <c r="S1445" s="16"/>
    </row>
    <row r="1446" spans="17:19" x14ac:dyDescent="0.3">
      <c r="Q1446" s="11"/>
      <c r="S1446" s="16"/>
    </row>
    <row r="1447" spans="17:19" x14ac:dyDescent="0.3">
      <c r="Q1447" s="11"/>
      <c r="S1447" s="16"/>
    </row>
    <row r="1448" spans="17:19" x14ac:dyDescent="0.3">
      <c r="Q1448" s="11"/>
      <c r="S1448" s="16"/>
    </row>
    <row r="1449" spans="17:19" x14ac:dyDescent="0.3">
      <c r="Q1449" s="11"/>
      <c r="S1449" s="16"/>
    </row>
    <row r="1450" spans="17:19" x14ac:dyDescent="0.3">
      <c r="Q1450" s="11"/>
      <c r="S1450" s="16"/>
    </row>
    <row r="1451" spans="17:19" x14ac:dyDescent="0.3">
      <c r="Q1451" s="11"/>
      <c r="S1451" s="16"/>
    </row>
    <row r="1452" spans="17:19" x14ac:dyDescent="0.3">
      <c r="Q1452" s="11"/>
      <c r="S1452" s="16"/>
    </row>
    <row r="1453" spans="17:19" x14ac:dyDescent="0.3">
      <c r="Q1453" s="11"/>
      <c r="S1453" s="16"/>
    </row>
    <row r="1454" spans="17:19" x14ac:dyDescent="0.3">
      <c r="Q1454" s="11"/>
      <c r="S1454" s="16"/>
    </row>
    <row r="1455" spans="17:19" x14ac:dyDescent="0.3">
      <c r="Q1455" s="11"/>
      <c r="S1455" s="16"/>
    </row>
    <row r="1456" spans="17:19" x14ac:dyDescent="0.3">
      <c r="Q1456" s="11"/>
      <c r="S1456" s="16"/>
    </row>
    <row r="1457" spans="17:19" x14ac:dyDescent="0.3">
      <c r="Q1457" s="11"/>
      <c r="S1457" s="16"/>
    </row>
    <row r="1458" spans="17:19" x14ac:dyDescent="0.3">
      <c r="Q1458" s="11"/>
      <c r="S1458" s="16"/>
    </row>
    <row r="1459" spans="17:19" x14ac:dyDescent="0.3">
      <c r="Q1459" s="11"/>
      <c r="S1459" s="16"/>
    </row>
    <row r="1460" spans="17:19" x14ac:dyDescent="0.3">
      <c r="Q1460" s="11"/>
      <c r="S1460" s="16"/>
    </row>
    <row r="1461" spans="17:19" x14ac:dyDescent="0.3">
      <c r="Q1461" s="11"/>
      <c r="S1461" s="16"/>
    </row>
    <row r="1462" spans="17:19" x14ac:dyDescent="0.3">
      <c r="Q1462" s="11"/>
      <c r="S1462" s="16"/>
    </row>
    <row r="1463" spans="17:19" x14ac:dyDescent="0.3">
      <c r="Q1463" s="11"/>
      <c r="S1463" s="16"/>
    </row>
    <row r="1464" spans="17:19" x14ac:dyDescent="0.3">
      <c r="Q1464" s="11"/>
      <c r="S1464" s="16"/>
    </row>
    <row r="1465" spans="17:19" x14ac:dyDescent="0.3">
      <c r="Q1465" s="11"/>
      <c r="S1465" s="16"/>
    </row>
    <row r="1466" spans="17:19" x14ac:dyDescent="0.3">
      <c r="Q1466" s="11"/>
      <c r="S1466" s="16"/>
    </row>
    <row r="1467" spans="17:19" x14ac:dyDescent="0.3">
      <c r="Q1467" s="11"/>
      <c r="S1467" s="16"/>
    </row>
    <row r="1468" spans="17:19" x14ac:dyDescent="0.3">
      <c r="Q1468" s="11"/>
      <c r="S1468" s="16"/>
    </row>
    <row r="1469" spans="17:19" x14ac:dyDescent="0.3">
      <c r="Q1469" s="11"/>
      <c r="S1469" s="16"/>
    </row>
    <row r="1470" spans="17:19" x14ac:dyDescent="0.3">
      <c r="Q1470" s="11"/>
      <c r="S1470" s="16"/>
    </row>
    <row r="1471" spans="17:19" x14ac:dyDescent="0.3">
      <c r="Q1471" s="11"/>
      <c r="S1471" s="16"/>
    </row>
    <row r="1472" spans="17:19" x14ac:dyDescent="0.3">
      <c r="Q1472" s="11"/>
      <c r="S1472" s="16"/>
    </row>
    <row r="1473" spans="17:19" x14ac:dyDescent="0.3">
      <c r="Q1473" s="11"/>
      <c r="S1473" s="16"/>
    </row>
    <row r="1474" spans="17:19" x14ac:dyDescent="0.3">
      <c r="Q1474" s="11"/>
      <c r="S1474" s="16"/>
    </row>
    <row r="1475" spans="17:19" x14ac:dyDescent="0.3">
      <c r="Q1475" s="11"/>
      <c r="S1475" s="16"/>
    </row>
    <row r="1476" spans="17:19" x14ac:dyDescent="0.3">
      <c r="Q1476" s="11"/>
      <c r="S1476" s="16"/>
    </row>
    <row r="1477" spans="17:19" x14ac:dyDescent="0.3">
      <c r="Q1477" s="11"/>
      <c r="S1477" s="16"/>
    </row>
    <row r="1478" spans="17:19" x14ac:dyDescent="0.3">
      <c r="Q1478" s="11"/>
      <c r="S1478" s="16"/>
    </row>
    <row r="1479" spans="17:19" x14ac:dyDescent="0.3">
      <c r="Q1479" s="11"/>
      <c r="S1479" s="16"/>
    </row>
    <row r="1480" spans="17:19" x14ac:dyDescent="0.3">
      <c r="Q1480" s="11"/>
      <c r="S1480" s="16"/>
    </row>
    <row r="1481" spans="17:19" x14ac:dyDescent="0.3">
      <c r="Q1481" s="11"/>
      <c r="S1481" s="16"/>
    </row>
    <row r="1482" spans="17:19" x14ac:dyDescent="0.3">
      <c r="Q1482" s="11"/>
      <c r="S1482" s="16"/>
    </row>
    <row r="1483" spans="17:19" x14ac:dyDescent="0.3">
      <c r="Q1483" s="11"/>
      <c r="S1483" s="16"/>
    </row>
    <row r="1484" spans="17:19" x14ac:dyDescent="0.3">
      <c r="Q1484" s="11"/>
      <c r="S1484" s="16"/>
    </row>
    <row r="1485" spans="17:19" x14ac:dyDescent="0.3">
      <c r="Q1485" s="11"/>
      <c r="S1485" s="16"/>
    </row>
    <row r="1486" spans="17:19" x14ac:dyDescent="0.3">
      <c r="Q1486" s="11"/>
      <c r="S1486" s="16"/>
    </row>
    <row r="1487" spans="17:19" x14ac:dyDescent="0.3">
      <c r="Q1487" s="11"/>
      <c r="S1487" s="16"/>
    </row>
    <row r="1488" spans="17:19" x14ac:dyDescent="0.3">
      <c r="Q1488" s="11"/>
      <c r="S1488" s="16"/>
    </row>
    <row r="1489" spans="17:19" x14ac:dyDescent="0.3">
      <c r="Q1489" s="11"/>
      <c r="S1489" s="16"/>
    </row>
    <row r="1490" spans="17:19" x14ac:dyDescent="0.3">
      <c r="Q1490" s="11"/>
      <c r="S1490" s="16"/>
    </row>
    <row r="1491" spans="17:19" x14ac:dyDescent="0.3">
      <c r="Q1491" s="11"/>
      <c r="S1491" s="16"/>
    </row>
    <row r="1492" spans="17:19" x14ac:dyDescent="0.3">
      <c r="Q1492" s="11"/>
      <c r="S1492" s="16"/>
    </row>
    <row r="1493" spans="17:19" x14ac:dyDescent="0.3">
      <c r="Q1493" s="11"/>
      <c r="S1493" s="16"/>
    </row>
    <row r="1494" spans="17:19" x14ac:dyDescent="0.3">
      <c r="Q1494" s="11"/>
      <c r="S1494" s="16"/>
    </row>
    <row r="1495" spans="17:19" x14ac:dyDescent="0.3">
      <c r="Q1495" s="11"/>
      <c r="S1495" s="16"/>
    </row>
    <row r="1496" spans="17:19" x14ac:dyDescent="0.3">
      <c r="Q1496" s="11"/>
      <c r="S1496" s="16"/>
    </row>
    <row r="1497" spans="17:19" x14ac:dyDescent="0.3">
      <c r="Q1497" s="11"/>
      <c r="S1497" s="16"/>
    </row>
    <row r="1498" spans="17:19" x14ac:dyDescent="0.3">
      <c r="Q1498" s="11"/>
      <c r="S1498" s="16"/>
    </row>
    <row r="1499" spans="17:19" x14ac:dyDescent="0.3">
      <c r="Q1499" s="11"/>
      <c r="S1499" s="16"/>
    </row>
    <row r="1500" spans="17:19" x14ac:dyDescent="0.3">
      <c r="Q1500" s="11"/>
      <c r="S1500" s="16"/>
    </row>
    <row r="1501" spans="17:19" x14ac:dyDescent="0.3">
      <c r="Q1501" s="11"/>
      <c r="S1501" s="16"/>
    </row>
    <row r="1502" spans="17:19" x14ac:dyDescent="0.3">
      <c r="Q1502" s="11"/>
      <c r="S1502" s="16"/>
    </row>
    <row r="1503" spans="17:19" x14ac:dyDescent="0.3">
      <c r="Q1503" s="11"/>
      <c r="S1503" s="16"/>
    </row>
    <row r="1504" spans="17:19" x14ac:dyDescent="0.3">
      <c r="Q1504" s="11"/>
      <c r="S1504" s="16"/>
    </row>
    <row r="1505" spans="17:19" x14ac:dyDescent="0.3">
      <c r="Q1505" s="11"/>
      <c r="S1505" s="16"/>
    </row>
    <row r="1506" spans="17:19" x14ac:dyDescent="0.3">
      <c r="Q1506" s="11"/>
      <c r="S1506" s="16"/>
    </row>
    <row r="1507" spans="17:19" x14ac:dyDescent="0.3">
      <c r="Q1507" s="11"/>
      <c r="S1507" s="16"/>
    </row>
    <row r="1508" spans="17:19" x14ac:dyDescent="0.3">
      <c r="Q1508" s="11"/>
      <c r="S1508" s="16"/>
    </row>
    <row r="1509" spans="17:19" x14ac:dyDescent="0.3">
      <c r="Q1509" s="11"/>
      <c r="S1509" s="16"/>
    </row>
    <row r="1510" spans="17:19" x14ac:dyDescent="0.3">
      <c r="Q1510" s="11"/>
      <c r="S1510" s="16"/>
    </row>
    <row r="1511" spans="17:19" x14ac:dyDescent="0.3">
      <c r="Q1511" s="11"/>
      <c r="S1511" s="16"/>
    </row>
    <row r="1512" spans="17:19" x14ac:dyDescent="0.3">
      <c r="Q1512" s="11"/>
      <c r="S1512" s="16"/>
    </row>
    <row r="1513" spans="17:19" x14ac:dyDescent="0.3">
      <c r="Q1513" s="11"/>
      <c r="S1513" s="16"/>
    </row>
    <row r="1514" spans="17:19" x14ac:dyDescent="0.3">
      <c r="Q1514" s="11"/>
      <c r="S1514" s="16"/>
    </row>
    <row r="1515" spans="17:19" x14ac:dyDescent="0.3">
      <c r="Q1515" s="11"/>
      <c r="S1515" s="16"/>
    </row>
    <row r="1516" spans="17:19" x14ac:dyDescent="0.3">
      <c r="Q1516" s="11"/>
      <c r="S1516" s="16"/>
    </row>
    <row r="1517" spans="17:19" x14ac:dyDescent="0.3">
      <c r="Q1517" s="11"/>
      <c r="S1517" s="16"/>
    </row>
    <row r="1518" spans="17:19" x14ac:dyDescent="0.3">
      <c r="Q1518" s="11"/>
      <c r="S1518" s="16"/>
    </row>
    <row r="1519" spans="17:19" x14ac:dyDescent="0.3">
      <c r="Q1519" s="11"/>
      <c r="S1519" s="16"/>
    </row>
    <row r="1520" spans="17:19" x14ac:dyDescent="0.3">
      <c r="Q1520" s="11"/>
      <c r="S1520" s="16"/>
    </row>
    <row r="1521" spans="17:19" x14ac:dyDescent="0.3">
      <c r="Q1521" s="11"/>
      <c r="S1521" s="16"/>
    </row>
    <row r="1522" spans="17:19" x14ac:dyDescent="0.3">
      <c r="Q1522" s="11"/>
      <c r="S1522" s="16"/>
    </row>
    <row r="1523" spans="17:19" x14ac:dyDescent="0.3">
      <c r="Q1523" s="11"/>
      <c r="S1523" s="16"/>
    </row>
    <row r="1524" spans="17:19" x14ac:dyDescent="0.3">
      <c r="Q1524" s="11"/>
      <c r="S1524" s="16"/>
    </row>
    <row r="1525" spans="17:19" x14ac:dyDescent="0.3">
      <c r="Q1525" s="11"/>
      <c r="S1525" s="16"/>
    </row>
    <row r="1526" spans="17:19" x14ac:dyDescent="0.3">
      <c r="Q1526" s="11"/>
      <c r="S1526" s="16"/>
    </row>
    <row r="1527" spans="17:19" x14ac:dyDescent="0.3">
      <c r="Q1527" s="11"/>
      <c r="S1527" s="16"/>
    </row>
    <row r="1528" spans="17:19" x14ac:dyDescent="0.3">
      <c r="Q1528" s="11"/>
      <c r="S1528" s="16"/>
    </row>
    <row r="1529" spans="17:19" x14ac:dyDescent="0.3">
      <c r="Q1529" s="11"/>
      <c r="S1529" s="16"/>
    </row>
    <row r="1530" spans="17:19" x14ac:dyDescent="0.3">
      <c r="Q1530" s="11"/>
      <c r="S1530" s="16"/>
    </row>
    <row r="1531" spans="17:19" x14ac:dyDescent="0.3">
      <c r="Q1531" s="11"/>
      <c r="S1531" s="16"/>
    </row>
    <row r="1532" spans="17:19" x14ac:dyDescent="0.3">
      <c r="Q1532" s="11"/>
      <c r="S1532" s="16"/>
    </row>
    <row r="1533" spans="17:19" x14ac:dyDescent="0.3">
      <c r="Q1533" s="11"/>
      <c r="S1533" s="16"/>
    </row>
    <row r="1534" spans="17:19" x14ac:dyDescent="0.3">
      <c r="Q1534" s="11"/>
      <c r="S1534" s="16"/>
    </row>
    <row r="1535" spans="17:19" x14ac:dyDescent="0.3">
      <c r="Q1535" s="11"/>
      <c r="S1535" s="16"/>
    </row>
    <row r="1536" spans="17:19" x14ac:dyDescent="0.3">
      <c r="Q1536" s="11"/>
      <c r="S1536" s="16"/>
    </row>
    <row r="1537" spans="17:19" x14ac:dyDescent="0.3">
      <c r="Q1537" s="11"/>
      <c r="S1537" s="16"/>
    </row>
    <row r="1538" spans="17:19" x14ac:dyDescent="0.3">
      <c r="Q1538" s="11"/>
      <c r="S1538" s="16"/>
    </row>
    <row r="1539" spans="17:19" x14ac:dyDescent="0.3">
      <c r="Q1539" s="11"/>
      <c r="S1539" s="16"/>
    </row>
    <row r="1540" spans="17:19" x14ac:dyDescent="0.3">
      <c r="Q1540" s="11"/>
      <c r="S1540" s="16"/>
    </row>
    <row r="1541" spans="17:19" x14ac:dyDescent="0.3">
      <c r="Q1541" s="11"/>
      <c r="S1541" s="16"/>
    </row>
    <row r="1542" spans="17:19" x14ac:dyDescent="0.3">
      <c r="Q1542" s="11"/>
      <c r="S1542" s="16"/>
    </row>
    <row r="1543" spans="17:19" x14ac:dyDescent="0.3">
      <c r="Q1543" s="11"/>
      <c r="S1543" s="16"/>
    </row>
    <row r="1544" spans="17:19" x14ac:dyDescent="0.3">
      <c r="Q1544" s="11"/>
      <c r="S1544" s="16"/>
    </row>
    <row r="1545" spans="17:19" x14ac:dyDescent="0.3">
      <c r="Q1545" s="11"/>
      <c r="S1545" s="16"/>
    </row>
    <row r="1546" spans="17:19" x14ac:dyDescent="0.3">
      <c r="Q1546" s="11"/>
      <c r="S1546" s="16"/>
    </row>
    <row r="1547" spans="17:19" x14ac:dyDescent="0.3">
      <c r="Q1547" s="11"/>
      <c r="S1547" s="16"/>
    </row>
    <row r="1548" spans="17:19" x14ac:dyDescent="0.3">
      <c r="Q1548" s="11"/>
      <c r="S1548" s="16"/>
    </row>
    <row r="1549" spans="17:19" x14ac:dyDescent="0.3">
      <c r="Q1549" s="11"/>
      <c r="S1549" s="16"/>
    </row>
    <row r="1550" spans="17:19" x14ac:dyDescent="0.3">
      <c r="Q1550" s="11"/>
      <c r="S1550" s="16"/>
    </row>
    <row r="1551" spans="17:19" x14ac:dyDescent="0.3">
      <c r="Q1551" s="11"/>
      <c r="S1551" s="16"/>
    </row>
    <row r="1552" spans="17:19" x14ac:dyDescent="0.3">
      <c r="Q1552" s="11"/>
      <c r="S1552" s="16"/>
    </row>
    <row r="1553" spans="17:19" x14ac:dyDescent="0.3">
      <c r="Q1553" s="11"/>
      <c r="S1553" s="16"/>
    </row>
    <row r="1554" spans="17:19" x14ac:dyDescent="0.3">
      <c r="Q1554" s="11"/>
      <c r="S1554" s="16"/>
    </row>
    <row r="1555" spans="17:19" x14ac:dyDescent="0.3">
      <c r="Q1555" s="11"/>
      <c r="S1555" s="16"/>
    </row>
    <row r="1556" spans="17:19" x14ac:dyDescent="0.3">
      <c r="Q1556" s="11"/>
      <c r="S1556" s="16"/>
    </row>
    <row r="1557" spans="17:19" x14ac:dyDescent="0.3">
      <c r="Q1557" s="11"/>
      <c r="S1557" s="16"/>
    </row>
    <row r="1558" spans="17:19" x14ac:dyDescent="0.3">
      <c r="Q1558" s="11"/>
      <c r="S1558" s="16"/>
    </row>
    <row r="1559" spans="17:19" x14ac:dyDescent="0.3">
      <c r="Q1559" s="11"/>
      <c r="S1559" s="16"/>
    </row>
    <row r="1560" spans="17:19" x14ac:dyDescent="0.3">
      <c r="Q1560" s="11"/>
      <c r="S1560" s="16"/>
    </row>
    <row r="1561" spans="17:19" x14ac:dyDescent="0.3">
      <c r="Q1561" s="11"/>
      <c r="S1561" s="16"/>
    </row>
    <row r="1562" spans="17:19" x14ac:dyDescent="0.3">
      <c r="Q1562" s="11"/>
      <c r="S1562" s="16"/>
    </row>
    <row r="1563" spans="17:19" x14ac:dyDescent="0.3">
      <c r="Q1563" s="11"/>
      <c r="S1563" s="16"/>
    </row>
    <row r="1564" spans="17:19" x14ac:dyDescent="0.3">
      <c r="Q1564" s="11"/>
      <c r="S1564" s="16"/>
    </row>
    <row r="1565" spans="17:19" x14ac:dyDescent="0.3">
      <c r="Q1565" s="11"/>
      <c r="S1565" s="16"/>
    </row>
    <row r="1566" spans="17:19" x14ac:dyDescent="0.3">
      <c r="Q1566" s="11"/>
      <c r="S1566" s="16"/>
    </row>
    <row r="1567" spans="17:19" x14ac:dyDescent="0.3">
      <c r="Q1567" s="11"/>
      <c r="S1567" s="16"/>
    </row>
    <row r="1568" spans="17:19" x14ac:dyDescent="0.3">
      <c r="Q1568" s="11"/>
      <c r="S1568" s="16"/>
    </row>
    <row r="1569" spans="17:19" x14ac:dyDescent="0.3">
      <c r="Q1569" s="11"/>
      <c r="S1569" s="16"/>
    </row>
    <row r="1570" spans="17:19" x14ac:dyDescent="0.3">
      <c r="Q1570" s="11"/>
      <c r="S1570" s="16"/>
    </row>
    <row r="1571" spans="17:19" x14ac:dyDescent="0.3">
      <c r="Q1571" s="11"/>
      <c r="S1571" s="16"/>
    </row>
    <row r="1572" spans="17:19" x14ac:dyDescent="0.3">
      <c r="Q1572" s="11"/>
      <c r="S1572" s="16"/>
    </row>
    <row r="1573" spans="17:19" x14ac:dyDescent="0.3">
      <c r="Q1573" s="11"/>
      <c r="S1573" s="16"/>
    </row>
    <row r="1574" spans="17:19" x14ac:dyDescent="0.3">
      <c r="Q1574" s="11"/>
      <c r="S1574" s="16"/>
    </row>
    <row r="1575" spans="17:19" x14ac:dyDescent="0.3">
      <c r="Q1575" s="11"/>
      <c r="S1575" s="16"/>
    </row>
    <row r="1576" spans="17:19" x14ac:dyDescent="0.3">
      <c r="Q1576" s="11"/>
      <c r="S1576" s="16"/>
    </row>
    <row r="1577" spans="17:19" x14ac:dyDescent="0.3">
      <c r="Q1577" s="11"/>
      <c r="S1577" s="16"/>
    </row>
    <row r="1578" spans="17:19" x14ac:dyDescent="0.3">
      <c r="Q1578" s="11"/>
      <c r="S1578" s="16"/>
    </row>
    <row r="1579" spans="17:19" x14ac:dyDescent="0.3">
      <c r="Q1579" s="11"/>
      <c r="S1579" s="16"/>
    </row>
    <row r="1580" spans="17:19" x14ac:dyDescent="0.3">
      <c r="Q1580" s="11"/>
      <c r="S1580" s="16"/>
    </row>
    <row r="1581" spans="17:19" x14ac:dyDescent="0.3">
      <c r="Q1581" s="11"/>
      <c r="S1581" s="16"/>
    </row>
    <row r="1582" spans="17:19" x14ac:dyDescent="0.3">
      <c r="Q1582" s="11"/>
      <c r="S1582" s="16"/>
    </row>
    <row r="1583" spans="17:19" x14ac:dyDescent="0.3">
      <c r="Q1583" s="11"/>
      <c r="S1583" s="16"/>
    </row>
    <row r="1584" spans="17:19" x14ac:dyDescent="0.3">
      <c r="Q1584" s="11"/>
      <c r="S1584" s="16"/>
    </row>
    <row r="1585" spans="17:19" x14ac:dyDescent="0.3">
      <c r="Q1585" s="11"/>
      <c r="S1585" s="16"/>
    </row>
    <row r="1586" spans="17:19" x14ac:dyDescent="0.3">
      <c r="Q1586" s="11"/>
      <c r="S1586" s="16"/>
    </row>
    <row r="1587" spans="17:19" x14ac:dyDescent="0.3">
      <c r="Q1587" s="11"/>
      <c r="S1587" s="16"/>
    </row>
    <row r="1588" spans="17:19" x14ac:dyDescent="0.3">
      <c r="Q1588" s="11"/>
      <c r="S1588" s="16"/>
    </row>
    <row r="1589" spans="17:19" x14ac:dyDescent="0.3">
      <c r="Q1589" s="11"/>
      <c r="S1589" s="16"/>
    </row>
    <row r="1590" spans="17:19" x14ac:dyDescent="0.3">
      <c r="Q1590" s="11"/>
      <c r="S1590" s="16"/>
    </row>
    <row r="1591" spans="17:19" x14ac:dyDescent="0.3">
      <c r="Q1591" s="11"/>
      <c r="S1591" s="16"/>
    </row>
    <row r="1592" spans="17:19" x14ac:dyDescent="0.3">
      <c r="Q1592" s="11"/>
      <c r="S1592" s="16"/>
    </row>
    <row r="1593" spans="17:19" x14ac:dyDescent="0.3">
      <c r="Q1593" s="11"/>
      <c r="S1593" s="16"/>
    </row>
    <row r="1594" spans="17:19" x14ac:dyDescent="0.3">
      <c r="Q1594" s="11"/>
      <c r="S1594" s="16"/>
    </row>
    <row r="1595" spans="17:19" x14ac:dyDescent="0.3">
      <c r="Q1595" s="11"/>
      <c r="S1595" s="16"/>
    </row>
    <row r="1596" spans="17:19" x14ac:dyDescent="0.3">
      <c r="Q1596" s="11"/>
      <c r="S1596" s="16"/>
    </row>
    <row r="1597" spans="17:19" x14ac:dyDescent="0.3">
      <c r="Q1597" s="11"/>
      <c r="S1597" s="16"/>
    </row>
    <row r="1598" spans="17:19" x14ac:dyDescent="0.3">
      <c r="Q1598" s="11"/>
      <c r="S1598" s="16"/>
    </row>
    <row r="1599" spans="17:19" x14ac:dyDescent="0.3">
      <c r="Q1599" s="11"/>
      <c r="S1599" s="16"/>
    </row>
    <row r="1600" spans="17:19" x14ac:dyDescent="0.3">
      <c r="Q1600" s="11"/>
      <c r="S1600" s="16"/>
    </row>
    <row r="1601" spans="17:19" x14ac:dyDescent="0.3">
      <c r="Q1601" s="11"/>
      <c r="S1601" s="16"/>
    </row>
    <row r="1602" spans="17:19" x14ac:dyDescent="0.3">
      <c r="Q1602" s="11"/>
      <c r="S1602" s="16"/>
    </row>
    <row r="1603" spans="17:19" x14ac:dyDescent="0.3">
      <c r="Q1603" s="11"/>
      <c r="S1603" s="16"/>
    </row>
    <row r="1604" spans="17:19" x14ac:dyDescent="0.3">
      <c r="Q1604" s="11"/>
      <c r="S1604" s="16"/>
    </row>
    <row r="1605" spans="17:19" x14ac:dyDescent="0.3">
      <c r="Q1605" s="11"/>
      <c r="S1605" s="16"/>
    </row>
    <row r="1606" spans="17:19" x14ac:dyDescent="0.3">
      <c r="Q1606" s="11"/>
      <c r="S1606" s="16"/>
    </row>
    <row r="1607" spans="17:19" x14ac:dyDescent="0.3">
      <c r="Q1607" s="11"/>
      <c r="S1607" s="16"/>
    </row>
    <row r="1608" spans="17:19" x14ac:dyDescent="0.3">
      <c r="Q1608" s="11"/>
      <c r="S1608" s="16"/>
    </row>
    <row r="1609" spans="17:19" x14ac:dyDescent="0.3">
      <c r="Q1609" s="11"/>
      <c r="S1609" s="16"/>
    </row>
    <row r="1610" spans="17:19" x14ac:dyDescent="0.3">
      <c r="Q1610" s="11"/>
      <c r="S1610" s="16"/>
    </row>
    <row r="1611" spans="17:19" x14ac:dyDescent="0.3">
      <c r="Q1611" s="11"/>
      <c r="S1611" s="16"/>
    </row>
    <row r="1612" spans="17:19" x14ac:dyDescent="0.3">
      <c r="Q1612" s="11"/>
      <c r="S1612" s="16"/>
    </row>
    <row r="1613" spans="17:19" x14ac:dyDescent="0.3">
      <c r="Q1613" s="11"/>
      <c r="S1613" s="16"/>
    </row>
    <row r="1614" spans="17:19" x14ac:dyDescent="0.3">
      <c r="Q1614" s="11"/>
      <c r="S1614" s="16"/>
    </row>
    <row r="1615" spans="17:19" x14ac:dyDescent="0.3">
      <c r="Q1615" s="11"/>
      <c r="S1615" s="16"/>
    </row>
    <row r="1616" spans="17:19" x14ac:dyDescent="0.3">
      <c r="Q1616" s="11"/>
      <c r="S1616" s="16"/>
    </row>
    <row r="1617" spans="17:19" x14ac:dyDescent="0.3">
      <c r="Q1617" s="11"/>
      <c r="S1617" s="16"/>
    </row>
    <row r="1618" spans="17:19" x14ac:dyDescent="0.3">
      <c r="Q1618" s="11"/>
      <c r="S1618" s="16"/>
    </row>
    <row r="1619" spans="17:19" x14ac:dyDescent="0.3">
      <c r="Q1619" s="11"/>
      <c r="S1619" s="16"/>
    </row>
    <row r="1620" spans="17:19" x14ac:dyDescent="0.3">
      <c r="Q1620" s="11"/>
      <c r="S1620" s="16"/>
    </row>
    <row r="1621" spans="17:19" x14ac:dyDescent="0.3">
      <c r="Q1621" s="11"/>
      <c r="S1621" s="16"/>
    </row>
    <row r="1622" spans="17:19" x14ac:dyDescent="0.3">
      <c r="Q1622" s="11"/>
      <c r="S1622" s="16"/>
    </row>
    <row r="1623" spans="17:19" x14ac:dyDescent="0.3">
      <c r="Q1623" s="11"/>
      <c r="S1623" s="16"/>
    </row>
    <row r="1624" spans="17:19" x14ac:dyDescent="0.3">
      <c r="Q1624" s="11"/>
      <c r="S1624" s="16"/>
    </row>
    <row r="1625" spans="17:19" x14ac:dyDescent="0.3">
      <c r="Q1625" s="11"/>
      <c r="S1625" s="16"/>
    </row>
    <row r="1626" spans="17:19" x14ac:dyDescent="0.3">
      <c r="Q1626" s="11"/>
      <c r="S1626" s="16"/>
    </row>
    <row r="1627" spans="17:19" x14ac:dyDescent="0.3">
      <c r="Q1627" s="11"/>
      <c r="S1627" s="16"/>
    </row>
    <row r="1628" spans="17:19" x14ac:dyDescent="0.3">
      <c r="Q1628" s="11"/>
      <c r="S1628" s="16"/>
    </row>
    <row r="1629" spans="17:19" x14ac:dyDescent="0.3">
      <c r="Q1629" s="11"/>
      <c r="S1629" s="16"/>
    </row>
    <row r="1630" spans="17:19" x14ac:dyDescent="0.3">
      <c r="Q1630" s="11"/>
      <c r="S1630" s="16"/>
    </row>
    <row r="1631" spans="17:19" x14ac:dyDescent="0.3">
      <c r="Q1631" s="11"/>
      <c r="S1631" s="16"/>
    </row>
    <row r="1632" spans="17:19" x14ac:dyDescent="0.3">
      <c r="Q1632" s="11"/>
      <c r="S1632" s="16"/>
    </row>
    <row r="1633" spans="17:19" x14ac:dyDescent="0.3">
      <c r="Q1633" s="11"/>
      <c r="S1633" s="16"/>
    </row>
    <row r="1634" spans="17:19" x14ac:dyDescent="0.3">
      <c r="Q1634" s="11"/>
      <c r="S1634" s="16"/>
    </row>
    <row r="1635" spans="17:19" x14ac:dyDescent="0.3">
      <c r="Q1635" s="11"/>
      <c r="S1635" s="16"/>
    </row>
    <row r="1636" spans="17:19" x14ac:dyDescent="0.3">
      <c r="Q1636" s="11"/>
      <c r="S1636" s="16"/>
    </row>
    <row r="1637" spans="17:19" x14ac:dyDescent="0.3">
      <c r="Q1637" s="11"/>
      <c r="S1637" s="16"/>
    </row>
    <row r="1638" spans="17:19" x14ac:dyDescent="0.3">
      <c r="Q1638" s="11"/>
      <c r="S1638" s="16"/>
    </row>
    <row r="1639" spans="17:19" x14ac:dyDescent="0.3">
      <c r="Q1639" s="11"/>
      <c r="S1639" s="16"/>
    </row>
    <row r="1640" spans="17:19" x14ac:dyDescent="0.3">
      <c r="Q1640" s="11"/>
      <c r="S1640" s="16"/>
    </row>
    <row r="1641" spans="17:19" x14ac:dyDescent="0.3">
      <c r="Q1641" s="11"/>
      <c r="S1641" s="16"/>
    </row>
    <row r="1642" spans="17:19" x14ac:dyDescent="0.3">
      <c r="Q1642" s="11"/>
      <c r="S1642" s="16"/>
    </row>
    <row r="1643" spans="17:19" x14ac:dyDescent="0.3">
      <c r="Q1643" s="11"/>
      <c r="S1643" s="16"/>
    </row>
    <row r="1644" spans="17:19" x14ac:dyDescent="0.3">
      <c r="Q1644" s="11"/>
      <c r="S1644" s="16"/>
    </row>
    <row r="1645" spans="17:19" x14ac:dyDescent="0.3">
      <c r="Q1645" s="11"/>
      <c r="S1645" s="16"/>
    </row>
    <row r="1646" spans="17:19" x14ac:dyDescent="0.3">
      <c r="Q1646" s="11"/>
      <c r="S1646" s="16"/>
    </row>
    <row r="1647" spans="17:19" x14ac:dyDescent="0.3">
      <c r="Q1647" s="11"/>
      <c r="S1647" s="16"/>
    </row>
    <row r="1648" spans="17:19" x14ac:dyDescent="0.3">
      <c r="Q1648" s="11"/>
      <c r="S1648" s="16"/>
    </row>
    <row r="1649" spans="17:19" x14ac:dyDescent="0.3">
      <c r="Q1649" s="11"/>
      <c r="S1649" s="16"/>
    </row>
    <row r="1650" spans="17:19" x14ac:dyDescent="0.3">
      <c r="Q1650" s="11"/>
      <c r="S1650" s="16"/>
    </row>
    <row r="1651" spans="17:19" x14ac:dyDescent="0.3">
      <c r="Q1651" s="11"/>
      <c r="S1651" s="16"/>
    </row>
    <row r="1652" spans="17:19" x14ac:dyDescent="0.3">
      <c r="Q1652" s="11"/>
      <c r="S1652" s="16"/>
    </row>
    <row r="1653" spans="17:19" x14ac:dyDescent="0.3">
      <c r="Q1653" s="11"/>
      <c r="S1653" s="16"/>
    </row>
    <row r="1654" spans="17:19" x14ac:dyDescent="0.3">
      <c r="Q1654" s="11"/>
      <c r="S1654" s="16"/>
    </row>
    <row r="1655" spans="17:19" x14ac:dyDescent="0.3">
      <c r="Q1655" s="11"/>
      <c r="S1655" s="16"/>
    </row>
    <row r="1656" spans="17:19" x14ac:dyDescent="0.3">
      <c r="Q1656" s="11"/>
      <c r="S1656" s="16"/>
    </row>
    <row r="1657" spans="17:19" x14ac:dyDescent="0.3">
      <c r="Q1657" s="11"/>
      <c r="S1657" s="16"/>
    </row>
    <row r="1658" spans="17:19" x14ac:dyDescent="0.3">
      <c r="Q1658" s="11"/>
      <c r="S1658" s="16"/>
    </row>
    <row r="1659" spans="17:19" x14ac:dyDescent="0.3">
      <c r="Q1659" s="11"/>
      <c r="S1659" s="16"/>
    </row>
    <row r="1660" spans="17:19" x14ac:dyDescent="0.3">
      <c r="Q1660" s="11"/>
      <c r="S1660" s="16"/>
    </row>
    <row r="1661" spans="17:19" x14ac:dyDescent="0.3">
      <c r="Q1661" s="11"/>
      <c r="S1661" s="16"/>
    </row>
    <row r="1662" spans="17:19" x14ac:dyDescent="0.3">
      <c r="Q1662" s="11"/>
      <c r="S1662" s="16"/>
    </row>
    <row r="1663" spans="17:19" x14ac:dyDescent="0.3">
      <c r="Q1663" s="11"/>
      <c r="S1663" s="16"/>
    </row>
    <row r="1664" spans="17:19" x14ac:dyDescent="0.3">
      <c r="Q1664" s="11"/>
      <c r="S1664" s="16"/>
    </row>
    <row r="1665" spans="17:19" x14ac:dyDescent="0.3">
      <c r="Q1665" s="11"/>
      <c r="S1665" s="16"/>
    </row>
    <row r="1666" spans="17:19" x14ac:dyDescent="0.3">
      <c r="Q1666" s="11"/>
      <c r="S1666" s="16"/>
    </row>
    <row r="1667" spans="17:19" x14ac:dyDescent="0.3">
      <c r="Q1667" s="11"/>
      <c r="S1667" s="16"/>
    </row>
    <row r="1668" spans="17:19" x14ac:dyDescent="0.3">
      <c r="Q1668" s="11"/>
      <c r="S1668" s="16"/>
    </row>
    <row r="1669" spans="17:19" x14ac:dyDescent="0.3">
      <c r="Q1669" s="11"/>
      <c r="S1669" s="16"/>
    </row>
    <row r="1670" spans="17:19" x14ac:dyDescent="0.3">
      <c r="Q1670" s="11"/>
      <c r="S1670" s="16"/>
    </row>
    <row r="1671" spans="17:19" x14ac:dyDescent="0.3">
      <c r="Q1671" s="11"/>
      <c r="S1671" s="16"/>
    </row>
    <row r="1672" spans="17:19" x14ac:dyDescent="0.3">
      <c r="Q1672" s="11"/>
      <c r="S1672" s="16"/>
    </row>
    <row r="1673" spans="17:19" x14ac:dyDescent="0.3">
      <c r="Q1673" s="11"/>
      <c r="S1673" s="16"/>
    </row>
    <row r="1674" spans="17:19" x14ac:dyDescent="0.3">
      <c r="Q1674" s="11"/>
      <c r="S1674" s="16"/>
    </row>
    <row r="1675" spans="17:19" x14ac:dyDescent="0.3">
      <c r="Q1675" s="11"/>
      <c r="S1675" s="16"/>
    </row>
    <row r="1676" spans="17:19" x14ac:dyDescent="0.3">
      <c r="Q1676" s="11"/>
      <c r="S1676" s="16"/>
    </row>
    <row r="1677" spans="17:19" x14ac:dyDescent="0.3">
      <c r="Q1677" s="11"/>
      <c r="S1677" s="16"/>
    </row>
    <row r="1678" spans="17:19" x14ac:dyDescent="0.3">
      <c r="Q1678" s="11"/>
      <c r="S1678" s="16"/>
    </row>
    <row r="1679" spans="17:19" x14ac:dyDescent="0.3">
      <c r="Q1679" s="11"/>
      <c r="S1679" s="16"/>
    </row>
    <row r="1680" spans="17:19" x14ac:dyDescent="0.3">
      <c r="Q1680" s="11"/>
      <c r="S1680" s="16"/>
    </row>
    <row r="1681" spans="17:19" x14ac:dyDescent="0.3">
      <c r="Q1681" s="11"/>
      <c r="S1681" s="16"/>
    </row>
    <row r="1682" spans="17:19" x14ac:dyDescent="0.3">
      <c r="Q1682" s="11"/>
      <c r="S1682" s="16"/>
    </row>
    <row r="1683" spans="17:19" x14ac:dyDescent="0.3">
      <c r="Q1683" s="11"/>
      <c r="S1683" s="16"/>
    </row>
    <row r="1684" spans="17:19" x14ac:dyDescent="0.3">
      <c r="Q1684" s="11"/>
      <c r="S1684" s="16"/>
    </row>
    <row r="1685" spans="17:19" x14ac:dyDescent="0.3">
      <c r="Q1685" s="11"/>
      <c r="S1685" s="16"/>
    </row>
    <row r="1686" spans="17:19" x14ac:dyDescent="0.3">
      <c r="Q1686" s="11"/>
      <c r="S1686" s="16"/>
    </row>
    <row r="1687" spans="17:19" x14ac:dyDescent="0.3">
      <c r="Q1687" s="11"/>
      <c r="S1687" s="16"/>
    </row>
    <row r="1688" spans="17:19" x14ac:dyDescent="0.3">
      <c r="Q1688" s="11"/>
      <c r="S1688" s="16"/>
    </row>
    <row r="1689" spans="17:19" x14ac:dyDescent="0.3">
      <c r="Q1689" s="11"/>
      <c r="S1689" s="16"/>
    </row>
    <row r="1690" spans="17:19" x14ac:dyDescent="0.3">
      <c r="Q1690" s="11"/>
      <c r="S1690" s="16"/>
    </row>
    <row r="1691" spans="17:19" x14ac:dyDescent="0.3">
      <c r="Q1691" s="11"/>
      <c r="S1691" s="16"/>
    </row>
    <row r="1692" spans="17:19" x14ac:dyDescent="0.3">
      <c r="Q1692" s="11"/>
      <c r="S1692" s="16"/>
    </row>
    <row r="1693" spans="17:19" x14ac:dyDescent="0.3">
      <c r="Q1693" s="11"/>
      <c r="S1693" s="16"/>
    </row>
    <row r="1694" spans="17:19" x14ac:dyDescent="0.3">
      <c r="Q1694" s="11"/>
      <c r="S1694" s="16"/>
    </row>
    <row r="1695" spans="17:19" x14ac:dyDescent="0.3">
      <c r="Q1695" s="11"/>
      <c r="S1695" s="16"/>
    </row>
    <row r="1696" spans="17:19" x14ac:dyDescent="0.3">
      <c r="Q1696" s="11"/>
      <c r="S1696" s="16"/>
    </row>
    <row r="1697" spans="17:19" x14ac:dyDescent="0.3">
      <c r="Q1697" s="11"/>
      <c r="S1697" s="16"/>
    </row>
    <row r="1698" spans="17:19" x14ac:dyDescent="0.3">
      <c r="Q1698" s="11"/>
      <c r="S1698" s="16"/>
    </row>
    <row r="1699" spans="17:19" x14ac:dyDescent="0.3">
      <c r="Q1699" s="11"/>
      <c r="S1699" s="16"/>
    </row>
    <row r="1700" spans="17:19" x14ac:dyDescent="0.3">
      <c r="Q1700" s="11"/>
      <c r="S1700" s="16"/>
    </row>
    <row r="1701" spans="17:19" x14ac:dyDescent="0.3">
      <c r="Q1701" s="11"/>
      <c r="S1701" s="16"/>
    </row>
    <row r="1702" spans="17:19" x14ac:dyDescent="0.3">
      <c r="Q1702" s="11"/>
      <c r="S1702" s="16"/>
    </row>
    <row r="1703" spans="17:19" x14ac:dyDescent="0.3">
      <c r="Q1703" s="11"/>
      <c r="S1703" s="16"/>
    </row>
    <row r="1704" spans="17:19" x14ac:dyDescent="0.3">
      <c r="Q1704" s="11"/>
      <c r="S1704" s="16"/>
    </row>
    <row r="1705" spans="17:19" x14ac:dyDescent="0.3">
      <c r="Q1705" s="11"/>
      <c r="S1705" s="16"/>
    </row>
    <row r="1706" spans="17:19" x14ac:dyDescent="0.3">
      <c r="Q1706" s="11"/>
      <c r="S1706" s="16"/>
    </row>
    <row r="1707" spans="17:19" x14ac:dyDescent="0.3">
      <c r="Q1707" s="11"/>
      <c r="S1707" s="16"/>
    </row>
    <row r="1708" spans="17:19" x14ac:dyDescent="0.3">
      <c r="Q1708" s="11"/>
      <c r="S1708" s="16"/>
    </row>
    <row r="1709" spans="17:19" x14ac:dyDescent="0.3">
      <c r="Q1709" s="11"/>
      <c r="S1709" s="16"/>
    </row>
    <row r="1710" spans="17:19" x14ac:dyDescent="0.3">
      <c r="Q1710" s="11"/>
      <c r="S1710" s="16"/>
    </row>
    <row r="1711" spans="17:19" x14ac:dyDescent="0.3">
      <c r="Q1711" s="11"/>
      <c r="S1711" s="16"/>
    </row>
    <row r="1712" spans="17:19" x14ac:dyDescent="0.3">
      <c r="Q1712" s="11"/>
      <c r="S1712" s="16"/>
    </row>
    <row r="1713" spans="17:19" x14ac:dyDescent="0.3">
      <c r="Q1713" s="11"/>
      <c r="S1713" s="16"/>
    </row>
    <row r="1714" spans="17:19" x14ac:dyDescent="0.3">
      <c r="Q1714" s="11"/>
      <c r="S1714" s="16"/>
    </row>
    <row r="1715" spans="17:19" x14ac:dyDescent="0.3">
      <c r="Q1715" s="11"/>
      <c r="S1715" s="16"/>
    </row>
    <row r="1716" spans="17:19" x14ac:dyDescent="0.3">
      <c r="Q1716" s="11"/>
      <c r="S1716" s="16"/>
    </row>
    <row r="1717" spans="17:19" x14ac:dyDescent="0.3">
      <c r="Q1717" s="11"/>
      <c r="S1717" s="16"/>
    </row>
    <row r="1718" spans="17:19" x14ac:dyDescent="0.3">
      <c r="Q1718" s="11"/>
      <c r="S1718" s="16"/>
    </row>
    <row r="1719" spans="17:19" x14ac:dyDescent="0.3">
      <c r="Q1719" s="11"/>
      <c r="S1719" s="16"/>
    </row>
    <row r="1720" spans="17:19" x14ac:dyDescent="0.3">
      <c r="Q1720" s="11"/>
      <c r="S1720" s="16"/>
    </row>
    <row r="1721" spans="17:19" x14ac:dyDescent="0.3">
      <c r="Q1721" s="11"/>
      <c r="S1721" s="16"/>
    </row>
    <row r="1722" spans="17:19" x14ac:dyDescent="0.3">
      <c r="Q1722" s="11"/>
      <c r="S1722" s="16"/>
    </row>
    <row r="1723" spans="17:19" x14ac:dyDescent="0.3">
      <c r="Q1723" s="11"/>
      <c r="S1723" s="16"/>
    </row>
    <row r="1724" spans="17:19" x14ac:dyDescent="0.3">
      <c r="Q1724" s="11"/>
      <c r="S1724" s="16"/>
    </row>
    <row r="1725" spans="17:19" x14ac:dyDescent="0.3">
      <c r="Q1725" s="11"/>
      <c r="S1725" s="16"/>
    </row>
    <row r="1726" spans="17:19" x14ac:dyDescent="0.3">
      <c r="Q1726" s="11"/>
      <c r="S1726" s="16"/>
    </row>
    <row r="1727" spans="17:19" x14ac:dyDescent="0.3">
      <c r="Q1727" s="11"/>
      <c r="S1727" s="16"/>
    </row>
    <row r="1728" spans="17:19" x14ac:dyDescent="0.3">
      <c r="Q1728" s="11"/>
      <c r="S1728" s="16"/>
    </row>
    <row r="1729" spans="17:19" x14ac:dyDescent="0.3">
      <c r="Q1729" s="11"/>
      <c r="S1729" s="16"/>
    </row>
    <row r="1730" spans="17:19" x14ac:dyDescent="0.3">
      <c r="Q1730" s="11"/>
      <c r="S1730" s="16"/>
    </row>
    <row r="1731" spans="17:19" x14ac:dyDescent="0.3">
      <c r="Q1731" s="11"/>
      <c r="S1731" s="16"/>
    </row>
    <row r="1732" spans="17:19" x14ac:dyDescent="0.3">
      <c r="Q1732" s="11"/>
      <c r="S1732" s="16"/>
    </row>
    <row r="1733" spans="17:19" x14ac:dyDescent="0.3">
      <c r="Q1733" s="11"/>
      <c r="S1733" s="16"/>
    </row>
    <row r="1734" spans="17:19" x14ac:dyDescent="0.3">
      <c r="Q1734" s="11"/>
      <c r="S1734" s="16"/>
    </row>
    <row r="1735" spans="17:19" x14ac:dyDescent="0.3">
      <c r="Q1735" s="11"/>
      <c r="S1735" s="16"/>
    </row>
    <row r="1736" spans="17:19" x14ac:dyDescent="0.3">
      <c r="Q1736" s="11"/>
      <c r="S1736" s="16"/>
    </row>
    <row r="1737" spans="17:19" x14ac:dyDescent="0.3">
      <c r="Q1737" s="11"/>
      <c r="S1737" s="16"/>
    </row>
    <row r="1738" spans="17:19" x14ac:dyDescent="0.3">
      <c r="Q1738" s="11"/>
      <c r="S1738" s="16"/>
    </row>
    <row r="1739" spans="17:19" x14ac:dyDescent="0.3">
      <c r="Q1739" s="11"/>
      <c r="S1739" s="16"/>
    </row>
    <row r="1740" spans="17:19" x14ac:dyDescent="0.3">
      <c r="Q1740" s="11"/>
      <c r="S1740" s="16"/>
    </row>
    <row r="1741" spans="17:19" x14ac:dyDescent="0.3">
      <c r="Q1741" s="11"/>
      <c r="S1741" s="16"/>
    </row>
    <row r="1742" spans="17:19" x14ac:dyDescent="0.3">
      <c r="Q1742" s="11"/>
      <c r="S1742" s="16"/>
    </row>
    <row r="1743" spans="17:19" x14ac:dyDescent="0.3">
      <c r="Q1743" s="11"/>
      <c r="S1743" s="16"/>
    </row>
    <row r="1744" spans="17:19" x14ac:dyDescent="0.3">
      <c r="Q1744" s="11"/>
      <c r="S1744" s="16"/>
    </row>
    <row r="1745" spans="17:19" x14ac:dyDescent="0.3">
      <c r="Q1745" s="11"/>
      <c r="S1745" s="16"/>
    </row>
    <row r="1746" spans="17:19" x14ac:dyDescent="0.3">
      <c r="Q1746" s="11"/>
      <c r="S1746" s="16"/>
    </row>
    <row r="1747" spans="17:19" x14ac:dyDescent="0.3">
      <c r="Q1747" s="11"/>
      <c r="S1747" s="16"/>
    </row>
    <row r="1748" spans="17:19" x14ac:dyDescent="0.3">
      <c r="Q1748" s="11"/>
      <c r="S1748" s="16"/>
    </row>
    <row r="1749" spans="17:19" x14ac:dyDescent="0.3">
      <c r="Q1749" s="11"/>
      <c r="S1749" s="16"/>
    </row>
    <row r="1750" spans="17:19" x14ac:dyDescent="0.3">
      <c r="Q1750" s="11"/>
      <c r="S1750" s="16"/>
    </row>
    <row r="1751" spans="17:19" x14ac:dyDescent="0.3">
      <c r="Q1751" s="11"/>
      <c r="S1751" s="16"/>
    </row>
    <row r="1752" spans="17:19" x14ac:dyDescent="0.3">
      <c r="Q1752" s="11"/>
      <c r="S1752" s="16"/>
    </row>
    <row r="1753" spans="17:19" x14ac:dyDescent="0.3">
      <c r="Q1753" s="11"/>
      <c r="S1753" s="16"/>
    </row>
    <row r="1754" spans="17:19" x14ac:dyDescent="0.3">
      <c r="Q1754" s="11"/>
      <c r="S1754" s="16"/>
    </row>
    <row r="1755" spans="17:19" x14ac:dyDescent="0.3">
      <c r="Q1755" s="11"/>
      <c r="S1755" s="16"/>
    </row>
    <row r="1756" spans="17:19" x14ac:dyDescent="0.3">
      <c r="Q1756" s="11"/>
      <c r="S1756" s="16"/>
    </row>
    <row r="1757" spans="17:19" x14ac:dyDescent="0.3">
      <c r="Q1757" s="11"/>
      <c r="S1757" s="16"/>
    </row>
    <row r="1758" spans="17:19" x14ac:dyDescent="0.3">
      <c r="Q1758" s="11"/>
      <c r="S1758" s="16"/>
    </row>
    <row r="1759" spans="17:19" x14ac:dyDescent="0.3">
      <c r="Q1759" s="11"/>
      <c r="S1759" s="16"/>
    </row>
    <row r="1760" spans="17:19" x14ac:dyDescent="0.3">
      <c r="Q1760" s="11"/>
      <c r="S1760" s="16"/>
    </row>
    <row r="1761" spans="17:19" x14ac:dyDescent="0.3">
      <c r="Q1761" s="11"/>
      <c r="S1761" s="16"/>
    </row>
    <row r="1762" spans="17:19" x14ac:dyDescent="0.3">
      <c r="Q1762" s="11"/>
      <c r="S1762" s="16"/>
    </row>
    <row r="1763" spans="17:19" x14ac:dyDescent="0.3">
      <c r="Q1763" s="11"/>
      <c r="S1763" s="16"/>
    </row>
    <row r="1764" spans="17:19" x14ac:dyDescent="0.3">
      <c r="Q1764" s="11"/>
      <c r="S1764" s="16"/>
    </row>
    <row r="1765" spans="17:19" x14ac:dyDescent="0.3">
      <c r="Q1765" s="11"/>
      <c r="S1765" s="16"/>
    </row>
    <row r="1766" spans="17:19" x14ac:dyDescent="0.3">
      <c r="Q1766" s="11"/>
      <c r="S1766" s="16"/>
    </row>
    <row r="1767" spans="17:19" x14ac:dyDescent="0.3">
      <c r="Q1767" s="11"/>
      <c r="S1767" s="16"/>
    </row>
    <row r="1768" spans="17:19" x14ac:dyDescent="0.3">
      <c r="Q1768" s="11"/>
      <c r="S1768" s="16"/>
    </row>
    <row r="1769" spans="17:19" x14ac:dyDescent="0.3">
      <c r="Q1769" s="11"/>
      <c r="S1769" s="16"/>
    </row>
    <row r="1770" spans="17:19" x14ac:dyDescent="0.3">
      <c r="Q1770" s="11"/>
      <c r="S1770" s="16"/>
    </row>
    <row r="1771" spans="17:19" x14ac:dyDescent="0.3">
      <c r="Q1771" s="11"/>
      <c r="S1771" s="16"/>
    </row>
    <row r="1772" spans="17:19" x14ac:dyDescent="0.3">
      <c r="Q1772" s="11"/>
      <c r="S1772" s="16"/>
    </row>
    <row r="1773" spans="17:19" x14ac:dyDescent="0.3">
      <c r="Q1773" s="11"/>
      <c r="S1773" s="16"/>
    </row>
    <row r="1774" spans="17:19" x14ac:dyDescent="0.3">
      <c r="Q1774" s="11"/>
      <c r="S1774" s="16"/>
    </row>
    <row r="1775" spans="17:19" x14ac:dyDescent="0.3">
      <c r="Q1775" s="11"/>
      <c r="S1775" s="16"/>
    </row>
    <row r="1776" spans="17:19" x14ac:dyDescent="0.3">
      <c r="Q1776" s="11"/>
      <c r="S1776" s="16"/>
    </row>
    <row r="1777" spans="17:19" x14ac:dyDescent="0.3">
      <c r="Q1777" s="11"/>
      <c r="S1777" s="16"/>
    </row>
    <row r="1778" spans="17:19" x14ac:dyDescent="0.3">
      <c r="Q1778" s="11"/>
      <c r="S1778" s="16"/>
    </row>
    <row r="1779" spans="17:19" x14ac:dyDescent="0.3">
      <c r="Q1779" s="11"/>
      <c r="S1779" s="16"/>
    </row>
    <row r="1780" spans="17:19" x14ac:dyDescent="0.3">
      <c r="Q1780" s="11"/>
      <c r="S1780" s="16"/>
    </row>
    <row r="1781" spans="17:19" x14ac:dyDescent="0.3">
      <c r="Q1781" s="11"/>
      <c r="S1781" s="16"/>
    </row>
    <row r="1782" spans="17:19" x14ac:dyDescent="0.3">
      <c r="Q1782" s="11"/>
      <c r="S1782" s="16"/>
    </row>
    <row r="1783" spans="17:19" x14ac:dyDescent="0.3">
      <c r="Q1783" s="11"/>
      <c r="S1783" s="16"/>
    </row>
    <row r="1784" spans="17:19" x14ac:dyDescent="0.3">
      <c r="Q1784" s="11"/>
      <c r="S1784" s="16"/>
    </row>
    <row r="1785" spans="17:19" x14ac:dyDescent="0.3">
      <c r="Q1785" s="11"/>
      <c r="S1785" s="16"/>
    </row>
    <row r="1786" spans="17:19" x14ac:dyDescent="0.3">
      <c r="Q1786" s="11"/>
      <c r="S1786" s="16"/>
    </row>
    <row r="1787" spans="17:19" x14ac:dyDescent="0.3">
      <c r="Q1787" s="11"/>
      <c r="S1787" s="16"/>
    </row>
    <row r="1788" spans="17:19" x14ac:dyDescent="0.3">
      <c r="Q1788" s="11"/>
      <c r="S1788" s="16"/>
    </row>
    <row r="1789" spans="17:19" x14ac:dyDescent="0.3">
      <c r="Q1789" s="11"/>
      <c r="S1789" s="16"/>
    </row>
    <row r="1790" spans="17:19" x14ac:dyDescent="0.3">
      <c r="Q1790" s="11"/>
      <c r="S1790" s="16"/>
    </row>
    <row r="1791" spans="17:19" x14ac:dyDescent="0.3">
      <c r="Q1791" s="11"/>
      <c r="S1791" s="16"/>
    </row>
    <row r="1792" spans="17:19" x14ac:dyDescent="0.3">
      <c r="Q1792" s="11"/>
      <c r="S1792" s="16"/>
    </row>
    <row r="1793" spans="17:19" x14ac:dyDescent="0.3">
      <c r="Q1793" s="11"/>
      <c r="S1793" s="16"/>
    </row>
    <row r="1794" spans="17:19" x14ac:dyDescent="0.3">
      <c r="Q1794" s="11"/>
      <c r="S1794" s="16"/>
    </row>
    <row r="1795" spans="17:19" x14ac:dyDescent="0.3">
      <c r="Q1795" s="11"/>
      <c r="S1795" s="16"/>
    </row>
    <row r="1796" spans="17:19" x14ac:dyDescent="0.3">
      <c r="Q1796" s="11"/>
      <c r="S1796" s="16"/>
    </row>
    <row r="1797" spans="17:19" x14ac:dyDescent="0.3">
      <c r="Q1797" s="11"/>
      <c r="S1797" s="16"/>
    </row>
    <row r="1798" spans="17:19" x14ac:dyDescent="0.3">
      <c r="Q1798" s="11"/>
      <c r="S1798" s="16"/>
    </row>
    <row r="1799" spans="17:19" x14ac:dyDescent="0.3">
      <c r="Q1799" s="11"/>
      <c r="S1799" s="16"/>
    </row>
    <row r="1800" spans="17:19" x14ac:dyDescent="0.3">
      <c r="Q1800" s="11"/>
      <c r="S1800" s="16"/>
    </row>
    <row r="1801" spans="17:19" x14ac:dyDescent="0.3">
      <c r="Q1801" s="11"/>
      <c r="S1801" s="16"/>
    </row>
    <row r="1802" spans="17:19" x14ac:dyDescent="0.3">
      <c r="Q1802" s="11"/>
      <c r="S1802" s="16"/>
    </row>
    <row r="1803" spans="17:19" x14ac:dyDescent="0.3">
      <c r="Q1803" s="11"/>
      <c r="S1803" s="16"/>
    </row>
    <row r="1804" spans="17:19" x14ac:dyDescent="0.3">
      <c r="Q1804" s="11"/>
      <c r="S1804" s="16"/>
    </row>
    <row r="1805" spans="17:19" x14ac:dyDescent="0.3">
      <c r="Q1805" s="11"/>
      <c r="S1805" s="16"/>
    </row>
    <row r="1806" spans="17:19" x14ac:dyDescent="0.3">
      <c r="Q1806" s="11"/>
      <c r="S1806" s="16"/>
    </row>
    <row r="1807" spans="17:19" x14ac:dyDescent="0.3">
      <c r="Q1807" s="11"/>
      <c r="S1807" s="16"/>
    </row>
    <row r="1808" spans="17:19" x14ac:dyDescent="0.3">
      <c r="Q1808" s="11"/>
      <c r="S1808" s="16"/>
    </row>
    <row r="1809" spans="17:19" x14ac:dyDescent="0.3">
      <c r="Q1809" s="11"/>
      <c r="S1809" s="16"/>
    </row>
    <row r="1810" spans="17:19" x14ac:dyDescent="0.3">
      <c r="Q1810" s="11"/>
      <c r="S1810" s="16"/>
    </row>
    <row r="1811" spans="17:19" x14ac:dyDescent="0.3">
      <c r="Q1811" s="11"/>
      <c r="S1811" s="16"/>
    </row>
    <row r="1812" spans="17:19" x14ac:dyDescent="0.3">
      <c r="Q1812" s="11"/>
      <c r="S1812" s="16"/>
    </row>
    <row r="1813" spans="17:19" x14ac:dyDescent="0.3">
      <c r="Q1813" s="11"/>
      <c r="S1813" s="16"/>
    </row>
    <row r="1814" spans="17:19" x14ac:dyDescent="0.3">
      <c r="Q1814" s="11"/>
      <c r="S1814" s="16"/>
    </row>
    <row r="1815" spans="17:19" x14ac:dyDescent="0.3">
      <c r="Q1815" s="11"/>
      <c r="S1815" s="16"/>
    </row>
    <row r="1816" spans="17:19" x14ac:dyDescent="0.3">
      <c r="Q1816" s="11"/>
      <c r="S1816" s="16"/>
    </row>
    <row r="1817" spans="17:19" x14ac:dyDescent="0.3">
      <c r="Q1817" s="11"/>
      <c r="S1817" s="16"/>
    </row>
    <row r="1818" spans="17:19" x14ac:dyDescent="0.3">
      <c r="Q1818" s="11"/>
      <c r="S1818" s="16"/>
    </row>
    <row r="1819" spans="17:19" x14ac:dyDescent="0.3">
      <c r="Q1819" s="11"/>
      <c r="S1819" s="16"/>
    </row>
    <row r="1820" spans="17:19" x14ac:dyDescent="0.3">
      <c r="Q1820" s="11"/>
      <c r="S1820" s="16"/>
    </row>
    <row r="1821" spans="17:19" x14ac:dyDescent="0.3">
      <c r="Q1821" s="11"/>
      <c r="S1821" s="16"/>
    </row>
    <row r="1822" spans="17:19" x14ac:dyDescent="0.3">
      <c r="Q1822" s="11"/>
      <c r="S1822" s="16"/>
    </row>
    <row r="1823" spans="17:19" x14ac:dyDescent="0.3">
      <c r="Q1823" s="11"/>
      <c r="S1823" s="16"/>
    </row>
    <row r="1824" spans="17:19" x14ac:dyDescent="0.3">
      <c r="Q1824" s="11"/>
      <c r="S1824" s="16"/>
    </row>
    <row r="1825" spans="17:19" x14ac:dyDescent="0.3">
      <c r="Q1825" s="11"/>
      <c r="S1825" s="16"/>
    </row>
    <row r="1826" spans="17:19" x14ac:dyDescent="0.3">
      <c r="Q1826" s="11"/>
      <c r="S1826" s="16"/>
    </row>
    <row r="1827" spans="17:19" x14ac:dyDescent="0.3">
      <c r="Q1827" s="11"/>
      <c r="S1827" s="16"/>
    </row>
    <row r="1828" spans="17:19" x14ac:dyDescent="0.3">
      <c r="Q1828" s="11"/>
      <c r="S1828" s="16"/>
    </row>
    <row r="1829" spans="17:19" x14ac:dyDescent="0.3">
      <c r="Q1829" s="11"/>
      <c r="S1829" s="16"/>
    </row>
    <row r="1830" spans="17:19" x14ac:dyDescent="0.3">
      <c r="Q1830" s="11"/>
      <c r="S1830" s="16"/>
    </row>
    <row r="1831" spans="17:19" x14ac:dyDescent="0.3">
      <c r="Q1831" s="11"/>
      <c r="S1831" s="16"/>
    </row>
    <row r="1832" spans="17:19" x14ac:dyDescent="0.3">
      <c r="Q1832" s="11"/>
      <c r="S1832" s="16"/>
    </row>
    <row r="1833" spans="17:19" x14ac:dyDescent="0.3">
      <c r="Q1833" s="11"/>
      <c r="S1833" s="16"/>
    </row>
    <row r="1834" spans="17:19" x14ac:dyDescent="0.3">
      <c r="Q1834" s="11"/>
      <c r="S1834" s="16"/>
    </row>
    <row r="1835" spans="17:19" x14ac:dyDescent="0.3">
      <c r="Q1835" s="11"/>
      <c r="S1835" s="16"/>
    </row>
    <row r="1836" spans="17:19" x14ac:dyDescent="0.3">
      <c r="Q1836" s="11"/>
      <c r="S1836" s="16"/>
    </row>
    <row r="1837" spans="17:19" x14ac:dyDescent="0.3">
      <c r="Q1837" s="11"/>
      <c r="S1837" s="16"/>
    </row>
    <row r="1838" spans="17:19" x14ac:dyDescent="0.3">
      <c r="Q1838" s="11"/>
      <c r="S1838" s="16"/>
    </row>
    <row r="1839" spans="17:19" x14ac:dyDescent="0.3">
      <c r="Q1839" s="11"/>
      <c r="S1839" s="16"/>
    </row>
    <row r="1840" spans="17:19" x14ac:dyDescent="0.3">
      <c r="Q1840" s="11"/>
      <c r="S1840" s="16"/>
    </row>
    <row r="1841" spans="17:19" x14ac:dyDescent="0.3">
      <c r="Q1841" s="11"/>
      <c r="S1841" s="16"/>
    </row>
    <row r="1842" spans="17:19" x14ac:dyDescent="0.3">
      <c r="Q1842" s="11"/>
      <c r="S1842" s="16"/>
    </row>
    <row r="1843" spans="17:19" x14ac:dyDescent="0.3">
      <c r="Q1843" s="11"/>
      <c r="S1843" s="16"/>
    </row>
    <row r="1844" spans="17:19" x14ac:dyDescent="0.3">
      <c r="Q1844" s="11"/>
      <c r="S1844" s="16"/>
    </row>
    <row r="1845" spans="17:19" x14ac:dyDescent="0.3">
      <c r="Q1845" s="11"/>
      <c r="S1845" s="16"/>
    </row>
    <row r="1846" spans="17:19" x14ac:dyDescent="0.3">
      <c r="Q1846" s="11"/>
      <c r="S1846" s="16"/>
    </row>
    <row r="1847" spans="17:19" x14ac:dyDescent="0.3">
      <c r="Q1847" s="11"/>
      <c r="S1847" s="16"/>
    </row>
    <row r="1848" spans="17:19" x14ac:dyDescent="0.3">
      <c r="Q1848" s="11"/>
      <c r="S1848" s="16"/>
    </row>
    <row r="1849" spans="17:19" x14ac:dyDescent="0.3">
      <c r="Q1849" s="11"/>
      <c r="S1849" s="16"/>
    </row>
    <row r="1850" spans="17:19" x14ac:dyDescent="0.3">
      <c r="Q1850" s="11"/>
      <c r="S1850" s="16"/>
    </row>
    <row r="1851" spans="17:19" x14ac:dyDescent="0.3">
      <c r="Q1851" s="11"/>
      <c r="S1851" s="16"/>
    </row>
    <row r="1852" spans="17:19" x14ac:dyDescent="0.3">
      <c r="Q1852" s="11"/>
      <c r="S1852" s="16"/>
    </row>
    <row r="1853" spans="17:19" x14ac:dyDescent="0.3">
      <c r="Q1853" s="11"/>
      <c r="S1853" s="16"/>
    </row>
    <row r="1854" spans="17:19" x14ac:dyDescent="0.3">
      <c r="Q1854" s="11"/>
      <c r="S1854" s="16"/>
    </row>
    <row r="1855" spans="17:19" x14ac:dyDescent="0.3">
      <c r="Q1855" s="11"/>
      <c r="S1855" s="16"/>
    </row>
    <row r="1856" spans="17:19" x14ac:dyDescent="0.3">
      <c r="Q1856" s="11"/>
      <c r="S1856" s="16"/>
    </row>
    <row r="1857" spans="17:19" x14ac:dyDescent="0.3">
      <c r="Q1857" s="11"/>
      <c r="S1857" s="16"/>
    </row>
    <row r="1858" spans="17:19" x14ac:dyDescent="0.3">
      <c r="Q1858" s="11"/>
      <c r="S1858" s="16"/>
    </row>
    <row r="1859" spans="17:19" x14ac:dyDescent="0.3">
      <c r="Q1859" s="11"/>
      <c r="S1859" s="16"/>
    </row>
    <row r="1860" spans="17:19" x14ac:dyDescent="0.3">
      <c r="Q1860" s="11"/>
      <c r="S1860" s="16"/>
    </row>
    <row r="1861" spans="17:19" x14ac:dyDescent="0.3">
      <c r="Q1861" s="11"/>
      <c r="S1861" s="16"/>
    </row>
    <row r="1862" spans="17:19" x14ac:dyDescent="0.3">
      <c r="Q1862" s="11"/>
      <c r="S1862" s="16"/>
    </row>
    <row r="1863" spans="17:19" x14ac:dyDescent="0.3">
      <c r="Q1863" s="11"/>
      <c r="S1863" s="16"/>
    </row>
    <row r="1864" spans="17:19" x14ac:dyDescent="0.3">
      <c r="Q1864" s="11"/>
      <c r="S1864" s="16"/>
    </row>
    <row r="1865" spans="17:19" x14ac:dyDescent="0.3">
      <c r="Q1865" s="11"/>
      <c r="S1865" s="16"/>
    </row>
    <row r="1866" spans="17:19" x14ac:dyDescent="0.3">
      <c r="Q1866" s="11"/>
      <c r="S1866" s="16"/>
    </row>
    <row r="1867" spans="17:19" x14ac:dyDescent="0.3">
      <c r="Q1867" s="11"/>
      <c r="S1867" s="16"/>
    </row>
    <row r="1868" spans="17:19" x14ac:dyDescent="0.3">
      <c r="Q1868" s="11"/>
      <c r="S1868" s="16"/>
    </row>
    <row r="1869" spans="17:19" x14ac:dyDescent="0.3">
      <c r="Q1869" s="11"/>
      <c r="S1869" s="16"/>
    </row>
    <row r="1870" spans="17:19" x14ac:dyDescent="0.3">
      <c r="Q1870" s="11"/>
      <c r="S1870" s="16"/>
    </row>
    <row r="1871" spans="17:19" x14ac:dyDescent="0.3">
      <c r="Q1871" s="11"/>
      <c r="S1871" s="16"/>
    </row>
    <row r="1872" spans="17:19" x14ac:dyDescent="0.3">
      <c r="Q1872" s="11"/>
      <c r="S1872" s="16"/>
    </row>
    <row r="1873" spans="17:19" x14ac:dyDescent="0.3">
      <c r="Q1873" s="11"/>
      <c r="S1873" s="16"/>
    </row>
    <row r="1874" spans="17:19" x14ac:dyDescent="0.3">
      <c r="Q1874" s="11"/>
      <c r="S1874" s="16"/>
    </row>
    <row r="1875" spans="17:19" x14ac:dyDescent="0.3">
      <c r="Q1875" s="11"/>
      <c r="S1875" s="16"/>
    </row>
    <row r="1876" spans="17:19" x14ac:dyDescent="0.3">
      <c r="Q1876" s="11"/>
      <c r="S1876" s="16"/>
    </row>
    <row r="1877" spans="17:19" x14ac:dyDescent="0.3">
      <c r="Q1877" s="11"/>
      <c r="S1877" s="16"/>
    </row>
    <row r="1878" spans="17:19" x14ac:dyDescent="0.3">
      <c r="Q1878" s="11"/>
      <c r="S1878" s="16"/>
    </row>
    <row r="1879" spans="17:19" x14ac:dyDescent="0.3">
      <c r="Q1879" s="11"/>
      <c r="S1879" s="16"/>
    </row>
    <row r="1880" spans="17:19" x14ac:dyDescent="0.3">
      <c r="Q1880" s="11"/>
      <c r="S1880" s="16"/>
    </row>
    <row r="1881" spans="17:19" x14ac:dyDescent="0.3">
      <c r="Q1881" s="11"/>
      <c r="S1881" s="16"/>
    </row>
    <row r="1882" spans="17:19" x14ac:dyDescent="0.3">
      <c r="Q1882" s="11"/>
      <c r="S1882" s="16"/>
    </row>
    <row r="1883" spans="17:19" x14ac:dyDescent="0.3">
      <c r="Q1883" s="11"/>
      <c r="S1883" s="16"/>
    </row>
    <row r="1884" spans="17:19" x14ac:dyDescent="0.3">
      <c r="Q1884" s="11"/>
      <c r="S1884" s="16"/>
    </row>
    <row r="1885" spans="17:19" x14ac:dyDescent="0.3">
      <c r="Q1885" s="11"/>
      <c r="S1885" s="16"/>
    </row>
    <row r="1886" spans="17:19" x14ac:dyDescent="0.3">
      <c r="Q1886" s="11"/>
      <c r="S1886" s="16"/>
    </row>
    <row r="1887" spans="17:19" x14ac:dyDescent="0.3">
      <c r="Q1887" s="11"/>
      <c r="S1887" s="16"/>
    </row>
    <row r="1888" spans="17:19" x14ac:dyDescent="0.3">
      <c r="Q1888" s="11"/>
      <c r="S1888" s="16"/>
    </row>
    <row r="1889" spans="17:19" x14ac:dyDescent="0.3">
      <c r="Q1889" s="11"/>
      <c r="S1889" s="16"/>
    </row>
    <row r="1890" spans="17:19" x14ac:dyDescent="0.3">
      <c r="Q1890" s="11"/>
      <c r="S1890" s="16"/>
    </row>
    <row r="1891" spans="17:19" x14ac:dyDescent="0.3">
      <c r="Q1891" s="11"/>
      <c r="S1891" s="16"/>
    </row>
    <row r="1892" spans="17:19" x14ac:dyDescent="0.3">
      <c r="Q1892" s="11"/>
      <c r="S1892" s="16"/>
    </row>
    <row r="1893" spans="17:19" x14ac:dyDescent="0.3">
      <c r="Q1893" s="11"/>
      <c r="S1893" s="16"/>
    </row>
    <row r="1894" spans="17:19" x14ac:dyDescent="0.3">
      <c r="Q1894" s="11"/>
      <c r="S1894" s="16"/>
    </row>
    <row r="1895" spans="17:19" x14ac:dyDescent="0.3">
      <c r="Q1895" s="11"/>
      <c r="S1895" s="16"/>
    </row>
    <row r="1896" spans="17:19" x14ac:dyDescent="0.3">
      <c r="Q1896" s="11"/>
      <c r="S1896" s="16"/>
    </row>
    <row r="1897" spans="17:19" x14ac:dyDescent="0.3">
      <c r="Q1897" s="11"/>
      <c r="S1897" s="16"/>
    </row>
    <row r="1898" spans="17:19" x14ac:dyDescent="0.3">
      <c r="Q1898" s="11"/>
      <c r="S1898" s="16"/>
    </row>
    <row r="1899" spans="17:19" x14ac:dyDescent="0.3">
      <c r="Q1899" s="11"/>
      <c r="S1899" s="16"/>
    </row>
    <row r="1900" spans="17:19" x14ac:dyDescent="0.3">
      <c r="Q1900" s="11"/>
      <c r="S1900" s="16"/>
    </row>
    <row r="1901" spans="17:19" x14ac:dyDescent="0.3">
      <c r="Q1901" s="11"/>
      <c r="S1901" s="16"/>
    </row>
    <row r="1902" spans="17:19" x14ac:dyDescent="0.3">
      <c r="Q1902" s="11"/>
      <c r="S1902" s="16"/>
    </row>
    <row r="1903" spans="17:19" x14ac:dyDescent="0.3">
      <c r="Q1903" s="11"/>
      <c r="S1903" s="16"/>
    </row>
    <row r="1904" spans="17:19" x14ac:dyDescent="0.3">
      <c r="Q1904" s="11"/>
      <c r="S1904" s="16"/>
    </row>
    <row r="1905" spans="17:19" x14ac:dyDescent="0.3">
      <c r="Q1905" s="11"/>
      <c r="S1905" s="16"/>
    </row>
    <row r="1906" spans="17:19" x14ac:dyDescent="0.3">
      <c r="Q1906" s="11"/>
      <c r="S1906" s="16"/>
    </row>
    <row r="1907" spans="17:19" x14ac:dyDescent="0.3">
      <c r="Q1907" s="11"/>
      <c r="S1907" s="16"/>
    </row>
    <row r="1908" spans="17:19" x14ac:dyDescent="0.3">
      <c r="Q1908" s="11"/>
      <c r="S1908" s="16"/>
    </row>
    <row r="1909" spans="17:19" x14ac:dyDescent="0.3">
      <c r="Q1909" s="11"/>
      <c r="S1909" s="16"/>
    </row>
    <row r="1910" spans="17:19" x14ac:dyDescent="0.3">
      <c r="Q1910" s="11"/>
      <c r="S1910" s="16"/>
    </row>
    <row r="1911" spans="17:19" x14ac:dyDescent="0.3">
      <c r="Q1911" s="11"/>
      <c r="S1911" s="16"/>
    </row>
    <row r="1912" spans="17:19" x14ac:dyDescent="0.3">
      <c r="Q1912" s="11"/>
      <c r="S1912" s="16"/>
    </row>
    <row r="1913" spans="17:19" x14ac:dyDescent="0.3">
      <c r="Q1913" s="11"/>
      <c r="S1913" s="16"/>
    </row>
    <row r="1914" spans="17:19" x14ac:dyDescent="0.3">
      <c r="Q1914" s="11"/>
      <c r="S1914" s="16"/>
    </row>
    <row r="1915" spans="17:19" x14ac:dyDescent="0.3">
      <c r="Q1915" s="11"/>
      <c r="S1915" s="16"/>
    </row>
    <row r="1916" spans="17:19" x14ac:dyDescent="0.3">
      <c r="Q1916" s="11"/>
      <c r="S1916" s="16"/>
    </row>
    <row r="1917" spans="17:19" x14ac:dyDescent="0.3">
      <c r="Q1917" s="11"/>
      <c r="S1917" s="16"/>
    </row>
    <row r="1918" spans="17:19" x14ac:dyDescent="0.3">
      <c r="Q1918" s="11"/>
      <c r="S1918" s="16"/>
    </row>
    <row r="1919" spans="17:19" x14ac:dyDescent="0.3">
      <c r="Q1919" s="11"/>
      <c r="S1919" s="16"/>
    </row>
    <row r="1920" spans="17:19" x14ac:dyDescent="0.3">
      <c r="Q1920" s="11"/>
      <c r="S1920" s="16"/>
    </row>
    <row r="1921" spans="17:19" x14ac:dyDescent="0.3">
      <c r="Q1921" s="11"/>
      <c r="S1921" s="16"/>
    </row>
    <row r="1922" spans="17:19" x14ac:dyDescent="0.3">
      <c r="Q1922" s="11"/>
      <c r="S1922" s="16"/>
    </row>
    <row r="1923" spans="17:19" x14ac:dyDescent="0.3">
      <c r="Q1923" s="11"/>
      <c r="S1923" s="16"/>
    </row>
    <row r="1924" spans="17:19" x14ac:dyDescent="0.3">
      <c r="Q1924" s="11"/>
      <c r="S1924" s="16"/>
    </row>
    <row r="1925" spans="17:19" x14ac:dyDescent="0.3">
      <c r="Q1925" s="11"/>
      <c r="S1925" s="16"/>
    </row>
    <row r="1926" spans="17:19" x14ac:dyDescent="0.3">
      <c r="Q1926" s="11"/>
      <c r="S1926" s="16"/>
    </row>
    <row r="1927" spans="17:19" x14ac:dyDescent="0.3">
      <c r="Q1927" s="11"/>
      <c r="S1927" s="16"/>
    </row>
    <row r="1928" spans="17:19" x14ac:dyDescent="0.3">
      <c r="Q1928" s="11"/>
      <c r="S1928" s="16"/>
    </row>
    <row r="1929" spans="17:19" x14ac:dyDescent="0.3">
      <c r="Q1929" s="11"/>
      <c r="S1929" s="16"/>
    </row>
    <row r="1930" spans="17:19" x14ac:dyDescent="0.3">
      <c r="Q1930" s="11"/>
      <c r="S1930" s="16"/>
    </row>
    <row r="1931" spans="17:19" x14ac:dyDescent="0.3">
      <c r="Q1931" s="11"/>
      <c r="S1931" s="16"/>
    </row>
    <row r="1932" spans="17:19" x14ac:dyDescent="0.3">
      <c r="Q1932" s="11"/>
      <c r="S1932" s="16"/>
    </row>
    <row r="1933" spans="17:19" x14ac:dyDescent="0.3">
      <c r="Q1933" s="11"/>
      <c r="S1933" s="16"/>
    </row>
    <row r="1934" spans="17:19" x14ac:dyDescent="0.3">
      <c r="Q1934" s="11"/>
      <c r="S1934" s="16"/>
    </row>
    <row r="1935" spans="17:19" x14ac:dyDescent="0.3">
      <c r="Q1935" s="11"/>
      <c r="S1935" s="16"/>
    </row>
    <row r="1936" spans="17:19" x14ac:dyDescent="0.3">
      <c r="Q1936" s="11"/>
      <c r="S1936" s="16"/>
    </row>
    <row r="1937" spans="17:19" x14ac:dyDescent="0.3">
      <c r="Q1937" s="11"/>
      <c r="S1937" s="16"/>
    </row>
    <row r="1938" spans="17:19" x14ac:dyDescent="0.3">
      <c r="Q1938" s="11"/>
      <c r="S1938" s="16"/>
    </row>
    <row r="1939" spans="17:19" x14ac:dyDescent="0.3">
      <c r="Q1939" s="11"/>
      <c r="S1939" s="16"/>
    </row>
    <row r="1940" spans="17:19" x14ac:dyDescent="0.3">
      <c r="Q1940" s="11"/>
      <c r="S1940" s="16"/>
    </row>
    <row r="1941" spans="17:19" x14ac:dyDescent="0.3">
      <c r="Q1941" s="11"/>
      <c r="S1941" s="16"/>
    </row>
    <row r="1942" spans="17:19" x14ac:dyDescent="0.3">
      <c r="Q1942" s="11"/>
      <c r="S1942" s="16"/>
    </row>
    <row r="1943" spans="17:19" x14ac:dyDescent="0.3">
      <c r="Q1943" s="11"/>
      <c r="S1943" s="16"/>
    </row>
    <row r="1944" spans="17:19" x14ac:dyDescent="0.3">
      <c r="Q1944" s="11"/>
      <c r="S1944" s="16"/>
    </row>
    <row r="1945" spans="17:19" x14ac:dyDescent="0.3">
      <c r="Q1945" s="11"/>
      <c r="S1945" s="16"/>
    </row>
    <row r="1946" spans="17:19" x14ac:dyDescent="0.3">
      <c r="Q1946" s="11"/>
      <c r="S1946" s="16"/>
    </row>
    <row r="1947" spans="17:19" x14ac:dyDescent="0.3">
      <c r="Q1947" s="11"/>
      <c r="S1947" s="16"/>
    </row>
    <row r="1948" spans="17:19" x14ac:dyDescent="0.3">
      <c r="Q1948" s="11"/>
      <c r="S1948" s="16"/>
    </row>
    <row r="1949" spans="17:19" x14ac:dyDescent="0.3">
      <c r="Q1949" s="11"/>
      <c r="S1949" s="16"/>
    </row>
    <row r="1950" spans="17:19" x14ac:dyDescent="0.3">
      <c r="Q1950" s="11"/>
      <c r="S1950" s="16"/>
    </row>
    <row r="1951" spans="17:19" x14ac:dyDescent="0.3">
      <c r="Q1951" s="11"/>
      <c r="S1951" s="16"/>
    </row>
    <row r="1952" spans="17:19" x14ac:dyDescent="0.3">
      <c r="Q1952" s="11"/>
      <c r="S1952" s="16"/>
    </row>
    <row r="1953" spans="17:19" x14ac:dyDescent="0.3">
      <c r="Q1953" s="11"/>
      <c r="S1953" s="16"/>
    </row>
    <row r="1954" spans="17:19" x14ac:dyDescent="0.3">
      <c r="Q1954" s="11"/>
      <c r="S1954" s="16"/>
    </row>
    <row r="1955" spans="17:19" x14ac:dyDescent="0.3">
      <c r="Q1955" s="11"/>
      <c r="S1955" s="16"/>
    </row>
    <row r="1956" spans="17:19" x14ac:dyDescent="0.3">
      <c r="Q1956" s="11"/>
      <c r="S1956" s="16"/>
    </row>
    <row r="1957" spans="17:19" x14ac:dyDescent="0.3">
      <c r="Q1957" s="11"/>
      <c r="S1957" s="16"/>
    </row>
    <row r="1958" spans="17:19" x14ac:dyDescent="0.3">
      <c r="Q1958" s="11"/>
      <c r="S1958" s="16"/>
    </row>
    <row r="1959" spans="17:19" x14ac:dyDescent="0.3">
      <c r="Q1959" s="11"/>
      <c r="S1959" s="16"/>
    </row>
    <row r="1960" spans="17:19" x14ac:dyDescent="0.3">
      <c r="Q1960" s="11"/>
      <c r="S1960" s="16"/>
    </row>
    <row r="1961" spans="17:19" x14ac:dyDescent="0.3">
      <c r="Q1961" s="11"/>
      <c r="S1961" s="16"/>
    </row>
    <row r="1962" spans="17:19" x14ac:dyDescent="0.3">
      <c r="Q1962" s="11"/>
      <c r="S1962" s="16"/>
    </row>
    <row r="1963" spans="17:19" x14ac:dyDescent="0.3">
      <c r="Q1963" s="11"/>
      <c r="S1963" s="16"/>
    </row>
    <row r="1964" spans="17:19" x14ac:dyDescent="0.3">
      <c r="Q1964" s="11"/>
      <c r="S1964" s="16"/>
    </row>
    <row r="1965" spans="17:19" x14ac:dyDescent="0.3">
      <c r="Q1965" s="11"/>
      <c r="S1965" s="16"/>
    </row>
    <row r="1966" spans="17:19" x14ac:dyDescent="0.3">
      <c r="Q1966" s="11"/>
      <c r="S1966" s="16"/>
    </row>
    <row r="1967" spans="17:19" x14ac:dyDescent="0.3">
      <c r="Q1967" s="11"/>
      <c r="S1967" s="16"/>
    </row>
    <row r="1968" spans="17:19" x14ac:dyDescent="0.3">
      <c r="Q1968" s="11"/>
      <c r="S1968" s="16"/>
    </row>
    <row r="1969" spans="17:19" x14ac:dyDescent="0.3">
      <c r="Q1969" s="11"/>
      <c r="S1969" s="16"/>
    </row>
    <row r="1970" spans="17:19" x14ac:dyDescent="0.3">
      <c r="Q1970" s="11"/>
      <c r="S1970" s="16"/>
    </row>
    <row r="1971" spans="17:19" x14ac:dyDescent="0.3">
      <c r="Q1971" s="11"/>
      <c r="S1971" s="16"/>
    </row>
    <row r="1972" spans="17:19" x14ac:dyDescent="0.3">
      <c r="Q1972" s="11"/>
      <c r="S1972" s="16"/>
    </row>
    <row r="1973" spans="17:19" x14ac:dyDescent="0.3">
      <c r="Q1973" s="11"/>
      <c r="S1973" s="16"/>
    </row>
    <row r="1974" spans="17:19" x14ac:dyDescent="0.3">
      <c r="Q1974" s="11"/>
      <c r="S1974" s="16"/>
    </row>
    <row r="1975" spans="17:19" x14ac:dyDescent="0.3">
      <c r="Q1975" s="11"/>
      <c r="S1975" s="16"/>
    </row>
    <row r="1976" spans="17:19" x14ac:dyDescent="0.3">
      <c r="Q1976" s="11"/>
      <c r="S1976" s="16"/>
    </row>
    <row r="1977" spans="17:19" x14ac:dyDescent="0.3">
      <c r="Q1977" s="11"/>
      <c r="S1977" s="16"/>
    </row>
    <row r="1978" spans="17:19" x14ac:dyDescent="0.3">
      <c r="Q1978" s="11"/>
      <c r="S1978" s="16"/>
    </row>
    <row r="1979" spans="17:19" x14ac:dyDescent="0.3">
      <c r="Q1979" s="11"/>
      <c r="S1979" s="16"/>
    </row>
    <row r="1980" spans="17:19" x14ac:dyDescent="0.3">
      <c r="Q1980" s="11"/>
      <c r="S1980" s="16"/>
    </row>
    <row r="1981" spans="17:19" x14ac:dyDescent="0.3">
      <c r="Q1981" s="11"/>
      <c r="S1981" s="16"/>
    </row>
    <row r="1982" spans="17:19" x14ac:dyDescent="0.3">
      <c r="Q1982" s="11"/>
      <c r="S1982" s="16"/>
    </row>
    <row r="1983" spans="17:19" x14ac:dyDescent="0.3">
      <c r="Q1983" s="11"/>
      <c r="S1983" s="16"/>
    </row>
    <row r="1984" spans="17:19" x14ac:dyDescent="0.3">
      <c r="Q1984" s="11"/>
      <c r="S1984" s="16"/>
    </row>
    <row r="1985" spans="17:19" x14ac:dyDescent="0.3">
      <c r="Q1985" s="11"/>
      <c r="S1985" s="16"/>
    </row>
    <row r="1986" spans="17:19" x14ac:dyDescent="0.3">
      <c r="Q1986" s="11"/>
      <c r="S1986" s="16"/>
    </row>
    <row r="1987" spans="17:19" x14ac:dyDescent="0.3">
      <c r="Q1987" s="11"/>
      <c r="S1987" s="16"/>
    </row>
    <row r="1988" spans="17:19" x14ac:dyDescent="0.3">
      <c r="Q1988" s="11"/>
      <c r="S1988" s="16"/>
    </row>
    <row r="1989" spans="17:19" x14ac:dyDescent="0.3">
      <c r="Q1989" s="11"/>
      <c r="S1989" s="16"/>
    </row>
    <row r="1990" spans="17:19" x14ac:dyDescent="0.3">
      <c r="Q1990" s="11"/>
      <c r="S1990" s="16"/>
    </row>
    <row r="1991" spans="17:19" x14ac:dyDescent="0.3">
      <c r="Q1991" s="11"/>
      <c r="S1991" s="16"/>
    </row>
    <row r="1992" spans="17:19" x14ac:dyDescent="0.3">
      <c r="Q1992" s="11"/>
      <c r="S1992" s="16"/>
    </row>
    <row r="1993" spans="17:19" x14ac:dyDescent="0.3">
      <c r="Q1993" s="11"/>
      <c r="S1993" s="16"/>
    </row>
    <row r="1994" spans="17:19" x14ac:dyDescent="0.3">
      <c r="Q1994" s="11"/>
      <c r="S1994" s="16"/>
    </row>
    <row r="1995" spans="17:19" x14ac:dyDescent="0.3">
      <c r="Q1995" s="11"/>
      <c r="S1995" s="16"/>
    </row>
    <row r="1996" spans="17:19" x14ac:dyDescent="0.3">
      <c r="Q1996" s="11"/>
      <c r="S1996" s="16"/>
    </row>
    <row r="1997" spans="17:19" x14ac:dyDescent="0.3">
      <c r="Q1997" s="11"/>
      <c r="S1997" s="16"/>
    </row>
    <row r="1998" spans="17:19" x14ac:dyDescent="0.3">
      <c r="Q1998" s="11"/>
      <c r="S1998" s="16"/>
    </row>
    <row r="1999" spans="17:19" x14ac:dyDescent="0.3">
      <c r="Q1999" s="11"/>
      <c r="S1999" s="16"/>
    </row>
    <row r="2000" spans="17:19" x14ac:dyDescent="0.3">
      <c r="Q2000" s="11"/>
      <c r="S2000" s="16"/>
    </row>
    <row r="2001" spans="17:19" x14ac:dyDescent="0.3">
      <c r="Q2001" s="11"/>
      <c r="S2001" s="16"/>
    </row>
    <row r="2002" spans="17:19" x14ac:dyDescent="0.3">
      <c r="Q2002" s="11"/>
      <c r="S2002" s="16"/>
    </row>
    <row r="2003" spans="17:19" x14ac:dyDescent="0.3">
      <c r="Q2003" s="11"/>
      <c r="S2003" s="16"/>
    </row>
    <row r="2004" spans="17:19" x14ac:dyDescent="0.3">
      <c r="Q2004" s="11"/>
      <c r="S2004" s="16"/>
    </row>
    <row r="2005" spans="17:19" x14ac:dyDescent="0.3">
      <c r="Q2005" s="11"/>
      <c r="S2005" s="16"/>
    </row>
    <row r="2006" spans="17:19" x14ac:dyDescent="0.3">
      <c r="Q2006" s="11"/>
      <c r="S2006" s="16"/>
    </row>
    <row r="2007" spans="17:19" x14ac:dyDescent="0.3">
      <c r="Q2007" s="11"/>
      <c r="S2007" s="16"/>
    </row>
    <row r="2008" spans="17:19" x14ac:dyDescent="0.3">
      <c r="Q2008" s="11"/>
      <c r="S2008" s="16"/>
    </row>
    <row r="2009" spans="17:19" x14ac:dyDescent="0.3">
      <c r="Q2009" s="11"/>
      <c r="S2009" s="16"/>
    </row>
    <row r="2010" spans="17:19" x14ac:dyDescent="0.3">
      <c r="Q2010" s="11"/>
      <c r="S2010" s="16"/>
    </row>
    <row r="2011" spans="17:19" x14ac:dyDescent="0.3">
      <c r="Q2011" s="11"/>
      <c r="S2011" s="16"/>
    </row>
    <row r="2012" spans="17:19" x14ac:dyDescent="0.3">
      <c r="Q2012" s="11"/>
      <c r="S2012" s="16"/>
    </row>
    <row r="2013" spans="17:19" x14ac:dyDescent="0.3">
      <c r="Q2013" s="11"/>
      <c r="S2013" s="16"/>
    </row>
    <row r="2014" spans="17:19" x14ac:dyDescent="0.3">
      <c r="Q2014" s="11"/>
      <c r="S2014" s="16"/>
    </row>
    <row r="2015" spans="17:19" x14ac:dyDescent="0.3">
      <c r="Q2015" s="11"/>
      <c r="S2015" s="16"/>
    </row>
    <row r="2016" spans="17:19" x14ac:dyDescent="0.3">
      <c r="Q2016" s="11"/>
      <c r="S2016" s="16"/>
    </row>
    <row r="2017" spans="17:19" x14ac:dyDescent="0.3">
      <c r="Q2017" s="11"/>
      <c r="S2017" s="16"/>
    </row>
    <row r="2018" spans="17:19" x14ac:dyDescent="0.3">
      <c r="Q2018" s="11"/>
      <c r="S2018" s="16"/>
    </row>
    <row r="2019" spans="17:19" x14ac:dyDescent="0.3">
      <c r="Q2019" s="11"/>
      <c r="S2019" s="16"/>
    </row>
    <row r="2020" spans="17:19" x14ac:dyDescent="0.3">
      <c r="Q2020" s="11"/>
      <c r="S2020" s="16"/>
    </row>
    <row r="2021" spans="17:19" x14ac:dyDescent="0.3">
      <c r="Q2021" s="11"/>
      <c r="S2021" s="16"/>
    </row>
    <row r="2022" spans="17:19" x14ac:dyDescent="0.3">
      <c r="Q2022" s="11"/>
      <c r="S2022" s="16"/>
    </row>
    <row r="2023" spans="17:19" x14ac:dyDescent="0.3">
      <c r="Q2023" s="11"/>
      <c r="S2023" s="16"/>
    </row>
    <row r="2024" spans="17:19" x14ac:dyDescent="0.3">
      <c r="Q2024" s="11"/>
      <c r="S2024" s="16"/>
    </row>
    <row r="2025" spans="17:19" x14ac:dyDescent="0.3">
      <c r="Q2025" s="11"/>
      <c r="S2025" s="16"/>
    </row>
    <row r="2026" spans="17:19" x14ac:dyDescent="0.3">
      <c r="Q2026" s="11"/>
      <c r="S2026" s="16"/>
    </row>
    <row r="2027" spans="17:19" x14ac:dyDescent="0.3">
      <c r="Q2027" s="11"/>
      <c r="S2027" s="16"/>
    </row>
    <row r="2028" spans="17:19" x14ac:dyDescent="0.3">
      <c r="Q2028" s="11"/>
      <c r="S2028" s="16"/>
    </row>
    <row r="2029" spans="17:19" x14ac:dyDescent="0.3">
      <c r="Q2029" s="11"/>
      <c r="S2029" s="16"/>
    </row>
    <row r="2030" spans="17:19" x14ac:dyDescent="0.3">
      <c r="Q2030" s="11"/>
      <c r="S2030" s="16"/>
    </row>
    <row r="2031" spans="17:19" x14ac:dyDescent="0.3">
      <c r="Q2031" s="11"/>
      <c r="S2031" s="16"/>
    </row>
    <row r="2032" spans="17:19" x14ac:dyDescent="0.3">
      <c r="Q2032" s="11"/>
      <c r="S2032" s="16"/>
    </row>
    <row r="2033" spans="17:19" x14ac:dyDescent="0.3">
      <c r="Q2033" s="11"/>
      <c r="S2033" s="16"/>
    </row>
    <row r="2034" spans="17:19" x14ac:dyDescent="0.3">
      <c r="Q2034" s="11"/>
      <c r="S2034" s="16"/>
    </row>
    <row r="2035" spans="17:19" x14ac:dyDescent="0.3">
      <c r="Q2035" s="11"/>
      <c r="S2035" s="16"/>
    </row>
    <row r="2036" spans="17:19" x14ac:dyDescent="0.3">
      <c r="Q2036" s="11"/>
      <c r="S2036" s="16"/>
    </row>
    <row r="2037" spans="17:19" x14ac:dyDescent="0.3">
      <c r="Q2037" s="11"/>
      <c r="S2037" s="16"/>
    </row>
    <row r="2038" spans="17:19" x14ac:dyDescent="0.3">
      <c r="Q2038" s="11"/>
      <c r="S2038" s="16"/>
    </row>
    <row r="2039" spans="17:19" x14ac:dyDescent="0.3">
      <c r="Q2039" s="11"/>
      <c r="S2039" s="16"/>
    </row>
    <row r="2040" spans="17:19" x14ac:dyDescent="0.3">
      <c r="Q2040" s="11"/>
      <c r="S2040" s="16"/>
    </row>
    <row r="2041" spans="17:19" x14ac:dyDescent="0.3">
      <c r="Q2041" s="11"/>
      <c r="S2041" s="16"/>
    </row>
    <row r="2042" spans="17:19" x14ac:dyDescent="0.3">
      <c r="Q2042" s="11"/>
      <c r="S2042" s="16"/>
    </row>
    <row r="2043" spans="17:19" x14ac:dyDescent="0.3">
      <c r="Q2043" s="11"/>
      <c r="S2043" s="16"/>
    </row>
    <row r="2044" spans="17:19" x14ac:dyDescent="0.3">
      <c r="Q2044" s="11"/>
      <c r="S2044" s="16"/>
    </row>
    <row r="2045" spans="17:19" x14ac:dyDescent="0.3">
      <c r="Q2045" s="11"/>
      <c r="S2045" s="16"/>
    </row>
    <row r="2046" spans="17:19" x14ac:dyDescent="0.3">
      <c r="Q2046" s="11"/>
      <c r="S2046" s="16"/>
    </row>
    <row r="2047" spans="17:19" x14ac:dyDescent="0.3">
      <c r="Q2047" s="11"/>
      <c r="S2047" s="16"/>
    </row>
    <row r="2048" spans="17:19" x14ac:dyDescent="0.3">
      <c r="Q2048" s="11"/>
      <c r="S2048" s="16"/>
    </row>
    <row r="2049" spans="17:19" x14ac:dyDescent="0.3">
      <c r="Q2049" s="11"/>
      <c r="S2049" s="16"/>
    </row>
    <row r="2050" spans="17:19" x14ac:dyDescent="0.3">
      <c r="Q2050" s="11"/>
      <c r="S2050" s="16"/>
    </row>
    <row r="2051" spans="17:19" x14ac:dyDescent="0.3">
      <c r="Q2051" s="11"/>
      <c r="S2051" s="16"/>
    </row>
    <row r="2052" spans="17:19" x14ac:dyDescent="0.3">
      <c r="Q2052" s="11"/>
      <c r="S2052" s="16"/>
    </row>
    <row r="2053" spans="17:19" x14ac:dyDescent="0.3">
      <c r="Q2053" s="11"/>
      <c r="S2053" s="16"/>
    </row>
    <row r="2054" spans="17:19" x14ac:dyDescent="0.3">
      <c r="Q2054" s="11"/>
      <c r="S2054" s="16"/>
    </row>
    <row r="2055" spans="17:19" x14ac:dyDescent="0.3">
      <c r="Q2055" s="11"/>
      <c r="S2055" s="16"/>
    </row>
    <row r="2056" spans="17:19" x14ac:dyDescent="0.3">
      <c r="Q2056" s="11"/>
      <c r="S2056" s="16"/>
    </row>
    <row r="2057" spans="17:19" x14ac:dyDescent="0.3">
      <c r="Q2057" s="11"/>
      <c r="S2057" s="16"/>
    </row>
    <row r="2058" spans="17:19" x14ac:dyDescent="0.3">
      <c r="Q2058" s="11"/>
      <c r="S2058" s="16"/>
    </row>
    <row r="2059" spans="17:19" x14ac:dyDescent="0.3">
      <c r="Q2059" s="11"/>
      <c r="S2059" s="16"/>
    </row>
    <row r="2060" spans="17:19" x14ac:dyDescent="0.3">
      <c r="Q2060" s="11"/>
      <c r="S2060" s="16"/>
    </row>
    <row r="2061" spans="17:19" x14ac:dyDescent="0.3">
      <c r="Q2061" s="11"/>
      <c r="S2061" s="16"/>
    </row>
    <row r="2062" spans="17:19" x14ac:dyDescent="0.3">
      <c r="Q2062" s="11"/>
      <c r="S2062" s="16"/>
    </row>
    <row r="2063" spans="17:19" x14ac:dyDescent="0.3">
      <c r="Q2063" s="11"/>
      <c r="S2063" s="16"/>
    </row>
    <row r="2064" spans="17:19" x14ac:dyDescent="0.3">
      <c r="Q2064" s="11"/>
      <c r="S2064" s="16"/>
    </row>
    <row r="2065" spans="17:19" x14ac:dyDescent="0.3">
      <c r="Q2065" s="11"/>
      <c r="S2065" s="16"/>
    </row>
    <row r="2066" spans="17:19" x14ac:dyDescent="0.3">
      <c r="Q2066" s="11"/>
      <c r="S2066" s="16"/>
    </row>
    <row r="2067" spans="17:19" x14ac:dyDescent="0.3">
      <c r="Q2067" s="11"/>
      <c r="S2067" s="16"/>
    </row>
    <row r="2068" spans="17:19" x14ac:dyDescent="0.3">
      <c r="Q2068" s="11"/>
      <c r="S2068" s="16"/>
    </row>
    <row r="2069" spans="17:19" x14ac:dyDescent="0.3">
      <c r="Q2069" s="11"/>
      <c r="S2069" s="16"/>
    </row>
    <row r="2070" spans="17:19" x14ac:dyDescent="0.3">
      <c r="Q2070" s="11"/>
      <c r="S2070" s="16"/>
    </row>
    <row r="2071" spans="17:19" x14ac:dyDescent="0.3">
      <c r="Q2071" s="11"/>
      <c r="S2071" s="16"/>
    </row>
    <row r="2072" spans="17:19" x14ac:dyDescent="0.3">
      <c r="Q2072" s="11"/>
      <c r="S2072" s="16"/>
    </row>
    <row r="2073" spans="17:19" x14ac:dyDescent="0.3">
      <c r="Q2073" s="11"/>
      <c r="S2073" s="16"/>
    </row>
    <row r="2074" spans="17:19" x14ac:dyDescent="0.3">
      <c r="Q2074" s="11"/>
      <c r="S2074" s="16"/>
    </row>
    <row r="2075" spans="17:19" x14ac:dyDescent="0.3">
      <c r="Q2075" s="11"/>
      <c r="S2075" s="16"/>
    </row>
    <row r="2076" spans="17:19" x14ac:dyDescent="0.3">
      <c r="Q2076" s="11"/>
      <c r="S2076" s="16"/>
    </row>
    <row r="2077" spans="17:19" x14ac:dyDescent="0.3">
      <c r="Q2077" s="11"/>
      <c r="S2077" s="16"/>
    </row>
    <row r="2078" spans="17:19" x14ac:dyDescent="0.3">
      <c r="Q2078" s="11"/>
      <c r="S2078" s="16"/>
    </row>
    <row r="2079" spans="17:19" x14ac:dyDescent="0.3">
      <c r="Q2079" s="11"/>
      <c r="S2079" s="16"/>
    </row>
    <row r="2080" spans="17:19" x14ac:dyDescent="0.3">
      <c r="Q2080" s="11"/>
      <c r="S2080" s="16"/>
    </row>
    <row r="2081" spans="17:19" x14ac:dyDescent="0.3">
      <c r="Q2081" s="11"/>
      <c r="S2081" s="16"/>
    </row>
    <row r="2082" spans="17:19" x14ac:dyDescent="0.3">
      <c r="Q2082" s="11"/>
      <c r="S2082" s="16"/>
    </row>
    <row r="2083" spans="17:19" x14ac:dyDescent="0.3">
      <c r="Q2083" s="11"/>
      <c r="S2083" s="16"/>
    </row>
    <row r="2084" spans="17:19" x14ac:dyDescent="0.3">
      <c r="Q2084" s="11"/>
      <c r="S2084" s="16"/>
    </row>
    <row r="2085" spans="17:19" x14ac:dyDescent="0.3">
      <c r="Q2085" s="11"/>
      <c r="S2085" s="16"/>
    </row>
    <row r="2086" spans="17:19" x14ac:dyDescent="0.3">
      <c r="Q2086" s="11"/>
      <c r="S2086" s="16"/>
    </row>
    <row r="2087" spans="17:19" x14ac:dyDescent="0.3">
      <c r="Q2087" s="11"/>
      <c r="S2087" s="16"/>
    </row>
    <row r="2088" spans="17:19" x14ac:dyDescent="0.3">
      <c r="Q2088" s="11"/>
      <c r="S2088" s="16"/>
    </row>
    <row r="2089" spans="17:19" x14ac:dyDescent="0.3">
      <c r="Q2089" s="11"/>
      <c r="S2089" s="16"/>
    </row>
    <row r="2090" spans="17:19" x14ac:dyDescent="0.3">
      <c r="Q2090" s="11"/>
      <c r="S2090" s="16"/>
    </row>
    <row r="2091" spans="17:19" x14ac:dyDescent="0.3">
      <c r="Q2091" s="11"/>
      <c r="S2091" s="16"/>
    </row>
    <row r="2092" spans="17:19" x14ac:dyDescent="0.3">
      <c r="Q2092" s="11"/>
      <c r="S2092" s="16"/>
    </row>
    <row r="2093" spans="17:19" x14ac:dyDescent="0.3">
      <c r="Q2093" s="11"/>
      <c r="S2093" s="16"/>
    </row>
    <row r="2094" spans="17:19" x14ac:dyDescent="0.3">
      <c r="Q2094" s="11"/>
      <c r="S2094" s="16"/>
    </row>
    <row r="2095" spans="17:19" x14ac:dyDescent="0.3">
      <c r="Q2095" s="11"/>
      <c r="S2095" s="16"/>
    </row>
    <row r="2096" spans="17:19" x14ac:dyDescent="0.3">
      <c r="Q2096" s="11"/>
      <c r="S2096" s="16"/>
    </row>
    <row r="2097" spans="17:19" x14ac:dyDescent="0.3">
      <c r="Q2097" s="11"/>
      <c r="S2097" s="16"/>
    </row>
    <row r="2098" spans="17:19" x14ac:dyDescent="0.3">
      <c r="Q2098" s="11"/>
      <c r="S2098" s="16"/>
    </row>
    <row r="2099" spans="17:19" x14ac:dyDescent="0.3">
      <c r="Q2099" s="11"/>
      <c r="S2099" s="16"/>
    </row>
    <row r="2100" spans="17:19" x14ac:dyDescent="0.3">
      <c r="Q2100" s="11"/>
      <c r="S2100" s="16"/>
    </row>
    <row r="2101" spans="17:19" x14ac:dyDescent="0.3">
      <c r="Q2101" s="11"/>
      <c r="S2101" s="16"/>
    </row>
    <row r="2102" spans="17:19" x14ac:dyDescent="0.3">
      <c r="Q2102" s="11"/>
      <c r="S2102" s="16"/>
    </row>
    <row r="2103" spans="17:19" x14ac:dyDescent="0.3">
      <c r="Q2103" s="11"/>
      <c r="S2103" s="16"/>
    </row>
    <row r="2104" spans="17:19" x14ac:dyDescent="0.3">
      <c r="Q2104" s="11"/>
      <c r="S2104" s="16"/>
    </row>
    <row r="2105" spans="17:19" x14ac:dyDescent="0.3">
      <c r="Q2105" s="11"/>
      <c r="S2105" s="16"/>
    </row>
    <row r="2106" spans="17:19" x14ac:dyDescent="0.3">
      <c r="Q2106" s="11"/>
      <c r="S2106" s="16"/>
    </row>
    <row r="2107" spans="17:19" x14ac:dyDescent="0.3">
      <c r="Q2107" s="11"/>
      <c r="S2107" s="16"/>
    </row>
    <row r="2108" spans="17:19" x14ac:dyDescent="0.3">
      <c r="Q2108" s="11"/>
      <c r="S2108" s="16"/>
    </row>
    <row r="2109" spans="17:19" x14ac:dyDescent="0.3">
      <c r="Q2109" s="11"/>
      <c r="S2109" s="16"/>
    </row>
    <row r="2110" spans="17:19" x14ac:dyDescent="0.3">
      <c r="Q2110" s="11"/>
      <c r="S2110" s="16"/>
    </row>
    <row r="2111" spans="17:19" x14ac:dyDescent="0.3">
      <c r="Q2111" s="11"/>
      <c r="S2111" s="16"/>
    </row>
    <row r="2112" spans="17:19" x14ac:dyDescent="0.3">
      <c r="Q2112" s="11"/>
      <c r="S2112" s="16"/>
    </row>
    <row r="2113" spans="17:19" x14ac:dyDescent="0.3">
      <c r="Q2113" s="11"/>
      <c r="S2113" s="16"/>
    </row>
    <row r="2114" spans="17:19" x14ac:dyDescent="0.3">
      <c r="Q2114" s="11"/>
      <c r="S2114" s="16"/>
    </row>
    <row r="2115" spans="17:19" x14ac:dyDescent="0.3">
      <c r="Q2115" s="11"/>
      <c r="S2115" s="16"/>
    </row>
    <row r="2116" spans="17:19" x14ac:dyDescent="0.3">
      <c r="Q2116" s="11"/>
      <c r="S2116" s="16"/>
    </row>
    <row r="2117" spans="17:19" x14ac:dyDescent="0.3">
      <c r="Q2117" s="11"/>
      <c r="S2117" s="16"/>
    </row>
    <row r="2118" spans="17:19" x14ac:dyDescent="0.3">
      <c r="Q2118" s="11"/>
      <c r="S2118" s="16"/>
    </row>
    <row r="2119" spans="17:19" x14ac:dyDescent="0.3">
      <c r="Q2119" s="11"/>
      <c r="S2119" s="16"/>
    </row>
    <row r="2120" spans="17:19" x14ac:dyDescent="0.3">
      <c r="Q2120" s="11"/>
      <c r="S2120" s="16"/>
    </row>
    <row r="2121" spans="17:19" x14ac:dyDescent="0.3">
      <c r="Q2121" s="11"/>
      <c r="S2121" s="16"/>
    </row>
    <row r="2122" spans="17:19" x14ac:dyDescent="0.3">
      <c r="Q2122" s="11"/>
      <c r="S2122" s="16"/>
    </row>
    <row r="2123" spans="17:19" x14ac:dyDescent="0.3">
      <c r="Q2123" s="11"/>
      <c r="S2123" s="16"/>
    </row>
    <row r="2124" spans="17:19" x14ac:dyDescent="0.3">
      <c r="Q2124" s="11"/>
      <c r="S2124" s="16"/>
    </row>
    <row r="2125" spans="17:19" x14ac:dyDescent="0.3">
      <c r="Q2125" s="11"/>
      <c r="S2125" s="16"/>
    </row>
    <row r="2126" spans="17:19" x14ac:dyDescent="0.3">
      <c r="Q2126" s="11"/>
      <c r="S2126" s="16"/>
    </row>
    <row r="2127" spans="17:19" x14ac:dyDescent="0.3">
      <c r="Q2127" s="11"/>
      <c r="S2127" s="16"/>
    </row>
    <row r="2128" spans="17:19" x14ac:dyDescent="0.3">
      <c r="Q2128" s="11"/>
      <c r="S2128" s="16"/>
    </row>
    <row r="2129" spans="17:19" x14ac:dyDescent="0.3">
      <c r="Q2129" s="11"/>
      <c r="S2129" s="16"/>
    </row>
    <row r="2130" spans="17:19" x14ac:dyDescent="0.3">
      <c r="Q2130" s="11"/>
      <c r="S2130" s="16"/>
    </row>
    <row r="2131" spans="17:19" x14ac:dyDescent="0.3">
      <c r="Q2131" s="11"/>
      <c r="S2131" s="16"/>
    </row>
    <row r="2132" spans="17:19" x14ac:dyDescent="0.3">
      <c r="Q2132" s="11"/>
      <c r="S2132" s="16"/>
    </row>
    <row r="2133" spans="17:19" x14ac:dyDescent="0.3">
      <c r="Q2133" s="11"/>
      <c r="S2133" s="16"/>
    </row>
    <row r="2134" spans="17:19" x14ac:dyDescent="0.3">
      <c r="Q2134" s="11"/>
      <c r="S2134" s="16"/>
    </row>
    <row r="2135" spans="17:19" x14ac:dyDescent="0.3">
      <c r="Q2135" s="11"/>
      <c r="S2135" s="16"/>
    </row>
    <row r="2136" spans="17:19" x14ac:dyDescent="0.3">
      <c r="Q2136" s="11"/>
      <c r="S2136" s="16"/>
    </row>
    <row r="2137" spans="17:19" x14ac:dyDescent="0.3">
      <c r="Q2137" s="11"/>
      <c r="S2137" s="16"/>
    </row>
    <row r="2138" spans="17:19" x14ac:dyDescent="0.3">
      <c r="Q2138" s="11"/>
      <c r="S2138" s="16"/>
    </row>
    <row r="2139" spans="17:19" x14ac:dyDescent="0.3">
      <c r="Q2139" s="11"/>
      <c r="S2139" s="16"/>
    </row>
    <row r="2140" spans="17:19" x14ac:dyDescent="0.3">
      <c r="Q2140" s="11"/>
      <c r="S2140" s="16"/>
    </row>
    <row r="2141" spans="17:19" x14ac:dyDescent="0.3">
      <c r="Q2141" s="11"/>
      <c r="S2141" s="16"/>
    </row>
    <row r="2142" spans="17:19" x14ac:dyDescent="0.3">
      <c r="Q2142" s="11"/>
      <c r="S2142" s="16"/>
    </row>
    <row r="2143" spans="17:19" x14ac:dyDescent="0.3">
      <c r="Q2143" s="11"/>
      <c r="S2143" s="16"/>
    </row>
    <row r="2144" spans="17:19" x14ac:dyDescent="0.3">
      <c r="Q2144" s="11"/>
      <c r="S2144" s="16"/>
    </row>
    <row r="2145" spans="17:19" x14ac:dyDescent="0.3">
      <c r="Q2145" s="11"/>
      <c r="S2145" s="16"/>
    </row>
    <row r="2146" spans="17:19" x14ac:dyDescent="0.3">
      <c r="Q2146" s="11"/>
      <c r="S2146" s="16"/>
    </row>
    <row r="2147" spans="17:19" x14ac:dyDescent="0.3">
      <c r="Q2147" s="11"/>
      <c r="S2147" s="16"/>
    </row>
    <row r="2148" spans="17:19" x14ac:dyDescent="0.3">
      <c r="Q2148" s="11"/>
      <c r="S2148" s="16"/>
    </row>
    <row r="2149" spans="17:19" x14ac:dyDescent="0.3">
      <c r="Q2149" s="11"/>
      <c r="S2149" s="16"/>
    </row>
    <row r="2150" spans="17:19" x14ac:dyDescent="0.3">
      <c r="Q2150" s="11"/>
      <c r="S2150" s="16"/>
    </row>
    <row r="2151" spans="17:19" x14ac:dyDescent="0.3">
      <c r="Q2151" s="11"/>
      <c r="S2151" s="16"/>
    </row>
    <row r="2152" spans="17:19" x14ac:dyDescent="0.3">
      <c r="Q2152" s="11"/>
      <c r="S2152" s="16"/>
    </row>
    <row r="2153" spans="17:19" x14ac:dyDescent="0.3">
      <c r="Q2153" s="11"/>
      <c r="S2153" s="16"/>
    </row>
    <row r="2154" spans="17:19" x14ac:dyDescent="0.3">
      <c r="Q2154" s="11"/>
      <c r="S2154" s="16"/>
    </row>
    <row r="2155" spans="17:19" x14ac:dyDescent="0.3">
      <c r="Q2155" s="11"/>
      <c r="S2155" s="16"/>
    </row>
    <row r="2156" spans="17:19" x14ac:dyDescent="0.3">
      <c r="Q2156" s="11"/>
      <c r="S2156" s="16"/>
    </row>
    <row r="2157" spans="17:19" x14ac:dyDescent="0.3">
      <c r="Q2157" s="11"/>
      <c r="S2157" s="16"/>
    </row>
    <row r="2158" spans="17:19" x14ac:dyDescent="0.3">
      <c r="Q2158" s="11"/>
      <c r="S2158" s="16"/>
    </row>
    <row r="2159" spans="17:19" x14ac:dyDescent="0.3">
      <c r="Q2159" s="11"/>
      <c r="S2159" s="16"/>
    </row>
    <row r="2160" spans="17:19" x14ac:dyDescent="0.3">
      <c r="Q2160" s="11"/>
      <c r="S2160" s="16"/>
    </row>
    <row r="2161" spans="17:19" x14ac:dyDescent="0.3">
      <c r="Q2161" s="11"/>
      <c r="S2161" s="16"/>
    </row>
    <row r="2162" spans="17:19" x14ac:dyDescent="0.3">
      <c r="Q2162" s="11"/>
      <c r="S2162" s="16"/>
    </row>
    <row r="2163" spans="17:19" x14ac:dyDescent="0.3">
      <c r="Q2163" s="11"/>
      <c r="S2163" s="16"/>
    </row>
    <row r="2164" spans="17:19" x14ac:dyDescent="0.3">
      <c r="Q2164" s="11"/>
      <c r="S2164" s="16"/>
    </row>
    <row r="2165" spans="17:19" x14ac:dyDescent="0.3">
      <c r="Q2165" s="11"/>
      <c r="S2165" s="16"/>
    </row>
    <row r="2166" spans="17:19" x14ac:dyDescent="0.3">
      <c r="Q2166" s="11"/>
      <c r="S2166" s="16"/>
    </row>
    <row r="2167" spans="17:19" x14ac:dyDescent="0.3">
      <c r="Q2167" s="11"/>
      <c r="S2167" s="16"/>
    </row>
    <row r="2168" spans="17:19" x14ac:dyDescent="0.3">
      <c r="Q2168" s="11"/>
      <c r="S2168" s="16"/>
    </row>
    <row r="2169" spans="17:19" x14ac:dyDescent="0.3">
      <c r="Q2169" s="11"/>
      <c r="S2169" s="16"/>
    </row>
    <row r="2170" spans="17:19" x14ac:dyDescent="0.3">
      <c r="Q2170" s="11"/>
      <c r="S2170" s="16"/>
    </row>
    <row r="2171" spans="17:19" x14ac:dyDescent="0.3">
      <c r="Q2171" s="11"/>
      <c r="S2171" s="16"/>
    </row>
    <row r="2172" spans="17:19" x14ac:dyDescent="0.3">
      <c r="Q2172" s="11"/>
      <c r="S2172" s="16"/>
    </row>
    <row r="2173" spans="17:19" x14ac:dyDescent="0.3">
      <c r="Q2173" s="11"/>
      <c r="S2173" s="16"/>
    </row>
    <row r="2174" spans="17:19" x14ac:dyDescent="0.3">
      <c r="Q2174" s="11"/>
      <c r="S2174" s="16"/>
    </row>
    <row r="2175" spans="17:19" x14ac:dyDescent="0.3">
      <c r="Q2175" s="11"/>
      <c r="S2175" s="16"/>
    </row>
    <row r="2176" spans="17:19" x14ac:dyDescent="0.3">
      <c r="Q2176" s="11"/>
      <c r="S2176" s="16"/>
    </row>
    <row r="2177" spans="17:19" x14ac:dyDescent="0.3">
      <c r="Q2177" s="11"/>
      <c r="S2177" s="16"/>
    </row>
    <row r="2178" spans="17:19" x14ac:dyDescent="0.3">
      <c r="Q2178" s="11"/>
      <c r="S2178" s="16"/>
    </row>
    <row r="2179" spans="17:19" x14ac:dyDescent="0.3">
      <c r="Q2179" s="11"/>
      <c r="S2179" s="16"/>
    </row>
    <row r="2180" spans="17:19" x14ac:dyDescent="0.3">
      <c r="Q2180" s="11"/>
      <c r="S2180" s="16"/>
    </row>
    <row r="2181" spans="17:19" x14ac:dyDescent="0.3">
      <c r="Q2181" s="11"/>
      <c r="S2181" s="16"/>
    </row>
    <row r="2182" spans="17:19" x14ac:dyDescent="0.3">
      <c r="Q2182" s="11"/>
      <c r="S2182" s="16"/>
    </row>
    <row r="2183" spans="17:19" x14ac:dyDescent="0.3">
      <c r="Q2183" s="11"/>
      <c r="S2183" s="16"/>
    </row>
    <row r="2184" spans="17:19" x14ac:dyDescent="0.3">
      <c r="Q2184" s="11"/>
      <c r="S2184" s="16"/>
    </row>
    <row r="2185" spans="17:19" x14ac:dyDescent="0.3">
      <c r="Q2185" s="11"/>
      <c r="S2185" s="16"/>
    </row>
    <row r="2186" spans="17:19" x14ac:dyDescent="0.3">
      <c r="Q2186" s="11"/>
      <c r="S2186" s="16"/>
    </row>
    <row r="2187" spans="17:19" x14ac:dyDescent="0.3">
      <c r="Q2187" s="11"/>
      <c r="S2187" s="16"/>
    </row>
    <row r="2188" spans="17:19" x14ac:dyDescent="0.3">
      <c r="Q2188" s="11"/>
      <c r="S2188" s="16"/>
    </row>
    <row r="2189" spans="17:19" x14ac:dyDescent="0.3">
      <c r="Q2189" s="11"/>
      <c r="S2189" s="16"/>
    </row>
    <row r="2190" spans="17:19" x14ac:dyDescent="0.3">
      <c r="Q2190" s="11"/>
      <c r="S2190" s="16"/>
    </row>
    <row r="2191" spans="17:19" x14ac:dyDescent="0.3">
      <c r="Q2191" s="11"/>
      <c r="S2191" s="16"/>
    </row>
    <row r="2192" spans="17:19" x14ac:dyDescent="0.3">
      <c r="Q2192" s="11"/>
      <c r="S2192" s="16"/>
    </row>
    <row r="2193" spans="17:19" x14ac:dyDescent="0.3">
      <c r="Q2193" s="11"/>
      <c r="S2193" s="16"/>
    </row>
    <row r="2194" spans="17:19" x14ac:dyDescent="0.3">
      <c r="Q2194" s="11"/>
      <c r="S2194" s="16"/>
    </row>
    <row r="2195" spans="17:19" x14ac:dyDescent="0.3">
      <c r="Q2195" s="11"/>
      <c r="S2195" s="16"/>
    </row>
    <row r="2196" spans="17:19" x14ac:dyDescent="0.3">
      <c r="Q2196" s="11"/>
      <c r="S2196" s="16"/>
    </row>
    <row r="2197" spans="17:19" x14ac:dyDescent="0.3">
      <c r="Q2197" s="11"/>
      <c r="S2197" s="16"/>
    </row>
    <row r="2198" spans="17:19" x14ac:dyDescent="0.3">
      <c r="Q2198" s="11"/>
      <c r="S2198" s="16"/>
    </row>
    <row r="2199" spans="17:19" x14ac:dyDescent="0.3">
      <c r="Q2199" s="11"/>
      <c r="S2199" s="16"/>
    </row>
    <row r="2200" spans="17:19" x14ac:dyDescent="0.3">
      <c r="Q2200" s="11"/>
      <c r="S2200" s="16"/>
    </row>
    <row r="2201" spans="17:19" x14ac:dyDescent="0.3">
      <c r="Q2201" s="11"/>
      <c r="S2201" s="16"/>
    </row>
    <row r="2202" spans="17:19" x14ac:dyDescent="0.3">
      <c r="Q2202" s="11"/>
      <c r="S2202" s="16"/>
    </row>
    <row r="2203" spans="17:19" x14ac:dyDescent="0.3">
      <c r="Q2203" s="11"/>
      <c r="S2203" s="16"/>
    </row>
    <row r="2204" spans="17:19" x14ac:dyDescent="0.3">
      <c r="Q2204" s="11"/>
      <c r="S2204" s="16"/>
    </row>
    <row r="2205" spans="17:19" x14ac:dyDescent="0.3">
      <c r="Q2205" s="11"/>
      <c r="S2205" s="16"/>
    </row>
    <row r="2206" spans="17:19" x14ac:dyDescent="0.3">
      <c r="Q2206" s="11"/>
      <c r="S2206" s="16"/>
    </row>
    <row r="2207" spans="17:19" x14ac:dyDescent="0.3">
      <c r="Q2207" s="11"/>
      <c r="S2207" s="16"/>
    </row>
    <row r="2208" spans="17:19" x14ac:dyDescent="0.3">
      <c r="Q2208" s="11"/>
      <c r="S2208" s="16"/>
    </row>
    <row r="2209" spans="17:19" x14ac:dyDescent="0.3">
      <c r="Q2209" s="11"/>
      <c r="S2209" s="16"/>
    </row>
    <row r="2210" spans="17:19" x14ac:dyDescent="0.3">
      <c r="Q2210" s="11"/>
      <c r="S2210" s="16"/>
    </row>
    <row r="2211" spans="17:19" x14ac:dyDescent="0.3">
      <c r="Q2211" s="11"/>
      <c r="S2211" s="16"/>
    </row>
    <row r="2212" spans="17:19" x14ac:dyDescent="0.3">
      <c r="Q2212" s="11"/>
      <c r="S2212" s="16"/>
    </row>
    <row r="2213" spans="17:19" x14ac:dyDescent="0.3">
      <c r="Q2213" s="11"/>
      <c r="S2213" s="16"/>
    </row>
    <row r="2214" spans="17:19" x14ac:dyDescent="0.3">
      <c r="Q2214" s="11"/>
      <c r="S2214" s="16"/>
    </row>
    <row r="2215" spans="17:19" x14ac:dyDescent="0.3">
      <c r="Q2215" s="11"/>
      <c r="S2215" s="16"/>
    </row>
    <row r="2216" spans="17:19" x14ac:dyDescent="0.3">
      <c r="Q2216" s="11"/>
      <c r="S2216" s="16"/>
    </row>
    <row r="2217" spans="17:19" x14ac:dyDescent="0.3">
      <c r="Q2217" s="11"/>
      <c r="S2217" s="16"/>
    </row>
    <row r="2218" spans="17:19" x14ac:dyDescent="0.3">
      <c r="Q2218" s="11"/>
      <c r="S2218" s="16"/>
    </row>
    <row r="2219" spans="17:19" x14ac:dyDescent="0.3">
      <c r="Q2219" s="11"/>
      <c r="S2219" s="16"/>
    </row>
    <row r="2220" spans="17:19" x14ac:dyDescent="0.3">
      <c r="Q2220" s="11"/>
      <c r="S2220" s="16"/>
    </row>
    <row r="2221" spans="17:19" x14ac:dyDescent="0.3">
      <c r="Q2221" s="11"/>
      <c r="S2221" s="16"/>
    </row>
    <row r="2222" spans="17:19" x14ac:dyDescent="0.3">
      <c r="Q2222" s="11"/>
      <c r="S2222" s="16"/>
    </row>
    <row r="2223" spans="17:19" x14ac:dyDescent="0.3">
      <c r="Q2223" s="11"/>
      <c r="S2223" s="16"/>
    </row>
    <row r="2224" spans="17:19" x14ac:dyDescent="0.3">
      <c r="Q2224" s="11"/>
      <c r="S2224" s="16"/>
    </row>
    <row r="2225" spans="17:19" x14ac:dyDescent="0.3">
      <c r="Q2225" s="11"/>
      <c r="S2225" s="16"/>
    </row>
    <row r="2226" spans="17:19" x14ac:dyDescent="0.3">
      <c r="Q2226" s="11"/>
      <c r="S2226" s="16"/>
    </row>
    <row r="2227" spans="17:19" x14ac:dyDescent="0.3">
      <c r="Q2227" s="11"/>
      <c r="S2227" s="16"/>
    </row>
    <row r="2228" spans="17:19" x14ac:dyDescent="0.3">
      <c r="Q2228" s="11"/>
      <c r="S2228" s="16"/>
    </row>
    <row r="2229" spans="17:19" x14ac:dyDescent="0.3">
      <c r="Q2229" s="11"/>
      <c r="S2229" s="16"/>
    </row>
    <row r="2230" spans="17:19" x14ac:dyDescent="0.3">
      <c r="Q2230" s="11"/>
      <c r="S2230" s="16"/>
    </row>
    <row r="2231" spans="17:19" x14ac:dyDescent="0.3">
      <c r="Q2231" s="11"/>
      <c r="S2231" s="16"/>
    </row>
    <row r="2232" spans="17:19" x14ac:dyDescent="0.3">
      <c r="Q2232" s="11"/>
      <c r="S2232" s="16"/>
    </row>
    <row r="2233" spans="17:19" x14ac:dyDescent="0.3">
      <c r="Q2233" s="11"/>
      <c r="S2233" s="16"/>
    </row>
    <row r="2234" spans="17:19" x14ac:dyDescent="0.3">
      <c r="Q2234" s="11"/>
      <c r="S2234" s="16"/>
    </row>
    <row r="2235" spans="17:19" x14ac:dyDescent="0.3">
      <c r="Q2235" s="11"/>
      <c r="S2235" s="16"/>
    </row>
    <row r="2236" spans="17:19" x14ac:dyDescent="0.3">
      <c r="Q2236" s="11"/>
      <c r="S2236" s="16"/>
    </row>
    <row r="2237" spans="17:19" x14ac:dyDescent="0.3">
      <c r="Q2237" s="11"/>
      <c r="S2237" s="16"/>
    </row>
    <row r="2238" spans="17:19" x14ac:dyDescent="0.3">
      <c r="Q2238" s="11"/>
      <c r="S2238" s="16"/>
    </row>
    <row r="2239" spans="17:19" x14ac:dyDescent="0.3">
      <c r="Q2239" s="11"/>
      <c r="S2239" s="16"/>
    </row>
    <row r="2240" spans="17:19" x14ac:dyDescent="0.3">
      <c r="Q2240" s="11"/>
      <c r="S2240" s="16"/>
    </row>
    <row r="2241" spans="17:19" x14ac:dyDescent="0.3">
      <c r="Q2241" s="11"/>
      <c r="S2241" s="16"/>
    </row>
    <row r="2242" spans="17:19" x14ac:dyDescent="0.3">
      <c r="Q2242" s="11"/>
      <c r="S2242" s="16"/>
    </row>
    <row r="2243" spans="17:19" x14ac:dyDescent="0.3">
      <c r="Q2243" s="11"/>
      <c r="S2243" s="16"/>
    </row>
    <row r="2244" spans="17:19" x14ac:dyDescent="0.3">
      <c r="Q2244" s="11"/>
      <c r="S2244" s="16"/>
    </row>
    <row r="2245" spans="17:19" x14ac:dyDescent="0.3">
      <c r="Q2245" s="11"/>
      <c r="S2245" s="16"/>
    </row>
    <row r="2246" spans="17:19" x14ac:dyDescent="0.3">
      <c r="Q2246" s="11"/>
      <c r="S2246" s="16"/>
    </row>
    <row r="2247" spans="17:19" x14ac:dyDescent="0.3">
      <c r="Q2247" s="11"/>
      <c r="S2247" s="16"/>
    </row>
    <row r="2248" spans="17:19" x14ac:dyDescent="0.3">
      <c r="Q2248" s="11"/>
      <c r="S2248" s="16"/>
    </row>
    <row r="2249" spans="17:19" x14ac:dyDescent="0.3">
      <c r="Q2249" s="11"/>
      <c r="S2249" s="16"/>
    </row>
    <row r="2250" spans="17:19" x14ac:dyDescent="0.3">
      <c r="Q2250" s="11"/>
      <c r="S2250" s="16"/>
    </row>
    <row r="2251" spans="17:19" x14ac:dyDescent="0.3">
      <c r="Q2251" s="11"/>
      <c r="S2251" s="16"/>
    </row>
    <row r="2252" spans="17:19" x14ac:dyDescent="0.3">
      <c r="Q2252" s="11"/>
      <c r="S2252" s="16"/>
    </row>
    <row r="2253" spans="17:19" x14ac:dyDescent="0.3">
      <c r="Q2253" s="11"/>
      <c r="S2253" s="16"/>
    </row>
    <row r="2254" spans="17:19" x14ac:dyDescent="0.3">
      <c r="Q2254" s="11"/>
      <c r="S2254" s="16"/>
    </row>
    <row r="2255" spans="17:19" x14ac:dyDescent="0.3">
      <c r="Q2255" s="11"/>
      <c r="S2255" s="16"/>
    </row>
    <row r="2256" spans="17:19" x14ac:dyDescent="0.3">
      <c r="Q2256" s="11"/>
      <c r="S2256" s="16"/>
    </row>
    <row r="2257" spans="17:19" x14ac:dyDescent="0.3">
      <c r="Q2257" s="11"/>
      <c r="S2257" s="16"/>
    </row>
    <row r="2258" spans="17:19" x14ac:dyDescent="0.3">
      <c r="Q2258" s="11"/>
      <c r="S2258" s="16"/>
    </row>
    <row r="2259" spans="17:19" x14ac:dyDescent="0.3">
      <c r="Q2259" s="11"/>
      <c r="S2259" s="16"/>
    </row>
    <row r="2260" spans="17:19" x14ac:dyDescent="0.3">
      <c r="Q2260" s="11"/>
      <c r="S2260" s="16"/>
    </row>
    <row r="2261" spans="17:19" x14ac:dyDescent="0.3">
      <c r="Q2261" s="11"/>
      <c r="S2261" s="16"/>
    </row>
    <row r="2262" spans="17:19" x14ac:dyDescent="0.3">
      <c r="Q2262" s="11"/>
      <c r="S2262" s="16"/>
    </row>
    <row r="2263" spans="17:19" x14ac:dyDescent="0.3">
      <c r="Q2263" s="11"/>
      <c r="S2263" s="16"/>
    </row>
    <row r="2264" spans="17:19" x14ac:dyDescent="0.3">
      <c r="Q2264" s="11"/>
      <c r="S2264" s="16"/>
    </row>
    <row r="2265" spans="17:19" x14ac:dyDescent="0.3">
      <c r="Q2265" s="11"/>
      <c r="S2265" s="16"/>
    </row>
    <row r="2266" spans="17:19" x14ac:dyDescent="0.3">
      <c r="Q2266" s="11"/>
      <c r="S2266" s="16"/>
    </row>
    <row r="2267" spans="17:19" x14ac:dyDescent="0.3">
      <c r="Q2267" s="11"/>
      <c r="S2267" s="16"/>
    </row>
    <row r="2268" spans="17:19" x14ac:dyDescent="0.3">
      <c r="Q2268" s="11"/>
      <c r="S2268" s="16"/>
    </row>
    <row r="2269" spans="17:19" x14ac:dyDescent="0.3">
      <c r="Q2269" s="11"/>
      <c r="S2269" s="16"/>
    </row>
    <row r="2270" spans="17:19" x14ac:dyDescent="0.3">
      <c r="Q2270" s="11"/>
      <c r="S2270" s="16"/>
    </row>
    <row r="2271" spans="17:19" x14ac:dyDescent="0.3">
      <c r="Q2271" s="11"/>
      <c r="S2271" s="16"/>
    </row>
    <row r="2272" spans="17:19" x14ac:dyDescent="0.3">
      <c r="Q2272" s="11"/>
      <c r="S2272" s="16"/>
    </row>
    <row r="2273" spans="17:19" x14ac:dyDescent="0.3">
      <c r="Q2273" s="11"/>
      <c r="S2273" s="16"/>
    </row>
    <row r="2274" spans="17:19" x14ac:dyDescent="0.3">
      <c r="Q2274" s="11"/>
      <c r="S2274" s="16"/>
    </row>
    <row r="2275" spans="17:19" x14ac:dyDescent="0.3">
      <c r="Q2275" s="11"/>
      <c r="S2275" s="16"/>
    </row>
    <row r="2276" spans="17:19" x14ac:dyDescent="0.3">
      <c r="Q2276" s="11"/>
      <c r="S2276" s="16"/>
    </row>
    <row r="2277" spans="17:19" x14ac:dyDescent="0.3">
      <c r="Q2277" s="11"/>
      <c r="S2277" s="16"/>
    </row>
    <row r="2278" spans="17:19" x14ac:dyDescent="0.3">
      <c r="Q2278" s="11"/>
      <c r="S2278" s="16"/>
    </row>
    <row r="2279" spans="17:19" x14ac:dyDescent="0.3">
      <c r="Q2279" s="11"/>
      <c r="S2279" s="16"/>
    </row>
    <row r="2280" spans="17:19" x14ac:dyDescent="0.3">
      <c r="Q2280" s="11"/>
      <c r="S2280" s="16"/>
    </row>
    <row r="2281" spans="17:19" x14ac:dyDescent="0.3">
      <c r="Q2281" s="11"/>
      <c r="S2281" s="16"/>
    </row>
    <row r="2282" spans="17:19" x14ac:dyDescent="0.3">
      <c r="Q2282" s="11"/>
      <c r="S2282" s="16"/>
    </row>
    <row r="2283" spans="17:19" x14ac:dyDescent="0.3">
      <c r="Q2283" s="11"/>
      <c r="S2283" s="16"/>
    </row>
    <row r="2284" spans="17:19" x14ac:dyDescent="0.3">
      <c r="Q2284" s="11"/>
      <c r="S2284" s="16"/>
    </row>
    <row r="2285" spans="17:19" x14ac:dyDescent="0.3">
      <c r="Q2285" s="11"/>
      <c r="S2285" s="16"/>
    </row>
    <row r="2286" spans="17:19" x14ac:dyDescent="0.3">
      <c r="Q2286" s="11"/>
      <c r="S2286" s="16"/>
    </row>
    <row r="2287" spans="17:19" x14ac:dyDescent="0.3">
      <c r="Q2287" s="11"/>
      <c r="S2287" s="16"/>
    </row>
    <row r="2288" spans="17:19" x14ac:dyDescent="0.3">
      <c r="Q2288" s="11"/>
      <c r="S2288" s="16"/>
    </row>
    <row r="2289" spans="17:19" x14ac:dyDescent="0.3">
      <c r="Q2289" s="11"/>
      <c r="S2289" s="16"/>
    </row>
    <row r="2290" spans="17:19" x14ac:dyDescent="0.3">
      <c r="Q2290" s="11"/>
      <c r="S2290" s="16"/>
    </row>
    <row r="2291" spans="17:19" x14ac:dyDescent="0.3">
      <c r="Q2291" s="11"/>
      <c r="S2291" s="16"/>
    </row>
    <row r="2292" spans="17:19" x14ac:dyDescent="0.3">
      <c r="Q2292" s="11"/>
      <c r="S2292" s="16"/>
    </row>
    <row r="2293" spans="17:19" x14ac:dyDescent="0.3">
      <c r="Q2293" s="11"/>
      <c r="S2293" s="16"/>
    </row>
    <row r="2294" spans="17:19" x14ac:dyDescent="0.3">
      <c r="Q2294" s="11"/>
      <c r="S2294" s="16"/>
    </row>
    <row r="2295" spans="17:19" x14ac:dyDescent="0.3">
      <c r="Q2295" s="11"/>
      <c r="S2295" s="16"/>
    </row>
    <row r="2296" spans="17:19" x14ac:dyDescent="0.3">
      <c r="Q2296" s="11"/>
      <c r="S2296" s="16"/>
    </row>
    <row r="2297" spans="17:19" x14ac:dyDescent="0.3">
      <c r="Q2297" s="11"/>
      <c r="S2297" s="16"/>
    </row>
    <row r="2298" spans="17:19" x14ac:dyDescent="0.3">
      <c r="Q2298" s="11"/>
      <c r="S2298" s="16"/>
    </row>
    <row r="2299" spans="17:19" x14ac:dyDescent="0.3">
      <c r="Q2299" s="11"/>
      <c r="S2299" s="16"/>
    </row>
    <row r="2300" spans="17:19" x14ac:dyDescent="0.3">
      <c r="Q2300" s="11"/>
      <c r="S2300" s="16"/>
    </row>
    <row r="2301" spans="17:19" x14ac:dyDescent="0.3">
      <c r="Q2301" s="11"/>
      <c r="S2301" s="16"/>
    </row>
    <row r="2302" spans="17:19" x14ac:dyDescent="0.3">
      <c r="Q2302" s="11"/>
      <c r="S2302" s="16"/>
    </row>
    <row r="2303" spans="17:19" x14ac:dyDescent="0.3">
      <c r="Q2303" s="11"/>
      <c r="S2303" s="16"/>
    </row>
    <row r="2304" spans="17:19" x14ac:dyDescent="0.3">
      <c r="Q2304" s="11"/>
      <c r="S2304" s="16"/>
    </row>
    <row r="2305" spans="17:19" x14ac:dyDescent="0.3">
      <c r="Q2305" s="11"/>
      <c r="S2305" s="16"/>
    </row>
    <row r="2306" spans="17:19" x14ac:dyDescent="0.3">
      <c r="Q2306" s="11"/>
      <c r="S2306" s="16"/>
    </row>
    <row r="2307" spans="17:19" x14ac:dyDescent="0.3">
      <c r="Q2307" s="11"/>
      <c r="S2307" s="16"/>
    </row>
    <row r="2308" spans="17:19" x14ac:dyDescent="0.3">
      <c r="Q2308" s="11"/>
      <c r="S2308" s="16"/>
    </row>
    <row r="2309" spans="17:19" x14ac:dyDescent="0.3">
      <c r="Q2309" s="11"/>
      <c r="S2309" s="16"/>
    </row>
    <row r="2310" spans="17:19" x14ac:dyDescent="0.3">
      <c r="Q2310" s="11"/>
      <c r="S2310" s="16"/>
    </row>
    <row r="2311" spans="17:19" x14ac:dyDescent="0.3">
      <c r="Q2311" s="11"/>
      <c r="S2311" s="16"/>
    </row>
    <row r="2312" spans="17:19" x14ac:dyDescent="0.3">
      <c r="Q2312" s="11"/>
      <c r="S2312" s="16"/>
    </row>
    <row r="2313" spans="17:19" x14ac:dyDescent="0.3">
      <c r="Q2313" s="11"/>
      <c r="S2313" s="16"/>
    </row>
    <row r="2314" spans="17:19" x14ac:dyDescent="0.3">
      <c r="Q2314" s="11"/>
      <c r="S2314" s="16"/>
    </row>
    <row r="2315" spans="17:19" x14ac:dyDescent="0.3">
      <c r="Q2315" s="11"/>
      <c r="S2315" s="16"/>
    </row>
    <row r="2316" spans="17:19" x14ac:dyDescent="0.3">
      <c r="Q2316" s="11"/>
      <c r="S2316" s="16"/>
    </row>
    <row r="2317" spans="17:19" x14ac:dyDescent="0.3">
      <c r="Q2317" s="11"/>
      <c r="S2317" s="16"/>
    </row>
    <row r="2318" spans="17:19" x14ac:dyDescent="0.3">
      <c r="Q2318" s="11"/>
      <c r="S2318" s="16"/>
    </row>
    <row r="2319" spans="17:19" x14ac:dyDescent="0.3">
      <c r="Q2319" s="11"/>
      <c r="S2319" s="16"/>
    </row>
    <row r="2320" spans="17:19" x14ac:dyDescent="0.3">
      <c r="Q2320" s="11"/>
      <c r="S2320" s="16"/>
    </row>
    <row r="2321" spans="17:19" x14ac:dyDescent="0.3">
      <c r="Q2321" s="11"/>
      <c r="S2321" s="16"/>
    </row>
    <row r="2322" spans="17:19" x14ac:dyDescent="0.3">
      <c r="Q2322" s="11"/>
      <c r="S2322" s="16"/>
    </row>
    <row r="2323" spans="17:19" x14ac:dyDescent="0.3">
      <c r="Q2323" s="11"/>
      <c r="S2323" s="16"/>
    </row>
    <row r="2324" spans="17:19" x14ac:dyDescent="0.3">
      <c r="Q2324" s="11"/>
      <c r="S2324" s="16"/>
    </row>
    <row r="2325" spans="17:19" x14ac:dyDescent="0.3">
      <c r="Q2325" s="11"/>
      <c r="S2325" s="16"/>
    </row>
    <row r="2326" spans="17:19" x14ac:dyDescent="0.3">
      <c r="Q2326" s="11"/>
      <c r="S2326" s="16"/>
    </row>
    <row r="2327" spans="17:19" x14ac:dyDescent="0.3">
      <c r="Q2327" s="11"/>
      <c r="S2327" s="16"/>
    </row>
    <row r="2328" spans="17:19" x14ac:dyDescent="0.3">
      <c r="Q2328" s="11"/>
      <c r="S2328" s="16"/>
    </row>
    <row r="2329" spans="17:19" x14ac:dyDescent="0.3">
      <c r="Q2329" s="11"/>
      <c r="S2329" s="16"/>
    </row>
    <row r="2330" spans="17:19" x14ac:dyDescent="0.3">
      <c r="Q2330" s="11"/>
      <c r="S2330" s="16"/>
    </row>
    <row r="2331" spans="17:19" x14ac:dyDescent="0.3">
      <c r="Q2331" s="11"/>
      <c r="S2331" s="16"/>
    </row>
    <row r="2332" spans="17:19" x14ac:dyDescent="0.3">
      <c r="Q2332" s="11"/>
      <c r="S2332" s="16"/>
    </row>
    <row r="2333" spans="17:19" x14ac:dyDescent="0.3">
      <c r="Q2333" s="11"/>
      <c r="S2333" s="16"/>
    </row>
    <row r="2334" spans="17:19" x14ac:dyDescent="0.3">
      <c r="Q2334" s="11"/>
      <c r="S2334" s="16"/>
    </row>
    <row r="2335" spans="17:19" x14ac:dyDescent="0.3">
      <c r="Q2335" s="11"/>
      <c r="S2335" s="16"/>
    </row>
    <row r="2336" spans="17:19" x14ac:dyDescent="0.3">
      <c r="Q2336" s="11"/>
      <c r="S2336" s="16"/>
    </row>
    <row r="2337" spans="17:19" x14ac:dyDescent="0.3">
      <c r="Q2337" s="11"/>
      <c r="S2337" s="16"/>
    </row>
    <row r="2338" spans="17:19" x14ac:dyDescent="0.3">
      <c r="Q2338" s="11"/>
      <c r="S2338" s="16"/>
    </row>
    <row r="2339" spans="17:19" x14ac:dyDescent="0.3">
      <c r="Q2339" s="11"/>
      <c r="S2339" s="16"/>
    </row>
    <row r="2340" spans="17:19" x14ac:dyDescent="0.3">
      <c r="Q2340" s="11"/>
      <c r="S2340" s="16"/>
    </row>
    <row r="2341" spans="17:19" x14ac:dyDescent="0.3">
      <c r="Q2341" s="11"/>
      <c r="S2341" s="16"/>
    </row>
    <row r="2342" spans="17:19" x14ac:dyDescent="0.3">
      <c r="Q2342" s="11"/>
      <c r="S2342" s="16"/>
    </row>
    <row r="2343" spans="17:19" x14ac:dyDescent="0.3">
      <c r="Q2343" s="11"/>
      <c r="S2343" s="16"/>
    </row>
    <row r="2344" spans="17:19" x14ac:dyDescent="0.3">
      <c r="Q2344" s="11"/>
      <c r="S2344" s="16"/>
    </row>
    <row r="2345" spans="17:19" x14ac:dyDescent="0.3">
      <c r="Q2345" s="11"/>
      <c r="S2345" s="16"/>
    </row>
    <row r="2346" spans="17:19" x14ac:dyDescent="0.3">
      <c r="Q2346" s="11"/>
      <c r="S2346" s="16"/>
    </row>
    <row r="2347" spans="17:19" x14ac:dyDescent="0.3">
      <c r="Q2347" s="11"/>
      <c r="S2347" s="16"/>
    </row>
    <row r="2348" spans="17:19" x14ac:dyDescent="0.3">
      <c r="Q2348" s="11"/>
      <c r="S2348" s="16"/>
    </row>
    <row r="2349" spans="17:19" x14ac:dyDescent="0.3">
      <c r="Q2349" s="11"/>
      <c r="S2349" s="16"/>
    </row>
    <row r="2350" spans="17:19" x14ac:dyDescent="0.3">
      <c r="Q2350" s="11"/>
      <c r="S2350" s="16"/>
    </row>
    <row r="2351" spans="17:19" x14ac:dyDescent="0.3">
      <c r="Q2351" s="11"/>
      <c r="S2351" s="16"/>
    </row>
    <row r="2352" spans="17:19" x14ac:dyDescent="0.3">
      <c r="Q2352" s="11"/>
      <c r="S2352" s="16"/>
    </row>
    <row r="2353" spans="17:19" x14ac:dyDescent="0.3">
      <c r="Q2353" s="11"/>
      <c r="S2353" s="16"/>
    </row>
    <row r="2354" spans="17:19" x14ac:dyDescent="0.3">
      <c r="Q2354" s="11"/>
      <c r="S2354" s="16"/>
    </row>
    <row r="2355" spans="17:19" x14ac:dyDescent="0.3">
      <c r="Q2355" s="11"/>
      <c r="S2355" s="16"/>
    </row>
    <row r="2356" spans="17:19" x14ac:dyDescent="0.3">
      <c r="Q2356" s="11"/>
      <c r="S2356" s="16"/>
    </row>
    <row r="2357" spans="17:19" x14ac:dyDescent="0.3">
      <c r="Q2357" s="11"/>
      <c r="S2357" s="16"/>
    </row>
    <row r="2358" spans="17:19" x14ac:dyDescent="0.3">
      <c r="Q2358" s="11"/>
      <c r="S2358" s="16"/>
    </row>
    <row r="2359" spans="17:19" x14ac:dyDescent="0.3">
      <c r="Q2359" s="11"/>
      <c r="S2359" s="16"/>
    </row>
    <row r="2360" spans="17:19" x14ac:dyDescent="0.3">
      <c r="Q2360" s="11"/>
      <c r="S2360" s="16"/>
    </row>
    <row r="2361" spans="17:19" x14ac:dyDescent="0.3">
      <c r="Q2361" s="11"/>
      <c r="S2361" s="16"/>
    </row>
    <row r="2362" spans="17:19" x14ac:dyDescent="0.3">
      <c r="Q2362" s="11"/>
      <c r="S2362" s="16"/>
    </row>
    <row r="2363" spans="17:19" x14ac:dyDescent="0.3">
      <c r="Q2363" s="11"/>
      <c r="S2363" s="16"/>
    </row>
    <row r="2364" spans="17:19" x14ac:dyDescent="0.3">
      <c r="Q2364" s="11"/>
      <c r="S2364" s="16"/>
    </row>
    <row r="2365" spans="17:19" x14ac:dyDescent="0.3">
      <c r="Q2365" s="11"/>
      <c r="S2365" s="16"/>
    </row>
    <row r="2366" spans="17:19" x14ac:dyDescent="0.3">
      <c r="Q2366" s="11"/>
      <c r="S2366" s="16"/>
    </row>
    <row r="2367" spans="17:19" x14ac:dyDescent="0.3">
      <c r="Q2367" s="11"/>
      <c r="S2367" s="16"/>
    </row>
    <row r="2368" spans="17:19" x14ac:dyDescent="0.3">
      <c r="Q2368" s="11"/>
      <c r="S2368" s="16"/>
    </row>
    <row r="2369" spans="17:19" x14ac:dyDescent="0.3">
      <c r="Q2369" s="11"/>
      <c r="S2369" s="16"/>
    </row>
    <row r="2370" spans="17:19" x14ac:dyDescent="0.3">
      <c r="Q2370" s="11"/>
      <c r="S2370" s="16"/>
    </row>
    <row r="2371" spans="17:19" x14ac:dyDescent="0.3">
      <c r="Q2371" s="11"/>
      <c r="S2371" s="16"/>
    </row>
    <row r="2372" spans="17:19" x14ac:dyDescent="0.3">
      <c r="Q2372" s="11"/>
      <c r="S2372" s="16"/>
    </row>
    <row r="2373" spans="17:19" x14ac:dyDescent="0.3">
      <c r="Q2373" s="11"/>
      <c r="S2373" s="16"/>
    </row>
    <row r="2374" spans="17:19" x14ac:dyDescent="0.3">
      <c r="Q2374" s="11"/>
      <c r="S2374" s="16"/>
    </row>
    <row r="2375" spans="17:19" x14ac:dyDescent="0.3">
      <c r="Q2375" s="11"/>
      <c r="S2375" s="16"/>
    </row>
    <row r="2376" spans="17:19" x14ac:dyDescent="0.3">
      <c r="Q2376" s="11"/>
      <c r="S2376" s="16"/>
    </row>
    <row r="2377" spans="17:19" x14ac:dyDescent="0.3">
      <c r="Q2377" s="11"/>
      <c r="S2377" s="16"/>
    </row>
    <row r="2378" spans="17:19" x14ac:dyDescent="0.3">
      <c r="Q2378" s="11"/>
      <c r="S2378" s="16"/>
    </row>
    <row r="2379" spans="17:19" x14ac:dyDescent="0.3">
      <c r="Q2379" s="11"/>
      <c r="S2379" s="16"/>
    </row>
    <row r="2380" spans="17:19" x14ac:dyDescent="0.3">
      <c r="Q2380" s="11"/>
      <c r="S2380" s="16"/>
    </row>
    <row r="2381" spans="17:19" x14ac:dyDescent="0.3">
      <c r="Q2381" s="11"/>
      <c r="S2381" s="16"/>
    </row>
    <row r="2382" spans="17:19" x14ac:dyDescent="0.3">
      <c r="Q2382" s="11"/>
      <c r="S2382" s="16"/>
    </row>
    <row r="2383" spans="17:19" x14ac:dyDescent="0.3">
      <c r="Q2383" s="11"/>
      <c r="S2383" s="16"/>
    </row>
    <row r="2384" spans="17:19" x14ac:dyDescent="0.3">
      <c r="Q2384" s="11"/>
      <c r="S2384" s="16"/>
    </row>
    <row r="2385" spans="17:19" x14ac:dyDescent="0.3">
      <c r="Q2385" s="11"/>
      <c r="S2385" s="16"/>
    </row>
    <row r="2386" spans="17:19" x14ac:dyDescent="0.3">
      <c r="Q2386" s="11"/>
      <c r="S2386" s="16"/>
    </row>
    <row r="2387" spans="17:19" x14ac:dyDescent="0.3">
      <c r="Q2387" s="11"/>
      <c r="S2387" s="16"/>
    </row>
    <row r="2388" spans="17:19" x14ac:dyDescent="0.3">
      <c r="Q2388" s="11"/>
      <c r="S2388" s="16"/>
    </row>
    <row r="2389" spans="17:19" x14ac:dyDescent="0.3">
      <c r="Q2389" s="11"/>
      <c r="S2389" s="16"/>
    </row>
    <row r="2390" spans="17:19" x14ac:dyDescent="0.3">
      <c r="Q2390" s="11"/>
      <c r="S2390" s="16"/>
    </row>
    <row r="2391" spans="17:19" x14ac:dyDescent="0.3">
      <c r="Q2391" s="11"/>
      <c r="S2391" s="16"/>
    </row>
    <row r="2392" spans="17:19" x14ac:dyDescent="0.3">
      <c r="Q2392" s="11"/>
      <c r="S2392" s="16"/>
    </row>
    <row r="2393" spans="17:19" x14ac:dyDescent="0.3">
      <c r="Q2393" s="11"/>
      <c r="S2393" s="16"/>
    </row>
    <row r="2394" spans="17:19" x14ac:dyDescent="0.3">
      <c r="Q2394" s="11"/>
      <c r="S2394" s="16"/>
    </row>
    <row r="2395" spans="17:19" x14ac:dyDescent="0.3">
      <c r="Q2395" s="11"/>
      <c r="S2395" s="16"/>
    </row>
    <row r="2396" spans="17:19" x14ac:dyDescent="0.3">
      <c r="Q2396" s="11"/>
      <c r="S2396" s="16"/>
    </row>
    <row r="2397" spans="17:19" x14ac:dyDescent="0.3">
      <c r="Q2397" s="11"/>
      <c r="S2397" s="16"/>
    </row>
    <row r="2398" spans="17:19" x14ac:dyDescent="0.3">
      <c r="Q2398" s="11"/>
      <c r="S2398" s="16"/>
    </row>
    <row r="2399" spans="17:19" x14ac:dyDescent="0.3">
      <c r="Q2399" s="11"/>
      <c r="S2399" s="16"/>
    </row>
    <row r="2400" spans="17:19" x14ac:dyDescent="0.3">
      <c r="Q2400" s="11"/>
      <c r="S2400" s="16"/>
    </row>
    <row r="2401" spans="17:19" x14ac:dyDescent="0.3">
      <c r="Q2401" s="11"/>
      <c r="S2401" s="16"/>
    </row>
    <row r="2402" spans="17:19" x14ac:dyDescent="0.3">
      <c r="Q2402" s="11"/>
      <c r="S2402" s="16"/>
    </row>
    <row r="2403" spans="17:19" x14ac:dyDescent="0.3">
      <c r="Q2403" s="11"/>
      <c r="S2403" s="16"/>
    </row>
    <row r="2404" spans="17:19" x14ac:dyDescent="0.3">
      <c r="Q2404" s="11"/>
      <c r="S2404" s="16"/>
    </row>
    <row r="2405" spans="17:19" x14ac:dyDescent="0.3">
      <c r="Q2405" s="11"/>
      <c r="S2405" s="16"/>
    </row>
    <row r="2406" spans="17:19" x14ac:dyDescent="0.3">
      <c r="Q2406" s="11"/>
      <c r="S2406" s="16"/>
    </row>
    <row r="2407" spans="17:19" x14ac:dyDescent="0.3">
      <c r="Q2407" s="11"/>
      <c r="S2407" s="16"/>
    </row>
    <row r="2408" spans="17:19" x14ac:dyDescent="0.3">
      <c r="Q2408" s="11"/>
      <c r="S2408" s="16"/>
    </row>
    <row r="2409" spans="17:19" x14ac:dyDescent="0.3">
      <c r="Q2409" s="11"/>
      <c r="S2409" s="16"/>
    </row>
    <row r="2410" spans="17:19" x14ac:dyDescent="0.3">
      <c r="Q2410" s="11"/>
      <c r="S2410" s="16"/>
    </row>
    <row r="2411" spans="17:19" x14ac:dyDescent="0.3">
      <c r="Q2411" s="11"/>
      <c r="S2411" s="16"/>
    </row>
    <row r="2412" spans="17:19" x14ac:dyDescent="0.3">
      <c r="Q2412" s="11"/>
      <c r="S2412" s="16"/>
    </row>
    <row r="2413" spans="17:19" x14ac:dyDescent="0.3">
      <c r="Q2413" s="11"/>
      <c r="S2413" s="16"/>
    </row>
    <row r="2414" spans="17:19" x14ac:dyDescent="0.3">
      <c r="Q2414" s="11"/>
      <c r="S2414" s="16"/>
    </row>
    <row r="2415" spans="17:19" x14ac:dyDescent="0.3">
      <c r="Q2415" s="11"/>
      <c r="S2415" s="16"/>
    </row>
    <row r="2416" spans="17:19" x14ac:dyDescent="0.3">
      <c r="Q2416" s="11"/>
      <c r="S2416" s="16"/>
    </row>
    <row r="2417" spans="17:19" x14ac:dyDescent="0.3">
      <c r="Q2417" s="11"/>
      <c r="S2417" s="16"/>
    </row>
    <row r="2418" spans="17:19" x14ac:dyDescent="0.3">
      <c r="Q2418" s="11"/>
      <c r="S2418" s="16"/>
    </row>
    <row r="2419" spans="17:19" x14ac:dyDescent="0.3">
      <c r="Q2419" s="11"/>
      <c r="S2419" s="16"/>
    </row>
    <row r="2420" spans="17:19" x14ac:dyDescent="0.3">
      <c r="Q2420" s="11"/>
      <c r="S2420" s="16"/>
    </row>
    <row r="2421" spans="17:19" x14ac:dyDescent="0.3">
      <c r="Q2421" s="11"/>
      <c r="S2421" s="16"/>
    </row>
    <row r="2422" spans="17:19" x14ac:dyDescent="0.3">
      <c r="Q2422" s="11"/>
      <c r="S2422" s="16"/>
    </row>
    <row r="2423" spans="17:19" x14ac:dyDescent="0.3">
      <c r="Q2423" s="11"/>
      <c r="S2423" s="16"/>
    </row>
    <row r="2424" spans="17:19" x14ac:dyDescent="0.3">
      <c r="Q2424" s="11"/>
      <c r="S2424" s="16"/>
    </row>
    <row r="2425" spans="17:19" x14ac:dyDescent="0.3">
      <c r="Q2425" s="11"/>
      <c r="S2425" s="16"/>
    </row>
    <row r="2426" spans="17:19" x14ac:dyDescent="0.3">
      <c r="Q2426" s="11"/>
      <c r="S2426" s="16"/>
    </row>
    <row r="2427" spans="17:19" x14ac:dyDescent="0.3">
      <c r="Q2427" s="11"/>
      <c r="S2427" s="16"/>
    </row>
    <row r="2428" spans="17:19" x14ac:dyDescent="0.3">
      <c r="Q2428" s="11"/>
      <c r="S2428" s="16"/>
    </row>
    <row r="2429" spans="17:19" x14ac:dyDescent="0.3">
      <c r="Q2429" s="11"/>
      <c r="S2429" s="16"/>
    </row>
    <row r="2430" spans="17:19" x14ac:dyDescent="0.3">
      <c r="Q2430" s="11"/>
      <c r="S2430" s="16"/>
    </row>
    <row r="2431" spans="17:19" x14ac:dyDescent="0.3">
      <c r="Q2431" s="11"/>
      <c r="S2431" s="16"/>
    </row>
    <row r="2432" spans="17:19" x14ac:dyDescent="0.3">
      <c r="Q2432" s="11"/>
      <c r="S2432" s="16"/>
    </row>
    <row r="2433" spans="17:19" x14ac:dyDescent="0.3">
      <c r="Q2433" s="11"/>
      <c r="S2433" s="16"/>
    </row>
    <row r="2434" spans="17:19" x14ac:dyDescent="0.3">
      <c r="Q2434" s="11"/>
      <c r="S2434" s="16"/>
    </row>
    <row r="2435" spans="17:19" x14ac:dyDescent="0.3">
      <c r="Q2435" s="11"/>
      <c r="S2435" s="16"/>
    </row>
    <row r="2436" spans="17:19" x14ac:dyDescent="0.3">
      <c r="Q2436" s="11"/>
      <c r="S2436" s="16"/>
    </row>
    <row r="2437" spans="17:19" x14ac:dyDescent="0.3">
      <c r="Q2437" s="11"/>
      <c r="S2437" s="16"/>
    </row>
    <row r="2438" spans="17:19" x14ac:dyDescent="0.3">
      <c r="Q2438" s="11"/>
      <c r="S2438" s="16"/>
    </row>
    <row r="2439" spans="17:19" x14ac:dyDescent="0.3">
      <c r="Q2439" s="11"/>
      <c r="S2439" s="16"/>
    </row>
    <row r="2440" spans="17:19" x14ac:dyDescent="0.3">
      <c r="Q2440" s="11"/>
      <c r="S2440" s="16"/>
    </row>
    <row r="2441" spans="17:19" x14ac:dyDescent="0.3">
      <c r="Q2441" s="11"/>
      <c r="S2441" s="16"/>
    </row>
    <row r="2442" spans="17:19" x14ac:dyDescent="0.3">
      <c r="Q2442" s="11"/>
      <c r="S2442" s="16"/>
    </row>
    <row r="2443" spans="17:19" x14ac:dyDescent="0.3">
      <c r="Q2443" s="11"/>
      <c r="S2443" s="16"/>
    </row>
    <row r="2444" spans="17:19" x14ac:dyDescent="0.3">
      <c r="Q2444" s="11"/>
      <c r="S2444" s="16"/>
    </row>
    <row r="2445" spans="17:19" x14ac:dyDescent="0.3">
      <c r="Q2445" s="11"/>
      <c r="S2445" s="16"/>
    </row>
    <row r="2446" spans="17:19" x14ac:dyDescent="0.3">
      <c r="Q2446" s="11"/>
      <c r="S2446" s="16"/>
    </row>
    <row r="2447" spans="17:19" x14ac:dyDescent="0.3">
      <c r="Q2447" s="11"/>
      <c r="S2447" s="16"/>
    </row>
    <row r="2448" spans="17:19" x14ac:dyDescent="0.3">
      <c r="Q2448" s="11"/>
      <c r="S2448" s="16"/>
    </row>
    <row r="2449" spans="17:19" x14ac:dyDescent="0.3">
      <c r="Q2449" s="11"/>
      <c r="S2449" s="16"/>
    </row>
    <row r="2450" spans="17:19" x14ac:dyDescent="0.3">
      <c r="Q2450" s="11"/>
      <c r="S2450" s="16"/>
    </row>
    <row r="2451" spans="17:19" x14ac:dyDescent="0.3">
      <c r="Q2451" s="11"/>
      <c r="S2451" s="16"/>
    </row>
    <row r="2452" spans="17:19" x14ac:dyDescent="0.3">
      <c r="Q2452" s="11"/>
      <c r="S2452" s="16"/>
    </row>
    <row r="2453" spans="17:19" x14ac:dyDescent="0.3">
      <c r="Q2453" s="11"/>
      <c r="S2453" s="16"/>
    </row>
    <row r="2454" spans="17:19" x14ac:dyDescent="0.3">
      <c r="Q2454" s="11"/>
      <c r="S2454" s="16"/>
    </row>
    <row r="2455" spans="17:19" x14ac:dyDescent="0.3">
      <c r="Q2455" s="11"/>
      <c r="S2455" s="16"/>
    </row>
    <row r="2456" spans="17:19" x14ac:dyDescent="0.3">
      <c r="Q2456" s="11"/>
      <c r="S2456" s="16"/>
    </row>
    <row r="2457" spans="17:19" x14ac:dyDescent="0.3">
      <c r="Q2457" s="11"/>
      <c r="S2457" s="16"/>
    </row>
    <row r="2458" spans="17:19" x14ac:dyDescent="0.3">
      <c r="Q2458" s="11"/>
      <c r="S2458" s="16"/>
    </row>
    <row r="2459" spans="17:19" x14ac:dyDescent="0.3">
      <c r="Q2459" s="11"/>
      <c r="S2459" s="16"/>
    </row>
    <row r="2460" spans="17:19" x14ac:dyDescent="0.3">
      <c r="Q2460" s="11"/>
      <c r="S2460" s="16"/>
    </row>
    <row r="2461" spans="17:19" x14ac:dyDescent="0.3">
      <c r="Q2461" s="11"/>
      <c r="S2461" s="16"/>
    </row>
    <row r="2462" spans="17:19" x14ac:dyDescent="0.3">
      <c r="Q2462" s="11"/>
      <c r="S2462" s="16"/>
    </row>
    <row r="2463" spans="17:19" x14ac:dyDescent="0.3">
      <c r="Q2463" s="11"/>
      <c r="S2463" s="16"/>
    </row>
    <row r="2464" spans="17:19" x14ac:dyDescent="0.3">
      <c r="Q2464" s="11"/>
      <c r="S2464" s="16"/>
    </row>
    <row r="2465" spans="17:19" x14ac:dyDescent="0.3">
      <c r="Q2465" s="11"/>
      <c r="S2465" s="16"/>
    </row>
    <row r="2466" spans="17:19" x14ac:dyDescent="0.3">
      <c r="Q2466" s="11"/>
      <c r="S2466" s="16"/>
    </row>
    <row r="2467" spans="17:19" x14ac:dyDescent="0.3">
      <c r="Q2467" s="11"/>
      <c r="S2467" s="16"/>
    </row>
    <row r="2468" spans="17:19" x14ac:dyDescent="0.3">
      <c r="Q2468" s="11"/>
      <c r="S2468" s="16"/>
    </row>
    <row r="2469" spans="17:19" x14ac:dyDescent="0.3">
      <c r="Q2469" s="11"/>
      <c r="S2469" s="16"/>
    </row>
    <row r="2470" spans="17:19" x14ac:dyDescent="0.3">
      <c r="Q2470" s="11"/>
      <c r="S2470" s="16"/>
    </row>
    <row r="2471" spans="17:19" x14ac:dyDescent="0.3">
      <c r="Q2471" s="11"/>
      <c r="S2471" s="16"/>
    </row>
    <row r="2472" spans="17:19" x14ac:dyDescent="0.3">
      <c r="Q2472" s="11"/>
      <c r="S2472" s="16"/>
    </row>
    <row r="2473" spans="17:19" x14ac:dyDescent="0.3">
      <c r="Q2473" s="11"/>
      <c r="S2473" s="16"/>
    </row>
    <row r="2474" spans="17:19" x14ac:dyDescent="0.3">
      <c r="Q2474" s="11"/>
      <c r="S2474" s="16"/>
    </row>
    <row r="2475" spans="17:19" x14ac:dyDescent="0.3">
      <c r="Q2475" s="11"/>
      <c r="S2475" s="16"/>
    </row>
    <row r="2476" spans="17:19" x14ac:dyDescent="0.3">
      <c r="Q2476" s="11"/>
      <c r="S2476" s="16"/>
    </row>
    <row r="2477" spans="17:19" x14ac:dyDescent="0.3">
      <c r="Q2477" s="11"/>
      <c r="S2477" s="16"/>
    </row>
    <row r="2478" spans="17:19" x14ac:dyDescent="0.3">
      <c r="Q2478" s="11"/>
      <c r="S2478" s="16"/>
    </row>
    <row r="2479" spans="17:19" x14ac:dyDescent="0.3">
      <c r="Q2479" s="11"/>
      <c r="S2479" s="16"/>
    </row>
    <row r="2480" spans="17:19" x14ac:dyDescent="0.3">
      <c r="Q2480" s="11"/>
      <c r="S2480" s="16"/>
    </row>
    <row r="2481" spans="17:19" x14ac:dyDescent="0.3">
      <c r="Q2481" s="11"/>
      <c r="S2481" s="16"/>
    </row>
    <row r="2482" spans="17:19" x14ac:dyDescent="0.3">
      <c r="Q2482" s="11"/>
      <c r="S2482" s="16"/>
    </row>
    <row r="2483" spans="17:19" x14ac:dyDescent="0.3">
      <c r="Q2483" s="11"/>
      <c r="S2483" s="16"/>
    </row>
    <row r="2484" spans="17:19" x14ac:dyDescent="0.3">
      <c r="Q2484" s="11"/>
      <c r="S2484" s="16"/>
    </row>
    <row r="2485" spans="17:19" x14ac:dyDescent="0.3">
      <c r="Q2485" s="11"/>
      <c r="S2485" s="16"/>
    </row>
    <row r="2486" spans="17:19" x14ac:dyDescent="0.3">
      <c r="Q2486" s="11"/>
      <c r="S2486" s="16"/>
    </row>
    <row r="2487" spans="17:19" x14ac:dyDescent="0.3">
      <c r="Q2487" s="11"/>
      <c r="S2487" s="16"/>
    </row>
    <row r="2488" spans="17:19" x14ac:dyDescent="0.3">
      <c r="Q2488" s="11"/>
      <c r="S2488" s="16"/>
    </row>
    <row r="2489" spans="17:19" x14ac:dyDescent="0.3">
      <c r="Q2489" s="11"/>
      <c r="S2489" s="16"/>
    </row>
    <row r="2490" spans="17:19" x14ac:dyDescent="0.3">
      <c r="Q2490" s="11"/>
      <c r="S2490" s="16"/>
    </row>
    <row r="2491" spans="17:19" x14ac:dyDescent="0.3">
      <c r="Q2491" s="11"/>
      <c r="S2491" s="16"/>
    </row>
    <row r="2492" spans="17:19" x14ac:dyDescent="0.3">
      <c r="Q2492" s="11"/>
      <c r="S2492" s="16"/>
    </row>
    <row r="2493" spans="17:19" x14ac:dyDescent="0.3">
      <c r="Q2493" s="11"/>
      <c r="S2493" s="16"/>
    </row>
    <row r="2494" spans="17:19" x14ac:dyDescent="0.3">
      <c r="Q2494" s="11"/>
      <c r="S2494" s="16"/>
    </row>
    <row r="2495" spans="17:19" x14ac:dyDescent="0.3">
      <c r="Q2495" s="11"/>
      <c r="S2495" s="16"/>
    </row>
    <row r="2496" spans="17:19" x14ac:dyDescent="0.3">
      <c r="Q2496" s="11"/>
      <c r="S2496" s="16"/>
    </row>
    <row r="2497" spans="17:19" x14ac:dyDescent="0.3">
      <c r="Q2497" s="11"/>
      <c r="S2497" s="16"/>
    </row>
    <row r="2498" spans="17:19" x14ac:dyDescent="0.3">
      <c r="Q2498" s="11"/>
      <c r="S2498" s="16"/>
    </row>
    <row r="2499" spans="17:19" x14ac:dyDescent="0.3">
      <c r="Q2499" s="11"/>
      <c r="S2499" s="16"/>
    </row>
    <row r="2500" spans="17:19" x14ac:dyDescent="0.3">
      <c r="Q2500" s="11"/>
      <c r="S2500" s="16"/>
    </row>
    <row r="2501" spans="17:19" x14ac:dyDescent="0.3">
      <c r="Q2501" s="11"/>
      <c r="S2501" s="16"/>
    </row>
    <row r="2502" spans="17:19" x14ac:dyDescent="0.3">
      <c r="Q2502" s="11"/>
      <c r="S2502" s="16"/>
    </row>
    <row r="2503" spans="17:19" x14ac:dyDescent="0.3">
      <c r="Q2503" s="11"/>
      <c r="S2503" s="16"/>
    </row>
    <row r="2504" spans="17:19" x14ac:dyDescent="0.3">
      <c r="Q2504" s="11"/>
      <c r="S2504" s="16"/>
    </row>
    <row r="2505" spans="17:19" x14ac:dyDescent="0.3">
      <c r="Q2505" s="11"/>
      <c r="S2505" s="16"/>
    </row>
    <row r="2506" spans="17:19" x14ac:dyDescent="0.3">
      <c r="Q2506" s="11"/>
      <c r="S2506" s="16"/>
    </row>
    <row r="2507" spans="17:19" x14ac:dyDescent="0.3">
      <c r="Q2507" s="11"/>
      <c r="S2507" s="16"/>
    </row>
    <row r="2508" spans="17:19" x14ac:dyDescent="0.3">
      <c r="Q2508" s="11"/>
      <c r="S2508" s="16"/>
    </row>
    <row r="2509" spans="17:19" x14ac:dyDescent="0.3">
      <c r="Q2509" s="11"/>
      <c r="S2509" s="16"/>
    </row>
    <row r="2510" spans="17:19" x14ac:dyDescent="0.3">
      <c r="Q2510" s="11"/>
      <c r="S2510" s="16"/>
    </row>
    <row r="2511" spans="17:19" x14ac:dyDescent="0.3">
      <c r="Q2511" s="11"/>
      <c r="S2511" s="16"/>
    </row>
    <row r="2512" spans="17:19" x14ac:dyDescent="0.3">
      <c r="Q2512" s="11"/>
      <c r="S2512" s="16"/>
    </row>
    <row r="2513" spans="17:19" x14ac:dyDescent="0.3">
      <c r="Q2513" s="11"/>
      <c r="S2513" s="16"/>
    </row>
    <row r="2514" spans="17:19" x14ac:dyDescent="0.3">
      <c r="Q2514" s="11"/>
      <c r="S2514" s="16"/>
    </row>
    <row r="2515" spans="17:19" x14ac:dyDescent="0.3">
      <c r="Q2515" s="11"/>
      <c r="S2515" s="16"/>
    </row>
    <row r="2516" spans="17:19" x14ac:dyDescent="0.3">
      <c r="Q2516" s="11"/>
      <c r="S2516" s="16"/>
    </row>
    <row r="2517" spans="17:19" x14ac:dyDescent="0.3">
      <c r="Q2517" s="11"/>
      <c r="S2517" s="16"/>
    </row>
    <row r="2518" spans="17:19" x14ac:dyDescent="0.3">
      <c r="Q2518" s="11"/>
      <c r="S2518" s="16"/>
    </row>
    <row r="2519" spans="17:19" x14ac:dyDescent="0.3">
      <c r="Q2519" s="11"/>
      <c r="S2519" s="16"/>
    </row>
    <row r="2520" spans="17:19" x14ac:dyDescent="0.3">
      <c r="Q2520" s="11"/>
      <c r="S2520" s="16"/>
    </row>
    <row r="2521" spans="17:19" x14ac:dyDescent="0.3">
      <c r="Q2521" s="11"/>
      <c r="S2521" s="16"/>
    </row>
    <row r="2522" spans="17:19" x14ac:dyDescent="0.3">
      <c r="Q2522" s="11"/>
      <c r="S2522" s="16"/>
    </row>
    <row r="2523" spans="17:19" x14ac:dyDescent="0.3">
      <c r="Q2523" s="11"/>
      <c r="S2523" s="16"/>
    </row>
    <row r="2524" spans="17:19" x14ac:dyDescent="0.3">
      <c r="Q2524" s="11"/>
      <c r="S2524" s="16"/>
    </row>
    <row r="2525" spans="17:19" x14ac:dyDescent="0.3">
      <c r="Q2525" s="11"/>
      <c r="S2525" s="16"/>
    </row>
    <row r="2526" spans="17:19" x14ac:dyDescent="0.3">
      <c r="Q2526" s="11"/>
      <c r="S2526" s="16"/>
    </row>
    <row r="2527" spans="17:19" x14ac:dyDescent="0.3">
      <c r="Q2527" s="11"/>
      <c r="S2527" s="16"/>
    </row>
    <row r="2528" spans="17:19" x14ac:dyDescent="0.3">
      <c r="Q2528" s="11"/>
      <c r="S2528" s="16"/>
    </row>
    <row r="2529" spans="17:19" x14ac:dyDescent="0.3">
      <c r="Q2529" s="11"/>
      <c r="S2529" s="16"/>
    </row>
    <row r="2530" spans="17:19" x14ac:dyDescent="0.3">
      <c r="Q2530" s="11"/>
      <c r="S2530" s="16"/>
    </row>
    <row r="2531" spans="17:19" x14ac:dyDescent="0.3">
      <c r="Q2531" s="11"/>
      <c r="S2531" s="16"/>
    </row>
    <row r="2532" spans="17:19" x14ac:dyDescent="0.3">
      <c r="Q2532" s="11"/>
      <c r="S2532" s="16"/>
    </row>
    <row r="2533" spans="17:19" x14ac:dyDescent="0.3">
      <c r="Q2533" s="11"/>
      <c r="S2533" s="16"/>
    </row>
    <row r="2534" spans="17:19" x14ac:dyDescent="0.3">
      <c r="Q2534" s="11"/>
      <c r="S2534" s="16"/>
    </row>
    <row r="2535" spans="17:19" x14ac:dyDescent="0.3">
      <c r="Q2535" s="11"/>
      <c r="S2535" s="16"/>
    </row>
    <row r="2536" spans="17:19" x14ac:dyDescent="0.3">
      <c r="Q2536" s="11"/>
      <c r="S2536" s="16"/>
    </row>
    <row r="2537" spans="17:19" x14ac:dyDescent="0.3">
      <c r="Q2537" s="11"/>
      <c r="S2537" s="16"/>
    </row>
    <row r="2538" spans="17:19" x14ac:dyDescent="0.3">
      <c r="Q2538" s="11"/>
      <c r="S2538" s="16"/>
    </row>
    <row r="2539" spans="17:19" x14ac:dyDescent="0.3">
      <c r="Q2539" s="11"/>
      <c r="S2539" s="16"/>
    </row>
    <row r="2540" spans="17:19" x14ac:dyDescent="0.3">
      <c r="Q2540" s="11"/>
      <c r="S2540" s="16"/>
    </row>
    <row r="2541" spans="17:19" x14ac:dyDescent="0.3">
      <c r="Q2541" s="11"/>
      <c r="S2541" s="16"/>
    </row>
    <row r="2542" spans="17:19" x14ac:dyDescent="0.3">
      <c r="Q2542" s="11"/>
      <c r="S2542" s="16"/>
    </row>
    <row r="2543" spans="17:19" x14ac:dyDescent="0.3">
      <c r="Q2543" s="11"/>
      <c r="S2543" s="16"/>
    </row>
    <row r="2544" spans="17:19" x14ac:dyDescent="0.3">
      <c r="Q2544" s="11"/>
      <c r="S2544" s="16"/>
    </row>
    <row r="2545" spans="17:19" x14ac:dyDescent="0.3">
      <c r="Q2545" s="11"/>
      <c r="S2545" s="16"/>
    </row>
    <row r="2546" spans="17:19" x14ac:dyDescent="0.3">
      <c r="Q2546" s="11"/>
      <c r="S2546" s="16"/>
    </row>
    <row r="2547" spans="17:19" x14ac:dyDescent="0.3">
      <c r="Q2547" s="11"/>
      <c r="S2547" s="16"/>
    </row>
    <row r="2548" spans="17:19" x14ac:dyDescent="0.3">
      <c r="Q2548" s="11"/>
      <c r="S2548" s="16"/>
    </row>
    <row r="2549" spans="17:19" x14ac:dyDescent="0.3">
      <c r="Q2549" s="11"/>
      <c r="S2549" s="16"/>
    </row>
    <row r="2550" spans="17:19" x14ac:dyDescent="0.3">
      <c r="Q2550" s="11"/>
      <c r="S2550" s="16"/>
    </row>
    <row r="2551" spans="17:19" x14ac:dyDescent="0.3">
      <c r="Q2551" s="11"/>
      <c r="S2551" s="16"/>
    </row>
    <row r="2552" spans="17:19" x14ac:dyDescent="0.3">
      <c r="Q2552" s="11"/>
      <c r="S2552" s="16"/>
    </row>
    <row r="2553" spans="17:19" x14ac:dyDescent="0.3">
      <c r="Q2553" s="11"/>
      <c r="S2553" s="16"/>
    </row>
    <row r="2554" spans="17:19" x14ac:dyDescent="0.3">
      <c r="Q2554" s="11"/>
      <c r="S2554" s="16"/>
    </row>
    <row r="2555" spans="17:19" x14ac:dyDescent="0.3">
      <c r="Q2555" s="11"/>
      <c r="S2555" s="16"/>
    </row>
    <row r="2556" spans="17:19" x14ac:dyDescent="0.3">
      <c r="Q2556" s="11"/>
      <c r="S2556" s="16"/>
    </row>
    <row r="2557" spans="17:19" x14ac:dyDescent="0.3">
      <c r="Q2557" s="11"/>
      <c r="S2557" s="16"/>
    </row>
    <row r="2558" spans="17:19" x14ac:dyDescent="0.3">
      <c r="Q2558" s="11"/>
      <c r="S2558" s="16"/>
    </row>
    <row r="2559" spans="17:19" x14ac:dyDescent="0.3">
      <c r="Q2559" s="11"/>
      <c r="S2559" s="16"/>
    </row>
    <row r="2560" spans="17:19" x14ac:dyDescent="0.3">
      <c r="Q2560" s="11"/>
      <c r="S2560" s="16"/>
    </row>
    <row r="2561" spans="17:19" x14ac:dyDescent="0.3">
      <c r="Q2561" s="11"/>
      <c r="S2561" s="16"/>
    </row>
    <row r="2562" spans="17:19" x14ac:dyDescent="0.3">
      <c r="Q2562" s="11"/>
      <c r="S2562" s="16"/>
    </row>
    <row r="2563" spans="17:19" x14ac:dyDescent="0.3">
      <c r="Q2563" s="11"/>
      <c r="S2563" s="16"/>
    </row>
    <row r="2564" spans="17:19" x14ac:dyDescent="0.3">
      <c r="Q2564" s="11"/>
      <c r="S2564" s="16"/>
    </row>
    <row r="2565" spans="17:19" x14ac:dyDescent="0.3">
      <c r="Q2565" s="11"/>
      <c r="S2565" s="16"/>
    </row>
    <row r="2566" spans="17:19" x14ac:dyDescent="0.3">
      <c r="Q2566" s="11"/>
      <c r="S2566" s="16"/>
    </row>
    <row r="2567" spans="17:19" x14ac:dyDescent="0.3">
      <c r="Q2567" s="11"/>
      <c r="S2567" s="16"/>
    </row>
    <row r="2568" spans="17:19" x14ac:dyDescent="0.3">
      <c r="Q2568" s="11"/>
      <c r="S2568" s="16"/>
    </row>
    <row r="2569" spans="17:19" x14ac:dyDescent="0.3">
      <c r="Q2569" s="11"/>
      <c r="S2569" s="16"/>
    </row>
    <row r="2570" spans="17:19" x14ac:dyDescent="0.3">
      <c r="Q2570" s="11"/>
      <c r="S2570" s="16"/>
    </row>
    <row r="2571" spans="17:19" x14ac:dyDescent="0.3">
      <c r="Q2571" s="11"/>
      <c r="S2571" s="16"/>
    </row>
    <row r="2572" spans="17:19" x14ac:dyDescent="0.3">
      <c r="Q2572" s="11"/>
      <c r="S2572" s="16"/>
    </row>
    <row r="2573" spans="17:19" x14ac:dyDescent="0.3">
      <c r="Q2573" s="11"/>
      <c r="S2573" s="16"/>
    </row>
    <row r="2574" spans="17:19" x14ac:dyDescent="0.3">
      <c r="Q2574" s="11"/>
      <c r="S2574" s="16"/>
    </row>
    <row r="2575" spans="17:19" x14ac:dyDescent="0.3">
      <c r="Q2575" s="11"/>
      <c r="S2575" s="16"/>
    </row>
    <row r="2576" spans="17:19" x14ac:dyDescent="0.3">
      <c r="Q2576" s="11"/>
      <c r="S2576" s="16"/>
    </row>
    <row r="2577" spans="17:19" x14ac:dyDescent="0.3">
      <c r="Q2577" s="11"/>
      <c r="S2577" s="16"/>
    </row>
    <row r="2578" spans="17:19" x14ac:dyDescent="0.3">
      <c r="Q2578" s="11"/>
      <c r="S2578" s="16"/>
    </row>
    <row r="2579" spans="17:19" x14ac:dyDescent="0.3">
      <c r="Q2579" s="11"/>
      <c r="S2579" s="16"/>
    </row>
    <row r="2580" spans="17:19" x14ac:dyDescent="0.3">
      <c r="Q2580" s="11"/>
      <c r="S2580" s="16"/>
    </row>
    <row r="2581" spans="17:19" x14ac:dyDescent="0.3">
      <c r="Q2581" s="11"/>
      <c r="S2581" s="16"/>
    </row>
    <row r="2582" spans="17:19" x14ac:dyDescent="0.3">
      <c r="Q2582" s="11"/>
      <c r="S2582" s="16"/>
    </row>
    <row r="2583" spans="17:19" x14ac:dyDescent="0.3">
      <c r="Q2583" s="11"/>
      <c r="S2583" s="16"/>
    </row>
    <row r="2584" spans="17:19" x14ac:dyDescent="0.3">
      <c r="Q2584" s="11"/>
      <c r="S2584" s="16"/>
    </row>
    <row r="2585" spans="17:19" x14ac:dyDescent="0.3">
      <c r="Q2585" s="11"/>
      <c r="S2585" s="16"/>
    </row>
    <row r="2586" spans="17:19" x14ac:dyDescent="0.3">
      <c r="Q2586" s="11"/>
      <c r="S2586" s="16"/>
    </row>
    <row r="2587" spans="17:19" x14ac:dyDescent="0.3">
      <c r="Q2587" s="11"/>
      <c r="S2587" s="16"/>
    </row>
    <row r="2588" spans="17:19" x14ac:dyDescent="0.3">
      <c r="Q2588" s="11"/>
      <c r="S2588" s="16"/>
    </row>
    <row r="2589" spans="17:19" x14ac:dyDescent="0.3">
      <c r="Q2589" s="11"/>
      <c r="S2589" s="16"/>
    </row>
    <row r="2590" spans="17:19" x14ac:dyDescent="0.3">
      <c r="Q2590" s="11"/>
      <c r="S2590" s="16"/>
    </row>
    <row r="2591" spans="17:19" x14ac:dyDescent="0.3">
      <c r="Q2591" s="11"/>
      <c r="S2591" s="16"/>
    </row>
    <row r="2592" spans="17:19" x14ac:dyDescent="0.3">
      <c r="Q2592" s="11"/>
      <c r="S2592" s="16"/>
    </row>
    <row r="2593" spans="17:19" x14ac:dyDescent="0.3">
      <c r="Q2593" s="11"/>
      <c r="S2593" s="16"/>
    </row>
    <row r="2594" spans="17:19" x14ac:dyDescent="0.3">
      <c r="Q2594" s="11"/>
      <c r="S2594" s="16"/>
    </row>
    <row r="2595" spans="17:19" x14ac:dyDescent="0.3">
      <c r="Q2595" s="11"/>
      <c r="S2595" s="16"/>
    </row>
    <row r="2596" spans="17:19" x14ac:dyDescent="0.3">
      <c r="Q2596" s="11"/>
      <c r="S2596" s="16"/>
    </row>
    <row r="2597" spans="17:19" x14ac:dyDescent="0.3">
      <c r="Q2597" s="11"/>
      <c r="S2597" s="16"/>
    </row>
    <row r="2598" spans="17:19" x14ac:dyDescent="0.3">
      <c r="Q2598" s="11"/>
      <c r="S2598" s="16"/>
    </row>
    <row r="2599" spans="17:19" x14ac:dyDescent="0.3">
      <c r="Q2599" s="11"/>
      <c r="S2599" s="16"/>
    </row>
    <row r="2600" spans="17:19" x14ac:dyDescent="0.3">
      <c r="Q2600" s="11"/>
      <c r="S2600" s="16"/>
    </row>
    <row r="2601" spans="17:19" x14ac:dyDescent="0.3">
      <c r="Q2601" s="11"/>
      <c r="S2601" s="16"/>
    </row>
    <row r="2602" spans="17:19" x14ac:dyDescent="0.3">
      <c r="Q2602" s="11"/>
      <c r="S2602" s="16"/>
    </row>
    <row r="2603" spans="17:19" x14ac:dyDescent="0.3">
      <c r="Q2603" s="11"/>
      <c r="S2603" s="16"/>
    </row>
    <row r="2604" spans="17:19" x14ac:dyDescent="0.3">
      <c r="Q2604" s="11"/>
      <c r="S2604" s="16"/>
    </row>
    <row r="2605" spans="17:19" x14ac:dyDescent="0.3">
      <c r="Q2605" s="11"/>
      <c r="S2605" s="16"/>
    </row>
    <row r="2606" spans="17:19" x14ac:dyDescent="0.3">
      <c r="Q2606" s="11"/>
      <c r="S2606" s="16"/>
    </row>
    <row r="2607" spans="17:19" x14ac:dyDescent="0.3">
      <c r="Q2607" s="11"/>
      <c r="S2607" s="16"/>
    </row>
    <row r="2608" spans="17:19" x14ac:dyDescent="0.3">
      <c r="Q2608" s="11"/>
      <c r="S2608" s="16"/>
    </row>
    <row r="2609" spans="17:19" x14ac:dyDescent="0.3">
      <c r="Q2609" s="11"/>
      <c r="S2609" s="16"/>
    </row>
    <row r="2610" spans="17:19" x14ac:dyDescent="0.3">
      <c r="Q2610" s="11"/>
      <c r="S2610" s="16"/>
    </row>
    <row r="2611" spans="17:19" x14ac:dyDescent="0.3">
      <c r="Q2611" s="11"/>
      <c r="S2611" s="16"/>
    </row>
    <row r="2612" spans="17:19" x14ac:dyDescent="0.3">
      <c r="Q2612" s="11"/>
      <c r="S2612" s="16"/>
    </row>
    <row r="2613" spans="17:19" x14ac:dyDescent="0.3">
      <c r="Q2613" s="11"/>
      <c r="S2613" s="16"/>
    </row>
    <row r="2614" spans="17:19" x14ac:dyDescent="0.3">
      <c r="Q2614" s="11"/>
      <c r="S2614" s="16"/>
    </row>
    <row r="2615" spans="17:19" x14ac:dyDescent="0.3">
      <c r="Q2615" s="11"/>
      <c r="S2615" s="16"/>
    </row>
    <row r="2616" spans="17:19" x14ac:dyDescent="0.3">
      <c r="Q2616" s="11"/>
      <c r="S2616" s="16"/>
    </row>
    <row r="2617" spans="17:19" x14ac:dyDescent="0.3">
      <c r="Q2617" s="11"/>
      <c r="S2617" s="16"/>
    </row>
    <row r="2618" spans="17:19" x14ac:dyDescent="0.3">
      <c r="Q2618" s="11"/>
      <c r="S2618" s="16"/>
    </row>
    <row r="2619" spans="17:19" x14ac:dyDescent="0.3">
      <c r="Q2619" s="11"/>
      <c r="S2619" s="16"/>
    </row>
    <row r="2620" spans="17:19" x14ac:dyDescent="0.3">
      <c r="Q2620" s="11"/>
      <c r="S2620" s="16"/>
    </row>
    <row r="2621" spans="17:19" x14ac:dyDescent="0.3">
      <c r="Q2621" s="11"/>
      <c r="S2621" s="16"/>
    </row>
    <row r="2622" spans="17:19" x14ac:dyDescent="0.3">
      <c r="Q2622" s="11"/>
      <c r="S2622" s="16"/>
    </row>
    <row r="2623" spans="17:19" x14ac:dyDescent="0.3">
      <c r="Q2623" s="11"/>
      <c r="S2623" s="16"/>
    </row>
    <row r="2624" spans="17:19" x14ac:dyDescent="0.3">
      <c r="Q2624" s="11"/>
      <c r="S2624" s="16"/>
    </row>
    <row r="2625" spans="17:19" x14ac:dyDescent="0.3">
      <c r="Q2625" s="11"/>
      <c r="S2625" s="16"/>
    </row>
    <row r="2626" spans="17:19" x14ac:dyDescent="0.3">
      <c r="Q2626" s="11"/>
      <c r="S2626" s="16"/>
    </row>
    <row r="2627" spans="17:19" x14ac:dyDescent="0.3">
      <c r="Q2627" s="11"/>
      <c r="S2627" s="16"/>
    </row>
    <row r="2628" spans="17:19" x14ac:dyDescent="0.3">
      <c r="Q2628" s="11"/>
      <c r="S2628" s="16"/>
    </row>
    <row r="2629" spans="17:19" x14ac:dyDescent="0.3">
      <c r="Q2629" s="11"/>
      <c r="S2629" s="16"/>
    </row>
    <row r="2630" spans="17:19" x14ac:dyDescent="0.3">
      <c r="Q2630" s="11"/>
      <c r="S2630" s="16"/>
    </row>
    <row r="2631" spans="17:19" x14ac:dyDescent="0.3">
      <c r="Q2631" s="11"/>
      <c r="S2631" s="16"/>
    </row>
    <row r="2632" spans="17:19" x14ac:dyDescent="0.3">
      <c r="Q2632" s="11"/>
      <c r="S2632" s="16"/>
    </row>
    <row r="2633" spans="17:19" x14ac:dyDescent="0.3">
      <c r="Q2633" s="11"/>
      <c r="S2633" s="16"/>
    </row>
    <row r="2634" spans="17:19" x14ac:dyDescent="0.3">
      <c r="Q2634" s="11"/>
      <c r="S2634" s="16"/>
    </row>
    <row r="2635" spans="17:19" x14ac:dyDescent="0.3">
      <c r="Q2635" s="11"/>
      <c r="S2635" s="16"/>
    </row>
    <row r="2636" spans="17:19" x14ac:dyDescent="0.3">
      <c r="Q2636" s="11"/>
      <c r="S2636" s="16"/>
    </row>
    <row r="2637" spans="17:19" x14ac:dyDescent="0.3">
      <c r="Q2637" s="11"/>
      <c r="S2637" s="16"/>
    </row>
    <row r="2638" spans="17:19" x14ac:dyDescent="0.3">
      <c r="Q2638" s="11"/>
      <c r="S2638" s="16"/>
    </row>
    <row r="2639" spans="17:19" x14ac:dyDescent="0.3">
      <c r="Q2639" s="11"/>
      <c r="S2639" s="16"/>
    </row>
    <row r="2640" spans="17:19" x14ac:dyDescent="0.3">
      <c r="Q2640" s="11"/>
      <c r="S2640" s="16"/>
    </row>
    <row r="2641" spans="17:19" x14ac:dyDescent="0.3">
      <c r="Q2641" s="11"/>
      <c r="S2641" s="16"/>
    </row>
    <row r="2642" spans="17:19" x14ac:dyDescent="0.3">
      <c r="Q2642" s="11"/>
      <c r="S2642" s="16"/>
    </row>
    <row r="2643" spans="17:19" x14ac:dyDescent="0.3">
      <c r="Q2643" s="11"/>
      <c r="S2643" s="16"/>
    </row>
    <row r="2644" spans="17:19" x14ac:dyDescent="0.3">
      <c r="Q2644" s="11"/>
      <c r="S2644" s="16"/>
    </row>
    <row r="2645" spans="17:19" x14ac:dyDescent="0.3">
      <c r="Q2645" s="11"/>
      <c r="S2645" s="16"/>
    </row>
    <row r="2646" spans="17:19" x14ac:dyDescent="0.3">
      <c r="Q2646" s="11"/>
      <c r="S2646" s="16"/>
    </row>
    <row r="2647" spans="17:19" x14ac:dyDescent="0.3">
      <c r="Q2647" s="11"/>
      <c r="S2647" s="16"/>
    </row>
    <row r="2648" spans="17:19" x14ac:dyDescent="0.3">
      <c r="Q2648" s="11"/>
      <c r="S2648" s="16"/>
    </row>
    <row r="2649" spans="17:19" x14ac:dyDescent="0.3">
      <c r="Q2649" s="11"/>
      <c r="S2649" s="16"/>
    </row>
    <row r="2650" spans="17:19" x14ac:dyDescent="0.3">
      <c r="Q2650" s="11"/>
      <c r="S2650" s="16"/>
    </row>
    <row r="2651" spans="17:19" x14ac:dyDescent="0.3">
      <c r="Q2651" s="11"/>
      <c r="S2651" s="16"/>
    </row>
    <row r="2652" spans="17:19" x14ac:dyDescent="0.3">
      <c r="Q2652" s="11"/>
      <c r="S2652" s="16"/>
    </row>
    <row r="2653" spans="17:19" x14ac:dyDescent="0.3">
      <c r="Q2653" s="11"/>
      <c r="S2653" s="16"/>
    </row>
    <row r="2654" spans="17:19" x14ac:dyDescent="0.3">
      <c r="Q2654" s="11"/>
      <c r="S2654" s="16"/>
    </row>
    <row r="2655" spans="17:19" x14ac:dyDescent="0.3">
      <c r="Q2655" s="11"/>
      <c r="S2655" s="16"/>
    </row>
    <row r="2656" spans="17:19" x14ac:dyDescent="0.3">
      <c r="Q2656" s="11"/>
      <c r="S2656" s="16"/>
    </row>
    <row r="2657" spans="17:19" x14ac:dyDescent="0.3">
      <c r="Q2657" s="11"/>
      <c r="S2657" s="16"/>
    </row>
    <row r="2658" spans="17:19" x14ac:dyDescent="0.3">
      <c r="Q2658" s="11"/>
      <c r="S2658" s="16"/>
    </row>
    <row r="2659" spans="17:19" x14ac:dyDescent="0.3">
      <c r="Q2659" s="11"/>
      <c r="S2659" s="16"/>
    </row>
    <row r="2660" spans="17:19" x14ac:dyDescent="0.3">
      <c r="Q2660" s="11"/>
      <c r="S2660" s="16"/>
    </row>
    <row r="2661" spans="17:19" x14ac:dyDescent="0.3">
      <c r="Q2661" s="11"/>
      <c r="S2661" s="16"/>
    </row>
    <row r="2662" spans="17:19" x14ac:dyDescent="0.3">
      <c r="Q2662" s="11"/>
      <c r="S2662" s="16"/>
    </row>
    <row r="2663" spans="17:19" x14ac:dyDescent="0.3">
      <c r="Q2663" s="11"/>
      <c r="S2663" s="16"/>
    </row>
    <row r="2664" spans="17:19" x14ac:dyDescent="0.3">
      <c r="Q2664" s="11"/>
      <c r="S2664" s="16"/>
    </row>
    <row r="2665" spans="17:19" x14ac:dyDescent="0.3">
      <c r="Q2665" s="11"/>
      <c r="S2665" s="16"/>
    </row>
    <row r="2666" spans="17:19" x14ac:dyDescent="0.3">
      <c r="Q2666" s="11"/>
      <c r="S2666" s="16"/>
    </row>
    <row r="2667" spans="17:19" x14ac:dyDescent="0.3">
      <c r="Q2667" s="11"/>
      <c r="S2667" s="16"/>
    </row>
    <row r="2668" spans="17:19" x14ac:dyDescent="0.3">
      <c r="Q2668" s="11"/>
      <c r="S2668" s="16"/>
    </row>
    <row r="2669" spans="17:19" x14ac:dyDescent="0.3">
      <c r="Q2669" s="11"/>
      <c r="S2669" s="16"/>
    </row>
    <row r="2670" spans="17:19" x14ac:dyDescent="0.3">
      <c r="Q2670" s="11"/>
      <c r="S2670" s="16"/>
    </row>
    <row r="2671" spans="17:19" x14ac:dyDescent="0.3">
      <c r="Q2671" s="11"/>
      <c r="S2671" s="16"/>
    </row>
    <row r="2672" spans="17:19" x14ac:dyDescent="0.3">
      <c r="Q2672" s="11"/>
      <c r="S2672" s="16"/>
    </row>
    <row r="2673" spans="17:19" x14ac:dyDescent="0.3">
      <c r="Q2673" s="11"/>
      <c r="S2673" s="16"/>
    </row>
    <row r="2674" spans="17:19" x14ac:dyDescent="0.3">
      <c r="Q2674" s="11"/>
      <c r="S2674" s="16"/>
    </row>
    <row r="2675" spans="17:19" x14ac:dyDescent="0.3">
      <c r="Q2675" s="11"/>
      <c r="S2675" s="16"/>
    </row>
    <row r="2676" spans="17:19" x14ac:dyDescent="0.3">
      <c r="Q2676" s="11"/>
      <c r="S2676" s="16"/>
    </row>
    <row r="2677" spans="17:19" x14ac:dyDescent="0.3">
      <c r="Q2677" s="11"/>
      <c r="S2677" s="16"/>
    </row>
    <row r="2678" spans="17:19" x14ac:dyDescent="0.3">
      <c r="Q2678" s="11"/>
      <c r="S2678" s="16"/>
    </row>
    <row r="2679" spans="17:19" x14ac:dyDescent="0.3">
      <c r="Q2679" s="11"/>
      <c r="S2679" s="16"/>
    </row>
    <row r="2680" spans="17:19" x14ac:dyDescent="0.3">
      <c r="Q2680" s="11"/>
      <c r="S2680" s="16"/>
    </row>
    <row r="2681" spans="17:19" x14ac:dyDescent="0.3">
      <c r="Q2681" s="11"/>
      <c r="S2681" s="16"/>
    </row>
    <row r="2682" spans="17:19" x14ac:dyDescent="0.3">
      <c r="Q2682" s="11"/>
      <c r="S2682" s="16"/>
    </row>
    <row r="2683" spans="17:19" x14ac:dyDescent="0.3">
      <c r="Q2683" s="11"/>
      <c r="S2683" s="16"/>
    </row>
    <row r="2684" spans="17:19" x14ac:dyDescent="0.3">
      <c r="Q2684" s="11"/>
      <c r="S2684" s="16"/>
    </row>
    <row r="2685" spans="17:19" x14ac:dyDescent="0.3">
      <c r="Q2685" s="11"/>
      <c r="S2685" s="16"/>
    </row>
    <row r="2686" spans="17:19" x14ac:dyDescent="0.3">
      <c r="Q2686" s="11"/>
      <c r="S2686" s="16"/>
    </row>
    <row r="2687" spans="17:19" x14ac:dyDescent="0.3">
      <c r="Q2687" s="11"/>
      <c r="S2687" s="16"/>
    </row>
    <row r="2688" spans="17:19" x14ac:dyDescent="0.3">
      <c r="Q2688" s="11"/>
      <c r="S2688" s="16"/>
    </row>
    <row r="2689" spans="17:19" x14ac:dyDescent="0.3">
      <c r="Q2689" s="11"/>
      <c r="S2689" s="16"/>
    </row>
    <row r="2690" spans="17:19" x14ac:dyDescent="0.3">
      <c r="Q2690" s="11"/>
      <c r="S2690" s="16"/>
    </row>
    <row r="2691" spans="17:19" x14ac:dyDescent="0.3">
      <c r="Q2691" s="11"/>
      <c r="S2691" s="16"/>
    </row>
    <row r="2692" spans="17:19" x14ac:dyDescent="0.3">
      <c r="Q2692" s="11"/>
      <c r="S2692" s="16"/>
    </row>
    <row r="2693" spans="17:19" x14ac:dyDescent="0.3">
      <c r="Q2693" s="11"/>
      <c r="S2693" s="16"/>
    </row>
    <row r="2694" spans="17:19" x14ac:dyDescent="0.3">
      <c r="Q2694" s="11"/>
      <c r="S2694" s="16"/>
    </row>
    <row r="2695" spans="17:19" x14ac:dyDescent="0.3">
      <c r="Q2695" s="11"/>
      <c r="S2695" s="16"/>
    </row>
    <row r="2696" spans="17:19" x14ac:dyDescent="0.3">
      <c r="Q2696" s="11"/>
      <c r="S2696" s="16"/>
    </row>
    <row r="2697" spans="17:19" x14ac:dyDescent="0.3">
      <c r="Q2697" s="11"/>
      <c r="S2697" s="16"/>
    </row>
    <row r="2698" spans="17:19" x14ac:dyDescent="0.3">
      <c r="Q2698" s="11"/>
      <c r="S2698" s="16"/>
    </row>
    <row r="2699" spans="17:19" x14ac:dyDescent="0.3">
      <c r="Q2699" s="11"/>
      <c r="S2699" s="16"/>
    </row>
    <row r="2700" spans="17:19" x14ac:dyDescent="0.3">
      <c r="Q2700" s="11"/>
      <c r="S2700" s="16"/>
    </row>
    <row r="2701" spans="17:19" x14ac:dyDescent="0.3">
      <c r="Q2701" s="11"/>
      <c r="S2701" s="16"/>
    </row>
    <row r="2702" spans="17:19" x14ac:dyDescent="0.3">
      <c r="Q2702" s="11"/>
      <c r="S2702" s="16"/>
    </row>
    <row r="2703" spans="17:19" x14ac:dyDescent="0.3">
      <c r="Q2703" s="11"/>
      <c r="S2703" s="16"/>
    </row>
    <row r="2704" spans="17:19" x14ac:dyDescent="0.3">
      <c r="Q2704" s="11"/>
      <c r="S2704" s="16"/>
    </row>
    <row r="2705" spans="17:19" x14ac:dyDescent="0.3">
      <c r="Q2705" s="11"/>
      <c r="S2705" s="16"/>
    </row>
    <row r="2706" spans="17:19" x14ac:dyDescent="0.3">
      <c r="Q2706" s="11"/>
      <c r="S2706" s="16"/>
    </row>
    <row r="2707" spans="17:19" x14ac:dyDescent="0.3">
      <c r="Q2707" s="11"/>
      <c r="S2707" s="16"/>
    </row>
    <row r="2708" spans="17:19" x14ac:dyDescent="0.3">
      <c r="Q2708" s="11"/>
      <c r="S2708" s="16"/>
    </row>
    <row r="2709" spans="17:19" x14ac:dyDescent="0.3">
      <c r="Q2709" s="11"/>
      <c r="S2709" s="16"/>
    </row>
    <row r="2710" spans="17:19" x14ac:dyDescent="0.3">
      <c r="Q2710" s="11"/>
      <c r="S2710" s="16"/>
    </row>
    <row r="2711" spans="17:19" x14ac:dyDescent="0.3">
      <c r="Q2711" s="11"/>
      <c r="S2711" s="16"/>
    </row>
    <row r="2712" spans="17:19" x14ac:dyDescent="0.3">
      <c r="Q2712" s="11"/>
      <c r="S2712" s="16"/>
    </row>
    <row r="2713" spans="17:19" x14ac:dyDescent="0.3">
      <c r="Q2713" s="11"/>
      <c r="S2713" s="16"/>
    </row>
    <row r="2714" spans="17:19" x14ac:dyDescent="0.3">
      <c r="Q2714" s="11"/>
      <c r="S2714" s="16"/>
    </row>
    <row r="2715" spans="17:19" x14ac:dyDescent="0.3">
      <c r="Q2715" s="11"/>
      <c r="S2715" s="16"/>
    </row>
    <row r="2716" spans="17:19" x14ac:dyDescent="0.3">
      <c r="Q2716" s="11"/>
      <c r="S2716" s="16"/>
    </row>
    <row r="2717" spans="17:19" x14ac:dyDescent="0.3">
      <c r="Q2717" s="11"/>
      <c r="S2717" s="16"/>
    </row>
    <row r="2718" spans="17:19" x14ac:dyDescent="0.3">
      <c r="Q2718" s="11"/>
      <c r="S2718" s="16"/>
    </row>
    <row r="2719" spans="17:19" x14ac:dyDescent="0.3">
      <c r="Q2719" s="11"/>
      <c r="S2719" s="16"/>
    </row>
    <row r="2720" spans="17:19" x14ac:dyDescent="0.3">
      <c r="Q2720" s="11"/>
      <c r="S2720" s="16"/>
    </row>
    <row r="2721" spans="17:19" x14ac:dyDescent="0.3">
      <c r="Q2721" s="11"/>
      <c r="S2721" s="16"/>
    </row>
    <row r="2722" spans="17:19" x14ac:dyDescent="0.3">
      <c r="Q2722" s="11"/>
      <c r="S2722" s="16"/>
    </row>
    <row r="2723" spans="17:19" x14ac:dyDescent="0.3">
      <c r="Q2723" s="11"/>
      <c r="S2723" s="16"/>
    </row>
    <row r="2724" spans="17:19" x14ac:dyDescent="0.3">
      <c r="Q2724" s="11"/>
      <c r="S2724" s="16"/>
    </row>
    <row r="2725" spans="17:19" x14ac:dyDescent="0.3">
      <c r="Q2725" s="11"/>
      <c r="S2725" s="16"/>
    </row>
    <row r="2726" spans="17:19" x14ac:dyDescent="0.3">
      <c r="Q2726" s="11"/>
      <c r="S2726" s="16"/>
    </row>
    <row r="2727" spans="17:19" x14ac:dyDescent="0.3">
      <c r="Q2727" s="11"/>
      <c r="S2727" s="16"/>
    </row>
    <row r="2728" spans="17:19" x14ac:dyDescent="0.3">
      <c r="Q2728" s="11"/>
      <c r="S2728" s="16"/>
    </row>
    <row r="2729" spans="17:19" x14ac:dyDescent="0.3">
      <c r="Q2729" s="11"/>
      <c r="S2729" s="16"/>
    </row>
    <row r="2730" spans="17:19" x14ac:dyDescent="0.3">
      <c r="Q2730" s="11"/>
      <c r="S2730" s="16"/>
    </row>
    <row r="2731" spans="17:19" x14ac:dyDescent="0.3">
      <c r="Q2731" s="11"/>
      <c r="S2731" s="16"/>
    </row>
    <row r="2732" spans="17:19" x14ac:dyDescent="0.3">
      <c r="Q2732" s="11"/>
      <c r="S2732" s="16"/>
    </row>
    <row r="2733" spans="17:19" x14ac:dyDescent="0.3">
      <c r="Q2733" s="11"/>
      <c r="S2733" s="16"/>
    </row>
    <row r="2734" spans="17:19" x14ac:dyDescent="0.3">
      <c r="Q2734" s="11"/>
      <c r="S2734" s="16"/>
    </row>
    <row r="2735" spans="17:19" x14ac:dyDescent="0.3">
      <c r="Q2735" s="11"/>
      <c r="S2735" s="16"/>
    </row>
    <row r="2736" spans="17:19" x14ac:dyDescent="0.3">
      <c r="Q2736" s="11"/>
      <c r="S2736" s="16"/>
    </row>
    <row r="2737" spans="17:19" x14ac:dyDescent="0.3">
      <c r="Q2737" s="11"/>
      <c r="S2737" s="16"/>
    </row>
    <row r="2738" spans="17:19" x14ac:dyDescent="0.3">
      <c r="Q2738" s="11"/>
      <c r="S2738" s="16"/>
    </row>
    <row r="2739" spans="17:19" x14ac:dyDescent="0.3">
      <c r="Q2739" s="11"/>
      <c r="S2739" s="16"/>
    </row>
    <row r="2740" spans="17:19" x14ac:dyDescent="0.3">
      <c r="Q2740" s="11"/>
      <c r="S2740" s="16"/>
    </row>
    <row r="2741" spans="17:19" x14ac:dyDescent="0.3">
      <c r="Q2741" s="11"/>
      <c r="S2741" s="16"/>
    </row>
    <row r="2742" spans="17:19" x14ac:dyDescent="0.3">
      <c r="Q2742" s="11"/>
      <c r="S2742" s="16"/>
    </row>
    <row r="2743" spans="17:19" x14ac:dyDescent="0.3">
      <c r="Q2743" s="11"/>
      <c r="S2743" s="16"/>
    </row>
    <row r="2744" spans="17:19" x14ac:dyDescent="0.3">
      <c r="Q2744" s="11"/>
      <c r="S2744" s="16"/>
    </row>
    <row r="2745" spans="17:19" x14ac:dyDescent="0.3">
      <c r="Q2745" s="11"/>
      <c r="S2745" s="16"/>
    </row>
    <row r="2746" spans="17:19" x14ac:dyDescent="0.3">
      <c r="Q2746" s="11"/>
      <c r="S2746" s="16"/>
    </row>
    <row r="2747" spans="17:19" x14ac:dyDescent="0.3">
      <c r="Q2747" s="11"/>
      <c r="S2747" s="16"/>
    </row>
    <row r="2748" spans="17:19" x14ac:dyDescent="0.3">
      <c r="Q2748" s="11"/>
      <c r="S2748" s="16"/>
    </row>
    <row r="2749" spans="17:19" x14ac:dyDescent="0.3">
      <c r="Q2749" s="11"/>
      <c r="S2749" s="16"/>
    </row>
    <row r="2750" spans="17:19" x14ac:dyDescent="0.3">
      <c r="Q2750" s="11"/>
      <c r="S2750" s="16"/>
    </row>
    <row r="2751" spans="17:19" x14ac:dyDescent="0.3">
      <c r="Q2751" s="11"/>
      <c r="S2751" s="16"/>
    </row>
    <row r="2752" spans="17:19" x14ac:dyDescent="0.3">
      <c r="Q2752" s="11"/>
      <c r="S2752" s="16"/>
    </row>
    <row r="2753" spans="17:19" x14ac:dyDescent="0.3">
      <c r="Q2753" s="11"/>
      <c r="S2753" s="16"/>
    </row>
    <row r="2754" spans="17:19" x14ac:dyDescent="0.3">
      <c r="Q2754" s="11"/>
      <c r="S2754" s="16"/>
    </row>
    <row r="2755" spans="17:19" x14ac:dyDescent="0.3">
      <c r="Q2755" s="11"/>
      <c r="S2755" s="16"/>
    </row>
    <row r="2756" spans="17:19" x14ac:dyDescent="0.3">
      <c r="Q2756" s="11"/>
      <c r="S2756" s="16"/>
    </row>
    <row r="2757" spans="17:19" x14ac:dyDescent="0.3">
      <c r="Q2757" s="11"/>
      <c r="S2757" s="16"/>
    </row>
    <row r="2758" spans="17:19" x14ac:dyDescent="0.3">
      <c r="Q2758" s="11"/>
      <c r="S2758" s="16"/>
    </row>
    <row r="2759" spans="17:19" x14ac:dyDescent="0.3">
      <c r="Q2759" s="11"/>
      <c r="S2759" s="16"/>
    </row>
    <row r="2760" spans="17:19" x14ac:dyDescent="0.3">
      <c r="Q2760" s="11"/>
      <c r="S2760" s="16"/>
    </row>
    <row r="2761" spans="17:19" x14ac:dyDescent="0.3">
      <c r="Q2761" s="11"/>
      <c r="S2761" s="16"/>
    </row>
    <row r="2762" spans="17:19" x14ac:dyDescent="0.3">
      <c r="Q2762" s="11"/>
      <c r="S2762" s="16"/>
    </row>
    <row r="2763" spans="17:19" x14ac:dyDescent="0.3">
      <c r="Q2763" s="11"/>
      <c r="S2763" s="16"/>
    </row>
    <row r="2764" spans="17:19" x14ac:dyDescent="0.3">
      <c r="Q2764" s="11"/>
      <c r="S2764" s="16"/>
    </row>
    <row r="2765" spans="17:19" x14ac:dyDescent="0.3">
      <c r="Q2765" s="11"/>
      <c r="S2765" s="16"/>
    </row>
    <row r="2766" spans="17:19" x14ac:dyDescent="0.3">
      <c r="Q2766" s="11"/>
      <c r="S2766" s="16"/>
    </row>
    <row r="2767" spans="17:19" x14ac:dyDescent="0.3">
      <c r="Q2767" s="11"/>
      <c r="S2767" s="16"/>
    </row>
    <row r="2768" spans="17:19" x14ac:dyDescent="0.3">
      <c r="Q2768" s="11"/>
      <c r="S2768" s="16"/>
    </row>
    <row r="2769" spans="17:19" x14ac:dyDescent="0.3">
      <c r="Q2769" s="11"/>
      <c r="S2769" s="16"/>
    </row>
    <row r="2770" spans="17:19" x14ac:dyDescent="0.3">
      <c r="Q2770" s="11"/>
      <c r="S2770" s="16"/>
    </row>
    <row r="2771" spans="17:19" x14ac:dyDescent="0.3">
      <c r="Q2771" s="11"/>
      <c r="S2771" s="16"/>
    </row>
    <row r="2772" spans="17:19" x14ac:dyDescent="0.3">
      <c r="Q2772" s="11"/>
      <c r="S2772" s="16"/>
    </row>
    <row r="2773" spans="17:19" x14ac:dyDescent="0.3">
      <c r="Q2773" s="11"/>
      <c r="S2773" s="16"/>
    </row>
    <row r="2774" spans="17:19" x14ac:dyDescent="0.3">
      <c r="Q2774" s="11"/>
      <c r="S2774" s="16"/>
    </row>
    <row r="2775" spans="17:19" x14ac:dyDescent="0.3">
      <c r="Q2775" s="11"/>
      <c r="S2775" s="16"/>
    </row>
    <row r="2776" spans="17:19" x14ac:dyDescent="0.3">
      <c r="Q2776" s="11"/>
      <c r="S2776" s="16"/>
    </row>
    <row r="2777" spans="17:19" x14ac:dyDescent="0.3">
      <c r="Q2777" s="11"/>
      <c r="S2777" s="16"/>
    </row>
    <row r="2778" spans="17:19" x14ac:dyDescent="0.3">
      <c r="Q2778" s="11"/>
      <c r="S2778" s="16"/>
    </row>
    <row r="2779" spans="17:19" x14ac:dyDescent="0.3">
      <c r="Q2779" s="11"/>
      <c r="S2779" s="16"/>
    </row>
    <row r="2780" spans="17:19" x14ac:dyDescent="0.3">
      <c r="Q2780" s="11"/>
      <c r="S2780" s="16"/>
    </row>
    <row r="2781" spans="17:19" x14ac:dyDescent="0.3">
      <c r="Q2781" s="11"/>
      <c r="S2781" s="16"/>
    </row>
    <row r="2782" spans="17:19" x14ac:dyDescent="0.3">
      <c r="Q2782" s="11"/>
      <c r="S2782" s="16"/>
    </row>
    <row r="2783" spans="17:19" x14ac:dyDescent="0.3">
      <c r="Q2783" s="11"/>
      <c r="S2783" s="16"/>
    </row>
    <row r="2784" spans="17:19" x14ac:dyDescent="0.3">
      <c r="Q2784" s="11"/>
      <c r="S2784" s="16"/>
    </row>
    <row r="2785" spans="17:19" x14ac:dyDescent="0.3">
      <c r="Q2785" s="11"/>
      <c r="S2785" s="16"/>
    </row>
    <row r="2786" spans="17:19" x14ac:dyDescent="0.3">
      <c r="Q2786" s="11"/>
      <c r="S2786" s="16"/>
    </row>
    <row r="2787" spans="17:19" x14ac:dyDescent="0.3">
      <c r="Q2787" s="11"/>
      <c r="S2787" s="16"/>
    </row>
    <row r="2788" spans="17:19" x14ac:dyDescent="0.3">
      <c r="Q2788" s="11"/>
      <c r="S2788" s="16"/>
    </row>
    <row r="2789" spans="17:19" x14ac:dyDescent="0.3">
      <c r="Q2789" s="11"/>
      <c r="S2789" s="16"/>
    </row>
    <row r="2790" spans="17:19" x14ac:dyDescent="0.3">
      <c r="Q2790" s="11"/>
      <c r="S2790" s="16"/>
    </row>
    <row r="2791" spans="17:19" x14ac:dyDescent="0.3">
      <c r="Q2791" s="11"/>
      <c r="S2791" s="16"/>
    </row>
    <row r="2792" spans="17:19" x14ac:dyDescent="0.3">
      <c r="Q2792" s="11"/>
      <c r="S2792" s="16"/>
    </row>
    <row r="2793" spans="17:19" x14ac:dyDescent="0.3">
      <c r="Q2793" s="11"/>
      <c r="S2793" s="16"/>
    </row>
    <row r="2794" spans="17:19" x14ac:dyDescent="0.3">
      <c r="Q2794" s="11"/>
      <c r="S2794" s="16"/>
    </row>
    <row r="2795" spans="17:19" x14ac:dyDescent="0.3">
      <c r="Q2795" s="11"/>
      <c r="S2795" s="16"/>
    </row>
    <row r="2796" spans="17:19" x14ac:dyDescent="0.3">
      <c r="Q2796" s="11"/>
      <c r="S2796" s="16"/>
    </row>
    <row r="2797" spans="17:19" x14ac:dyDescent="0.3">
      <c r="Q2797" s="11"/>
      <c r="S2797" s="16"/>
    </row>
    <row r="2798" spans="17:19" x14ac:dyDescent="0.3">
      <c r="Q2798" s="11"/>
      <c r="S2798" s="16"/>
    </row>
    <row r="2799" spans="17:19" x14ac:dyDescent="0.3">
      <c r="Q2799" s="11"/>
      <c r="S2799" s="16"/>
    </row>
    <row r="2800" spans="17:19" x14ac:dyDescent="0.3">
      <c r="Q2800" s="11"/>
      <c r="S2800" s="16"/>
    </row>
    <row r="2801" spans="17:19" x14ac:dyDescent="0.3">
      <c r="Q2801" s="11"/>
      <c r="S2801" s="16"/>
    </row>
    <row r="2802" spans="17:19" x14ac:dyDescent="0.3">
      <c r="Q2802" s="11"/>
      <c r="S2802" s="16"/>
    </row>
    <row r="2803" spans="17:19" x14ac:dyDescent="0.3">
      <c r="Q2803" s="11"/>
      <c r="S2803" s="16"/>
    </row>
    <row r="2804" spans="17:19" x14ac:dyDescent="0.3">
      <c r="Q2804" s="11"/>
      <c r="S2804" s="16"/>
    </row>
    <row r="2805" spans="17:19" x14ac:dyDescent="0.3">
      <c r="Q2805" s="11"/>
      <c r="S2805" s="16"/>
    </row>
    <row r="2806" spans="17:19" x14ac:dyDescent="0.3">
      <c r="Q2806" s="11"/>
      <c r="S2806" s="16"/>
    </row>
    <row r="2807" spans="17:19" x14ac:dyDescent="0.3">
      <c r="Q2807" s="11"/>
      <c r="S2807" s="16"/>
    </row>
    <row r="2808" spans="17:19" x14ac:dyDescent="0.3">
      <c r="Q2808" s="11"/>
      <c r="S2808" s="16"/>
    </row>
    <row r="2809" spans="17:19" x14ac:dyDescent="0.3">
      <c r="Q2809" s="11"/>
      <c r="S2809" s="16"/>
    </row>
    <row r="2810" spans="17:19" x14ac:dyDescent="0.3">
      <c r="Q2810" s="11"/>
      <c r="S2810" s="16"/>
    </row>
    <row r="2811" spans="17:19" x14ac:dyDescent="0.3">
      <c r="Q2811" s="11"/>
      <c r="S2811" s="16"/>
    </row>
    <row r="2812" spans="17:19" x14ac:dyDescent="0.3">
      <c r="Q2812" s="11"/>
      <c r="S2812" s="16"/>
    </row>
    <row r="2813" spans="17:19" x14ac:dyDescent="0.3">
      <c r="Q2813" s="11"/>
      <c r="S2813" s="16"/>
    </row>
    <row r="2814" spans="17:19" x14ac:dyDescent="0.3">
      <c r="Q2814" s="11"/>
      <c r="S2814" s="16"/>
    </row>
    <row r="2815" spans="17:19" x14ac:dyDescent="0.3">
      <c r="Q2815" s="11"/>
      <c r="S2815" s="16"/>
    </row>
    <row r="2816" spans="17:19" x14ac:dyDescent="0.3">
      <c r="Q2816" s="11"/>
      <c r="S2816" s="16"/>
    </row>
    <row r="2817" spans="17:19" x14ac:dyDescent="0.3">
      <c r="Q2817" s="11"/>
      <c r="S2817" s="16"/>
    </row>
    <row r="2818" spans="17:19" x14ac:dyDescent="0.3">
      <c r="Q2818" s="11"/>
      <c r="S2818" s="16"/>
    </row>
    <row r="2819" spans="17:19" x14ac:dyDescent="0.3">
      <c r="Q2819" s="11"/>
      <c r="S2819" s="16"/>
    </row>
    <row r="2820" spans="17:19" x14ac:dyDescent="0.3">
      <c r="Q2820" s="11"/>
      <c r="S2820" s="16"/>
    </row>
    <row r="2821" spans="17:19" x14ac:dyDescent="0.3">
      <c r="Q2821" s="11"/>
      <c r="S2821" s="16"/>
    </row>
    <row r="2822" spans="17:19" x14ac:dyDescent="0.3">
      <c r="Q2822" s="11"/>
      <c r="S2822" s="16"/>
    </row>
    <row r="2823" spans="17:19" x14ac:dyDescent="0.3">
      <c r="Q2823" s="11"/>
      <c r="S2823" s="16"/>
    </row>
    <row r="2824" spans="17:19" x14ac:dyDescent="0.3">
      <c r="Q2824" s="11"/>
      <c r="S2824" s="16"/>
    </row>
    <row r="2825" spans="17:19" x14ac:dyDescent="0.3">
      <c r="Q2825" s="11"/>
      <c r="S2825" s="16"/>
    </row>
    <row r="2826" spans="17:19" x14ac:dyDescent="0.3">
      <c r="Q2826" s="11"/>
      <c r="S2826" s="16"/>
    </row>
    <row r="2827" spans="17:19" x14ac:dyDescent="0.3">
      <c r="Q2827" s="11"/>
      <c r="S2827" s="16"/>
    </row>
    <row r="2828" spans="17:19" x14ac:dyDescent="0.3">
      <c r="Q2828" s="11"/>
      <c r="S2828" s="16"/>
    </row>
    <row r="2829" spans="17:19" x14ac:dyDescent="0.3">
      <c r="Q2829" s="11"/>
      <c r="S2829" s="16"/>
    </row>
    <row r="2830" spans="17:19" x14ac:dyDescent="0.3">
      <c r="Q2830" s="11"/>
      <c r="S2830" s="16"/>
    </row>
    <row r="2831" spans="17:19" x14ac:dyDescent="0.3">
      <c r="Q2831" s="11"/>
      <c r="S2831" s="16"/>
    </row>
    <row r="2832" spans="17:19" x14ac:dyDescent="0.3">
      <c r="Q2832" s="11"/>
      <c r="S2832" s="16"/>
    </row>
    <row r="2833" spans="17:19" x14ac:dyDescent="0.3">
      <c r="Q2833" s="11"/>
      <c r="S2833" s="16"/>
    </row>
    <row r="2834" spans="17:19" x14ac:dyDescent="0.3">
      <c r="Q2834" s="11"/>
      <c r="S2834" s="16"/>
    </row>
    <row r="2835" spans="17:19" x14ac:dyDescent="0.3">
      <c r="Q2835" s="11"/>
      <c r="S2835" s="16"/>
    </row>
    <row r="2836" spans="17:19" x14ac:dyDescent="0.3">
      <c r="Q2836" s="11"/>
      <c r="S2836" s="16"/>
    </row>
    <row r="2837" spans="17:19" x14ac:dyDescent="0.3">
      <c r="Q2837" s="11"/>
      <c r="S2837" s="16"/>
    </row>
    <row r="2838" spans="17:19" x14ac:dyDescent="0.3">
      <c r="Q2838" s="11"/>
      <c r="S2838" s="16"/>
    </row>
    <row r="2839" spans="17:19" x14ac:dyDescent="0.3">
      <c r="Q2839" s="11"/>
      <c r="S2839" s="16"/>
    </row>
    <row r="2840" spans="17:19" x14ac:dyDescent="0.3">
      <c r="Q2840" s="11"/>
      <c r="S2840" s="16"/>
    </row>
    <row r="2841" spans="17:19" x14ac:dyDescent="0.3">
      <c r="Q2841" s="11"/>
      <c r="S2841" s="16"/>
    </row>
    <row r="2842" spans="17:19" x14ac:dyDescent="0.3">
      <c r="Q2842" s="11"/>
      <c r="S2842" s="16"/>
    </row>
    <row r="2843" spans="17:19" x14ac:dyDescent="0.3">
      <c r="Q2843" s="11"/>
      <c r="S2843" s="16"/>
    </row>
    <row r="2844" spans="17:19" x14ac:dyDescent="0.3">
      <c r="Q2844" s="11"/>
      <c r="S2844" s="16"/>
    </row>
    <row r="2845" spans="17:19" x14ac:dyDescent="0.3">
      <c r="Q2845" s="11"/>
      <c r="S2845" s="16"/>
    </row>
    <row r="2846" spans="17:19" x14ac:dyDescent="0.3">
      <c r="Q2846" s="11"/>
      <c r="S2846" s="16"/>
    </row>
    <row r="2847" spans="17:19" x14ac:dyDescent="0.3">
      <c r="Q2847" s="11"/>
      <c r="S2847" s="16"/>
    </row>
    <row r="2848" spans="17:19" x14ac:dyDescent="0.3">
      <c r="Q2848" s="11"/>
      <c r="S2848" s="16"/>
    </row>
    <row r="2849" spans="17:19" x14ac:dyDescent="0.3">
      <c r="Q2849" s="11"/>
      <c r="S2849" s="16"/>
    </row>
    <row r="2850" spans="17:19" x14ac:dyDescent="0.3">
      <c r="Q2850" s="11"/>
      <c r="S2850" s="16"/>
    </row>
    <row r="2851" spans="17:19" x14ac:dyDescent="0.3">
      <c r="Q2851" s="11"/>
      <c r="S2851" s="16"/>
    </row>
    <row r="2852" spans="17:19" x14ac:dyDescent="0.3">
      <c r="Q2852" s="11"/>
      <c r="S2852" s="16"/>
    </row>
    <row r="2853" spans="17:19" x14ac:dyDescent="0.3">
      <c r="Q2853" s="11"/>
      <c r="S2853" s="16"/>
    </row>
    <row r="2854" spans="17:19" x14ac:dyDescent="0.3">
      <c r="Q2854" s="11"/>
      <c r="S2854" s="16"/>
    </row>
    <row r="2855" spans="17:19" x14ac:dyDescent="0.3">
      <c r="Q2855" s="11"/>
      <c r="S2855" s="16"/>
    </row>
    <row r="2856" spans="17:19" x14ac:dyDescent="0.3">
      <c r="Q2856" s="11"/>
      <c r="S2856" s="16"/>
    </row>
    <row r="2857" spans="17:19" x14ac:dyDescent="0.3">
      <c r="Q2857" s="11"/>
      <c r="S2857" s="16"/>
    </row>
    <row r="2858" spans="17:19" x14ac:dyDescent="0.3">
      <c r="Q2858" s="11"/>
      <c r="S2858" s="16"/>
    </row>
    <row r="2859" spans="17:19" x14ac:dyDescent="0.3">
      <c r="Q2859" s="11"/>
      <c r="S2859" s="16"/>
    </row>
    <row r="2860" spans="17:19" x14ac:dyDescent="0.3">
      <c r="Q2860" s="11"/>
      <c r="S2860" s="16"/>
    </row>
    <row r="2861" spans="17:19" x14ac:dyDescent="0.3">
      <c r="Q2861" s="11"/>
      <c r="S2861" s="16"/>
    </row>
    <row r="2862" spans="17:19" x14ac:dyDescent="0.3">
      <c r="Q2862" s="11"/>
      <c r="S2862" s="16"/>
    </row>
    <row r="2863" spans="17:19" x14ac:dyDescent="0.3">
      <c r="Q2863" s="11"/>
      <c r="S2863" s="16"/>
    </row>
    <row r="2864" spans="17:19" x14ac:dyDescent="0.3">
      <c r="Q2864" s="11"/>
      <c r="S2864" s="16"/>
    </row>
    <row r="2865" spans="17:19" x14ac:dyDescent="0.3">
      <c r="Q2865" s="11"/>
      <c r="S2865" s="16"/>
    </row>
    <row r="2866" spans="17:19" x14ac:dyDescent="0.3">
      <c r="Q2866" s="11"/>
      <c r="S2866" s="16"/>
    </row>
    <row r="2867" spans="17:19" x14ac:dyDescent="0.3">
      <c r="Q2867" s="11"/>
      <c r="S2867" s="16"/>
    </row>
    <row r="2868" spans="17:19" x14ac:dyDescent="0.3">
      <c r="Q2868" s="11"/>
      <c r="S2868" s="16"/>
    </row>
    <row r="2869" spans="17:19" x14ac:dyDescent="0.3">
      <c r="Q2869" s="11"/>
      <c r="S2869" s="16"/>
    </row>
    <row r="2870" spans="17:19" x14ac:dyDescent="0.3">
      <c r="Q2870" s="11"/>
      <c r="S2870" s="16"/>
    </row>
    <row r="2871" spans="17:19" x14ac:dyDescent="0.3">
      <c r="Q2871" s="11"/>
      <c r="S2871" s="16"/>
    </row>
    <row r="2872" spans="17:19" x14ac:dyDescent="0.3">
      <c r="Q2872" s="11"/>
      <c r="S2872" s="16"/>
    </row>
    <row r="2873" spans="17:19" x14ac:dyDescent="0.3">
      <c r="Q2873" s="11"/>
      <c r="S2873" s="16"/>
    </row>
    <row r="2874" spans="17:19" x14ac:dyDescent="0.3">
      <c r="Q2874" s="11"/>
      <c r="S2874" s="16"/>
    </row>
    <row r="2875" spans="17:19" x14ac:dyDescent="0.3">
      <c r="Q2875" s="11"/>
      <c r="S2875" s="16"/>
    </row>
    <row r="2876" spans="17:19" x14ac:dyDescent="0.3">
      <c r="Q2876" s="11"/>
      <c r="S2876" s="16"/>
    </row>
    <row r="2877" spans="17:19" x14ac:dyDescent="0.3">
      <c r="Q2877" s="11"/>
      <c r="S2877" s="16"/>
    </row>
    <row r="2878" spans="17:19" x14ac:dyDescent="0.3">
      <c r="Q2878" s="11"/>
      <c r="S2878" s="16"/>
    </row>
    <row r="2879" spans="17:19" x14ac:dyDescent="0.3">
      <c r="Q2879" s="11"/>
      <c r="S2879" s="16"/>
    </row>
    <row r="2880" spans="17:19" x14ac:dyDescent="0.3">
      <c r="Q2880" s="11"/>
      <c r="S2880" s="16"/>
    </row>
    <row r="2881" spans="17:19" x14ac:dyDescent="0.3">
      <c r="Q2881" s="11"/>
      <c r="S2881" s="16"/>
    </row>
    <row r="2882" spans="17:19" x14ac:dyDescent="0.3">
      <c r="Q2882" s="11"/>
      <c r="S2882" s="16"/>
    </row>
    <row r="2883" spans="17:19" x14ac:dyDescent="0.3">
      <c r="Q2883" s="11"/>
      <c r="S2883" s="16"/>
    </row>
    <row r="2884" spans="17:19" x14ac:dyDescent="0.3">
      <c r="Q2884" s="11"/>
      <c r="S2884" s="16"/>
    </row>
    <row r="2885" spans="17:19" x14ac:dyDescent="0.3">
      <c r="Q2885" s="11"/>
      <c r="S2885" s="16"/>
    </row>
    <row r="2886" spans="17:19" x14ac:dyDescent="0.3">
      <c r="Q2886" s="11"/>
      <c r="S2886" s="16"/>
    </row>
    <row r="2887" spans="17:19" x14ac:dyDescent="0.3">
      <c r="Q2887" s="11"/>
      <c r="S2887" s="16"/>
    </row>
    <row r="2888" spans="17:19" x14ac:dyDescent="0.3">
      <c r="Q2888" s="11"/>
      <c r="S2888" s="16"/>
    </row>
    <row r="2889" spans="17:19" x14ac:dyDescent="0.3">
      <c r="Q2889" s="11"/>
      <c r="S2889" s="16"/>
    </row>
    <row r="2890" spans="17:19" x14ac:dyDescent="0.3">
      <c r="Q2890" s="11"/>
      <c r="S2890" s="16"/>
    </row>
    <row r="2891" spans="17:19" x14ac:dyDescent="0.3">
      <c r="Q2891" s="11"/>
      <c r="S2891" s="16"/>
    </row>
    <row r="2892" spans="17:19" x14ac:dyDescent="0.3">
      <c r="Q2892" s="11"/>
      <c r="S2892" s="16"/>
    </row>
    <row r="2893" spans="17:19" x14ac:dyDescent="0.3">
      <c r="Q2893" s="11"/>
      <c r="S2893" s="16"/>
    </row>
    <row r="2894" spans="17:19" x14ac:dyDescent="0.3">
      <c r="Q2894" s="11"/>
      <c r="S2894" s="16"/>
    </row>
    <row r="2895" spans="17:19" x14ac:dyDescent="0.3">
      <c r="Q2895" s="11"/>
      <c r="S2895" s="16"/>
    </row>
    <row r="2896" spans="17:19" x14ac:dyDescent="0.3">
      <c r="Q2896" s="11"/>
      <c r="S2896" s="16"/>
    </row>
    <row r="2897" spans="17:19" x14ac:dyDescent="0.3">
      <c r="Q2897" s="11"/>
      <c r="S2897" s="16"/>
    </row>
    <row r="2898" spans="17:19" x14ac:dyDescent="0.3">
      <c r="Q2898" s="11"/>
      <c r="S2898" s="16"/>
    </row>
    <row r="2899" spans="17:19" x14ac:dyDescent="0.3">
      <c r="Q2899" s="11"/>
      <c r="S2899" s="16"/>
    </row>
    <row r="2900" spans="17:19" x14ac:dyDescent="0.3">
      <c r="Q2900" s="11"/>
      <c r="S2900" s="16"/>
    </row>
    <row r="2901" spans="17:19" x14ac:dyDescent="0.3">
      <c r="Q2901" s="11"/>
      <c r="S2901" s="16"/>
    </row>
    <row r="2902" spans="17:19" x14ac:dyDescent="0.3">
      <c r="Q2902" s="11"/>
      <c r="S2902" s="16"/>
    </row>
    <row r="2903" spans="17:19" x14ac:dyDescent="0.3">
      <c r="Q2903" s="11"/>
      <c r="S2903" s="16"/>
    </row>
    <row r="2904" spans="17:19" x14ac:dyDescent="0.3">
      <c r="Q2904" s="11"/>
      <c r="S2904" s="16"/>
    </row>
    <row r="2905" spans="17:19" x14ac:dyDescent="0.3">
      <c r="Q2905" s="11"/>
      <c r="S2905" s="16"/>
    </row>
    <row r="2906" spans="17:19" x14ac:dyDescent="0.3">
      <c r="Q2906" s="11"/>
      <c r="S2906" s="16"/>
    </row>
    <row r="2907" spans="17:19" x14ac:dyDescent="0.3">
      <c r="Q2907" s="11"/>
      <c r="S2907" s="16"/>
    </row>
    <row r="2908" spans="17:19" x14ac:dyDescent="0.3">
      <c r="Q2908" s="11"/>
      <c r="S2908" s="16"/>
    </row>
    <row r="2909" spans="17:19" x14ac:dyDescent="0.3">
      <c r="Q2909" s="11"/>
      <c r="S2909" s="16"/>
    </row>
    <row r="2910" spans="17:19" x14ac:dyDescent="0.3">
      <c r="Q2910" s="11"/>
      <c r="S2910" s="16"/>
    </row>
    <row r="2911" spans="17:19" x14ac:dyDescent="0.3">
      <c r="Q2911" s="11"/>
      <c r="S2911" s="16"/>
    </row>
    <row r="2912" spans="17:19" x14ac:dyDescent="0.3">
      <c r="Q2912" s="11"/>
      <c r="S2912" s="16"/>
    </row>
    <row r="2913" spans="17:19" x14ac:dyDescent="0.3">
      <c r="Q2913" s="11"/>
      <c r="S2913" s="16"/>
    </row>
    <row r="2914" spans="17:19" x14ac:dyDescent="0.3">
      <c r="Q2914" s="11"/>
      <c r="S2914" s="16"/>
    </row>
    <row r="2915" spans="17:19" x14ac:dyDescent="0.3">
      <c r="Q2915" s="11"/>
      <c r="S2915" s="16"/>
    </row>
    <row r="2916" spans="17:19" x14ac:dyDescent="0.3">
      <c r="Q2916" s="11"/>
      <c r="S2916" s="16"/>
    </row>
    <row r="2917" spans="17:19" x14ac:dyDescent="0.3">
      <c r="Q2917" s="11"/>
      <c r="S2917" s="16"/>
    </row>
    <row r="2918" spans="17:19" x14ac:dyDescent="0.3">
      <c r="Q2918" s="11"/>
      <c r="S2918" s="16"/>
    </row>
    <row r="2919" spans="17:19" x14ac:dyDescent="0.3">
      <c r="Q2919" s="11"/>
      <c r="S2919" s="16"/>
    </row>
    <row r="2920" spans="17:19" x14ac:dyDescent="0.3">
      <c r="Q2920" s="11"/>
      <c r="S2920" s="16"/>
    </row>
    <row r="2921" spans="17:19" x14ac:dyDescent="0.3">
      <c r="Q2921" s="11"/>
      <c r="S2921" s="16"/>
    </row>
    <row r="2922" spans="17:19" x14ac:dyDescent="0.3">
      <c r="Q2922" s="11"/>
      <c r="S2922" s="16"/>
    </row>
    <row r="2923" spans="17:19" x14ac:dyDescent="0.3">
      <c r="Q2923" s="11"/>
      <c r="S2923" s="16"/>
    </row>
    <row r="2924" spans="17:19" x14ac:dyDescent="0.3">
      <c r="Q2924" s="11"/>
      <c r="S2924" s="16"/>
    </row>
    <row r="2925" spans="17:19" x14ac:dyDescent="0.3">
      <c r="Q2925" s="11"/>
      <c r="S2925" s="16"/>
    </row>
    <row r="2926" spans="17:19" x14ac:dyDescent="0.3">
      <c r="Q2926" s="11"/>
      <c r="S2926" s="16"/>
    </row>
    <row r="2927" spans="17:19" x14ac:dyDescent="0.3">
      <c r="Q2927" s="11"/>
      <c r="S2927" s="16"/>
    </row>
    <row r="2928" spans="17:19" x14ac:dyDescent="0.3">
      <c r="Q2928" s="11"/>
      <c r="S2928" s="16"/>
    </row>
    <row r="2929" spans="17:19" x14ac:dyDescent="0.3">
      <c r="Q2929" s="11"/>
      <c r="S2929" s="16"/>
    </row>
    <row r="2930" spans="17:19" x14ac:dyDescent="0.3">
      <c r="Q2930" s="11"/>
      <c r="S2930" s="16"/>
    </row>
    <row r="2931" spans="17:19" x14ac:dyDescent="0.3">
      <c r="Q2931" s="11"/>
      <c r="S2931" s="16"/>
    </row>
    <row r="2932" spans="17:19" x14ac:dyDescent="0.3">
      <c r="Q2932" s="11"/>
      <c r="S2932" s="16"/>
    </row>
    <row r="2933" spans="17:19" x14ac:dyDescent="0.3">
      <c r="Q2933" s="11"/>
      <c r="S2933" s="16"/>
    </row>
    <row r="2934" spans="17:19" x14ac:dyDescent="0.3">
      <c r="Q2934" s="11"/>
      <c r="S2934" s="16"/>
    </row>
    <row r="2935" spans="17:19" x14ac:dyDescent="0.3">
      <c r="Q2935" s="11"/>
      <c r="S2935" s="16"/>
    </row>
    <row r="2936" spans="17:19" x14ac:dyDescent="0.3">
      <c r="Q2936" s="11"/>
      <c r="S2936" s="16"/>
    </row>
    <row r="2937" spans="17:19" x14ac:dyDescent="0.3">
      <c r="Q2937" s="11"/>
      <c r="S2937" s="16"/>
    </row>
    <row r="2938" spans="17:19" x14ac:dyDescent="0.3">
      <c r="Q2938" s="11"/>
      <c r="S2938" s="16"/>
    </row>
    <row r="2939" spans="17:19" x14ac:dyDescent="0.3">
      <c r="Q2939" s="11"/>
      <c r="S2939" s="16"/>
    </row>
    <row r="2940" spans="17:19" x14ac:dyDescent="0.3">
      <c r="Q2940" s="11"/>
      <c r="S2940" s="16"/>
    </row>
    <row r="2941" spans="17:19" x14ac:dyDescent="0.3">
      <c r="Q2941" s="11"/>
      <c r="S2941" s="16"/>
    </row>
    <row r="2942" spans="17:19" x14ac:dyDescent="0.3">
      <c r="Q2942" s="11"/>
      <c r="S2942" s="16"/>
    </row>
    <row r="2943" spans="17:19" x14ac:dyDescent="0.3">
      <c r="Q2943" s="11"/>
      <c r="S2943" s="16"/>
    </row>
    <row r="2944" spans="17:19" x14ac:dyDescent="0.3">
      <c r="Q2944" s="11"/>
      <c r="S2944" s="16"/>
    </row>
    <row r="2945" spans="17:19" x14ac:dyDescent="0.3">
      <c r="Q2945" s="11"/>
      <c r="S2945" s="16"/>
    </row>
    <row r="2946" spans="17:19" x14ac:dyDescent="0.3">
      <c r="Q2946" s="11"/>
      <c r="S2946" s="16"/>
    </row>
    <row r="2947" spans="17:19" x14ac:dyDescent="0.3">
      <c r="Q2947" s="11"/>
      <c r="S2947" s="16"/>
    </row>
    <row r="2948" spans="17:19" x14ac:dyDescent="0.3">
      <c r="Q2948" s="11"/>
      <c r="S2948" s="16"/>
    </row>
    <row r="2949" spans="17:19" x14ac:dyDescent="0.3">
      <c r="Q2949" s="11"/>
      <c r="S2949" s="16"/>
    </row>
    <row r="2950" spans="17:19" x14ac:dyDescent="0.3">
      <c r="Q2950" s="11"/>
      <c r="S2950" s="16"/>
    </row>
    <row r="2951" spans="17:19" x14ac:dyDescent="0.3">
      <c r="Q2951" s="11"/>
      <c r="S2951" s="16"/>
    </row>
    <row r="2952" spans="17:19" x14ac:dyDescent="0.3">
      <c r="Q2952" s="11"/>
      <c r="S2952" s="16"/>
    </row>
    <row r="2953" spans="17:19" x14ac:dyDescent="0.3">
      <c r="Q2953" s="11"/>
      <c r="S2953" s="16"/>
    </row>
    <row r="2954" spans="17:19" x14ac:dyDescent="0.3">
      <c r="Q2954" s="11"/>
      <c r="S2954" s="16"/>
    </row>
    <row r="2955" spans="17:19" x14ac:dyDescent="0.3">
      <c r="Q2955" s="11"/>
      <c r="S2955" s="16"/>
    </row>
    <row r="2956" spans="17:19" x14ac:dyDescent="0.3">
      <c r="Q2956" s="11"/>
      <c r="S2956" s="16"/>
    </row>
    <row r="2957" spans="17:19" x14ac:dyDescent="0.3">
      <c r="Q2957" s="11"/>
      <c r="S2957" s="16"/>
    </row>
    <row r="2958" spans="17:19" x14ac:dyDescent="0.3">
      <c r="Q2958" s="11"/>
      <c r="S2958" s="16"/>
    </row>
    <row r="2959" spans="17:19" x14ac:dyDescent="0.3">
      <c r="Q2959" s="11"/>
      <c r="S2959" s="16"/>
    </row>
    <row r="2960" spans="17:19" x14ac:dyDescent="0.3">
      <c r="Q2960" s="11"/>
      <c r="S2960" s="16"/>
    </row>
    <row r="2961" spans="17:19" x14ac:dyDescent="0.3">
      <c r="Q2961" s="11"/>
      <c r="S2961" s="16"/>
    </row>
    <row r="2962" spans="17:19" x14ac:dyDescent="0.3">
      <c r="Q2962" s="11"/>
      <c r="S2962" s="16"/>
    </row>
    <row r="2963" spans="17:19" x14ac:dyDescent="0.3">
      <c r="Q2963" s="11"/>
      <c r="S2963" s="16"/>
    </row>
    <row r="2964" spans="17:19" x14ac:dyDescent="0.3">
      <c r="Q2964" s="11"/>
      <c r="S2964" s="16"/>
    </row>
    <row r="2965" spans="17:19" x14ac:dyDescent="0.3">
      <c r="Q2965" s="11"/>
      <c r="S2965" s="16"/>
    </row>
    <row r="2966" spans="17:19" x14ac:dyDescent="0.3">
      <c r="Q2966" s="11"/>
      <c r="S2966" s="16"/>
    </row>
    <row r="2967" spans="17:19" x14ac:dyDescent="0.3">
      <c r="Q2967" s="11"/>
      <c r="S2967" s="16"/>
    </row>
    <row r="2968" spans="17:19" x14ac:dyDescent="0.3">
      <c r="Q2968" s="11"/>
      <c r="S2968" s="16"/>
    </row>
    <row r="2969" spans="17:19" x14ac:dyDescent="0.3">
      <c r="Q2969" s="11"/>
      <c r="S2969" s="16"/>
    </row>
    <row r="2970" spans="17:19" x14ac:dyDescent="0.3">
      <c r="Q2970" s="11"/>
      <c r="S2970" s="16"/>
    </row>
    <row r="2971" spans="17:19" x14ac:dyDescent="0.3">
      <c r="Q2971" s="11"/>
      <c r="S2971" s="16"/>
    </row>
    <row r="2972" spans="17:19" x14ac:dyDescent="0.3">
      <c r="Q2972" s="11"/>
      <c r="S2972" s="16"/>
    </row>
    <row r="2973" spans="17:19" x14ac:dyDescent="0.3">
      <c r="Q2973" s="11"/>
      <c r="S2973" s="16"/>
    </row>
    <row r="2974" spans="17:19" x14ac:dyDescent="0.3">
      <c r="Q2974" s="11"/>
      <c r="S2974" s="16"/>
    </row>
    <row r="2975" spans="17:19" x14ac:dyDescent="0.3">
      <c r="Q2975" s="11"/>
      <c r="S2975" s="16"/>
    </row>
    <row r="2976" spans="17:19" x14ac:dyDescent="0.3">
      <c r="Q2976" s="11"/>
      <c r="S2976" s="16"/>
    </row>
    <row r="2977" spans="17:19" x14ac:dyDescent="0.3">
      <c r="Q2977" s="11"/>
      <c r="S2977" s="16"/>
    </row>
    <row r="2978" spans="17:19" x14ac:dyDescent="0.3">
      <c r="Q2978" s="11"/>
      <c r="S2978" s="16"/>
    </row>
    <row r="2979" spans="17:19" x14ac:dyDescent="0.3">
      <c r="Q2979" s="11"/>
      <c r="S2979" s="16"/>
    </row>
    <row r="2980" spans="17:19" x14ac:dyDescent="0.3">
      <c r="Q2980" s="11"/>
      <c r="S2980" s="16"/>
    </row>
    <row r="2981" spans="17:19" x14ac:dyDescent="0.3">
      <c r="Q2981" s="11"/>
      <c r="S2981" s="16"/>
    </row>
    <row r="2982" spans="17:19" x14ac:dyDescent="0.3">
      <c r="Q2982" s="11"/>
      <c r="S2982" s="16"/>
    </row>
    <row r="2983" spans="17:19" x14ac:dyDescent="0.3">
      <c r="Q2983" s="11"/>
      <c r="S2983" s="16"/>
    </row>
    <row r="2984" spans="17:19" x14ac:dyDescent="0.3">
      <c r="Q2984" s="11"/>
      <c r="S2984" s="16"/>
    </row>
    <row r="2985" spans="17:19" x14ac:dyDescent="0.3">
      <c r="Q2985" s="11"/>
      <c r="S2985" s="16"/>
    </row>
    <row r="2986" spans="17:19" x14ac:dyDescent="0.3">
      <c r="Q2986" s="11"/>
      <c r="S2986" s="16"/>
    </row>
    <row r="2987" spans="17:19" x14ac:dyDescent="0.3">
      <c r="Q2987" s="11"/>
      <c r="S2987" s="16"/>
    </row>
    <row r="2988" spans="17:19" x14ac:dyDescent="0.3">
      <c r="Q2988" s="11"/>
      <c r="S2988" s="16"/>
    </row>
    <row r="2989" spans="17:19" x14ac:dyDescent="0.3">
      <c r="Q2989" s="11"/>
      <c r="S2989" s="16"/>
    </row>
    <row r="2990" spans="17:19" x14ac:dyDescent="0.3">
      <c r="Q2990" s="11"/>
      <c r="S2990" s="16"/>
    </row>
    <row r="2991" spans="17:19" x14ac:dyDescent="0.3">
      <c r="Q2991" s="11"/>
      <c r="S2991" s="16"/>
    </row>
    <row r="2992" spans="17:19" x14ac:dyDescent="0.3">
      <c r="Q2992" s="11"/>
      <c r="S2992" s="16"/>
    </row>
    <row r="2993" spans="17:19" x14ac:dyDescent="0.3">
      <c r="Q2993" s="11"/>
      <c r="S2993" s="16"/>
    </row>
    <row r="2994" spans="17:19" x14ac:dyDescent="0.3">
      <c r="Q2994" s="11"/>
      <c r="S2994" s="16"/>
    </row>
    <row r="2995" spans="17:19" x14ac:dyDescent="0.3">
      <c r="Q2995" s="11"/>
      <c r="S2995" s="16"/>
    </row>
    <row r="2996" spans="17:19" x14ac:dyDescent="0.3">
      <c r="Q2996" s="11"/>
      <c r="S2996" s="16"/>
    </row>
    <row r="2997" spans="17:19" x14ac:dyDescent="0.3">
      <c r="Q2997" s="11"/>
      <c r="S2997" s="16"/>
    </row>
    <row r="2998" spans="17:19" x14ac:dyDescent="0.3">
      <c r="Q2998" s="11"/>
      <c r="S2998" s="16"/>
    </row>
    <row r="2999" spans="17:19" x14ac:dyDescent="0.3">
      <c r="Q2999" s="11"/>
      <c r="S2999" s="16"/>
    </row>
    <row r="3000" spans="17:19" x14ac:dyDescent="0.3">
      <c r="Q3000" s="11"/>
      <c r="S3000" s="16"/>
    </row>
    <row r="3001" spans="17:19" x14ac:dyDescent="0.3">
      <c r="Q3001" s="11"/>
      <c r="S3001" s="16"/>
    </row>
    <row r="3002" spans="17:19" x14ac:dyDescent="0.3">
      <c r="Q3002" s="11"/>
      <c r="S3002" s="16"/>
    </row>
    <row r="3003" spans="17:19" x14ac:dyDescent="0.3">
      <c r="Q3003" s="11"/>
      <c r="S3003" s="16"/>
    </row>
    <row r="3004" spans="17:19" x14ac:dyDescent="0.3">
      <c r="Q3004" s="11"/>
      <c r="S3004" s="16"/>
    </row>
    <row r="3005" spans="17:19" x14ac:dyDescent="0.3">
      <c r="Q3005" s="11"/>
      <c r="S3005" s="16"/>
    </row>
    <row r="3006" spans="17:19" x14ac:dyDescent="0.3">
      <c r="Q3006" s="11"/>
      <c r="S3006" s="16"/>
    </row>
    <row r="3007" spans="17:19" x14ac:dyDescent="0.3">
      <c r="Q3007" s="11"/>
      <c r="S3007" s="16"/>
    </row>
    <row r="3008" spans="17:19" x14ac:dyDescent="0.3">
      <c r="Q3008" s="11"/>
      <c r="S3008" s="16"/>
    </row>
    <row r="3009" spans="17:19" x14ac:dyDescent="0.3">
      <c r="Q3009" s="11"/>
      <c r="S3009" s="16"/>
    </row>
    <row r="3010" spans="17:19" x14ac:dyDescent="0.3">
      <c r="Q3010" s="11"/>
      <c r="S3010" s="16"/>
    </row>
    <row r="3011" spans="17:19" x14ac:dyDescent="0.3">
      <c r="Q3011" s="11"/>
      <c r="S3011" s="16"/>
    </row>
    <row r="3012" spans="17:19" x14ac:dyDescent="0.3">
      <c r="Q3012" s="11"/>
      <c r="S3012" s="16"/>
    </row>
    <row r="3013" spans="17:19" x14ac:dyDescent="0.3">
      <c r="Q3013" s="11"/>
      <c r="S3013" s="16"/>
    </row>
    <row r="3014" spans="17:19" x14ac:dyDescent="0.3">
      <c r="Q3014" s="11"/>
      <c r="S3014" s="16"/>
    </row>
    <row r="3015" spans="17:19" x14ac:dyDescent="0.3">
      <c r="Q3015" s="11"/>
      <c r="S3015" s="16"/>
    </row>
    <row r="3016" spans="17:19" x14ac:dyDescent="0.3">
      <c r="Q3016" s="11"/>
      <c r="S3016" s="16"/>
    </row>
    <row r="3017" spans="17:19" x14ac:dyDescent="0.3">
      <c r="Q3017" s="11"/>
      <c r="S3017" s="16"/>
    </row>
    <row r="3018" spans="17:19" x14ac:dyDescent="0.3">
      <c r="Q3018" s="11"/>
      <c r="S3018" s="16"/>
    </row>
    <row r="3019" spans="17:19" x14ac:dyDescent="0.3">
      <c r="Q3019" s="11"/>
      <c r="S3019" s="16"/>
    </row>
    <row r="3020" spans="17:19" x14ac:dyDescent="0.3">
      <c r="Q3020" s="11"/>
      <c r="S3020" s="16"/>
    </row>
    <row r="3021" spans="17:19" x14ac:dyDescent="0.3">
      <c r="Q3021" s="11"/>
      <c r="S3021" s="16"/>
    </row>
    <row r="3022" spans="17:19" x14ac:dyDescent="0.3">
      <c r="Q3022" s="11"/>
      <c r="S3022" s="16"/>
    </row>
    <row r="3023" spans="17:19" x14ac:dyDescent="0.3">
      <c r="Q3023" s="11"/>
      <c r="S3023" s="16"/>
    </row>
    <row r="3024" spans="17:19" x14ac:dyDescent="0.3">
      <c r="Q3024" s="11"/>
      <c r="S3024" s="16"/>
    </row>
    <row r="3025" spans="17:19" x14ac:dyDescent="0.3">
      <c r="Q3025" s="11"/>
      <c r="S3025" s="16"/>
    </row>
    <row r="3026" spans="17:19" x14ac:dyDescent="0.3">
      <c r="Q3026" s="11"/>
      <c r="S3026" s="16"/>
    </row>
    <row r="3027" spans="17:19" x14ac:dyDescent="0.3">
      <c r="Q3027" s="11"/>
      <c r="S3027" s="16"/>
    </row>
    <row r="3028" spans="17:19" x14ac:dyDescent="0.3">
      <c r="Q3028" s="11"/>
      <c r="S3028" s="16"/>
    </row>
    <row r="3029" spans="17:19" x14ac:dyDescent="0.3">
      <c r="Q3029" s="11"/>
      <c r="S3029" s="16"/>
    </row>
    <row r="3030" spans="17:19" x14ac:dyDescent="0.3">
      <c r="Q3030" s="11"/>
      <c r="S3030" s="16"/>
    </row>
    <row r="3031" spans="17:19" x14ac:dyDescent="0.3">
      <c r="Q3031" s="11"/>
      <c r="S3031" s="16"/>
    </row>
    <row r="3032" spans="17:19" x14ac:dyDescent="0.3">
      <c r="Q3032" s="11"/>
      <c r="S3032" s="16"/>
    </row>
    <row r="3033" spans="17:19" x14ac:dyDescent="0.3">
      <c r="Q3033" s="11"/>
      <c r="S3033" s="16"/>
    </row>
    <row r="3034" spans="17:19" x14ac:dyDescent="0.3">
      <c r="Q3034" s="11"/>
      <c r="S3034" s="16"/>
    </row>
    <row r="3035" spans="17:19" x14ac:dyDescent="0.3">
      <c r="Q3035" s="11"/>
      <c r="S3035" s="16"/>
    </row>
    <row r="3036" spans="17:19" x14ac:dyDescent="0.3">
      <c r="Q3036" s="11"/>
      <c r="S3036" s="16"/>
    </row>
    <row r="3037" spans="17:19" x14ac:dyDescent="0.3">
      <c r="Q3037" s="11"/>
      <c r="S3037" s="16"/>
    </row>
    <row r="3038" spans="17:19" x14ac:dyDescent="0.3">
      <c r="Q3038" s="11"/>
      <c r="S3038" s="16"/>
    </row>
    <row r="3039" spans="17:19" x14ac:dyDescent="0.3">
      <c r="Q3039" s="11"/>
      <c r="S3039" s="16"/>
    </row>
    <row r="3040" spans="17:19" x14ac:dyDescent="0.3">
      <c r="Q3040" s="11"/>
      <c r="S3040" s="16"/>
    </row>
    <row r="3041" spans="17:19" x14ac:dyDescent="0.3">
      <c r="Q3041" s="11"/>
      <c r="S3041" s="16"/>
    </row>
    <row r="3042" spans="17:19" x14ac:dyDescent="0.3">
      <c r="Q3042" s="11"/>
      <c r="S3042" s="16"/>
    </row>
    <row r="3043" spans="17:19" x14ac:dyDescent="0.3">
      <c r="Q3043" s="11"/>
      <c r="S3043" s="16"/>
    </row>
    <row r="3044" spans="17:19" x14ac:dyDescent="0.3">
      <c r="Q3044" s="11"/>
      <c r="S3044" s="16"/>
    </row>
    <row r="3045" spans="17:19" x14ac:dyDescent="0.3">
      <c r="Q3045" s="11"/>
      <c r="S3045" s="16"/>
    </row>
    <row r="3046" spans="17:19" x14ac:dyDescent="0.3">
      <c r="Q3046" s="11"/>
      <c r="S3046" s="16"/>
    </row>
    <row r="3047" spans="17:19" x14ac:dyDescent="0.3">
      <c r="Q3047" s="11"/>
      <c r="S3047" s="16"/>
    </row>
    <row r="3048" spans="17:19" x14ac:dyDescent="0.3">
      <c r="Q3048" s="11"/>
      <c r="S3048" s="16"/>
    </row>
    <row r="3049" spans="17:19" x14ac:dyDescent="0.3">
      <c r="Q3049" s="11"/>
      <c r="S3049" s="16"/>
    </row>
    <row r="3050" spans="17:19" x14ac:dyDescent="0.3">
      <c r="Q3050" s="11"/>
      <c r="S3050" s="16"/>
    </row>
    <row r="3051" spans="17:19" x14ac:dyDescent="0.3">
      <c r="Q3051" s="11"/>
      <c r="S3051" s="16"/>
    </row>
    <row r="3052" spans="17:19" x14ac:dyDescent="0.3">
      <c r="Q3052" s="11"/>
      <c r="S3052" s="16"/>
    </row>
    <row r="3053" spans="17:19" x14ac:dyDescent="0.3">
      <c r="Q3053" s="11"/>
      <c r="S3053" s="16"/>
    </row>
    <row r="3054" spans="17:19" x14ac:dyDescent="0.3">
      <c r="Q3054" s="11"/>
      <c r="S3054" s="16"/>
    </row>
    <row r="3055" spans="17:19" x14ac:dyDescent="0.3">
      <c r="Q3055" s="11"/>
      <c r="S3055" s="16"/>
    </row>
    <row r="3056" spans="17:19" x14ac:dyDescent="0.3">
      <c r="Q3056" s="11"/>
      <c r="S3056" s="16"/>
    </row>
    <row r="3057" spans="17:19" x14ac:dyDescent="0.3">
      <c r="Q3057" s="11"/>
      <c r="S3057" s="16"/>
    </row>
    <row r="3058" spans="17:19" x14ac:dyDescent="0.3">
      <c r="Q3058" s="11"/>
      <c r="S3058" s="16"/>
    </row>
    <row r="3059" spans="17:19" x14ac:dyDescent="0.3">
      <c r="Q3059" s="11"/>
      <c r="S3059" s="16"/>
    </row>
    <row r="3060" spans="17:19" x14ac:dyDescent="0.3">
      <c r="Q3060" s="11"/>
      <c r="S3060" s="16"/>
    </row>
    <row r="3061" spans="17:19" x14ac:dyDescent="0.3">
      <c r="Q3061" s="11"/>
      <c r="S3061" s="16"/>
    </row>
    <row r="3062" spans="17:19" x14ac:dyDescent="0.3">
      <c r="Q3062" s="11"/>
      <c r="S3062" s="16"/>
    </row>
    <row r="3063" spans="17:19" x14ac:dyDescent="0.3">
      <c r="Q3063" s="11"/>
      <c r="S3063" s="16"/>
    </row>
    <row r="3064" spans="17:19" x14ac:dyDescent="0.3">
      <c r="Q3064" s="11"/>
      <c r="S3064" s="16"/>
    </row>
    <row r="3065" spans="17:19" x14ac:dyDescent="0.3">
      <c r="Q3065" s="11"/>
      <c r="S3065" s="16"/>
    </row>
    <row r="3066" spans="17:19" x14ac:dyDescent="0.3">
      <c r="Q3066" s="11"/>
      <c r="S3066" s="16"/>
    </row>
    <row r="3067" spans="17:19" x14ac:dyDescent="0.3">
      <c r="Q3067" s="11"/>
      <c r="S3067" s="16"/>
    </row>
    <row r="3068" spans="17:19" x14ac:dyDescent="0.3">
      <c r="Q3068" s="11"/>
      <c r="S3068" s="16"/>
    </row>
    <row r="3069" spans="17:19" x14ac:dyDescent="0.3">
      <c r="Q3069" s="11"/>
      <c r="S3069" s="16"/>
    </row>
    <row r="3070" spans="17:19" x14ac:dyDescent="0.3">
      <c r="Q3070" s="11"/>
      <c r="S3070" s="16"/>
    </row>
    <row r="3071" spans="17:19" x14ac:dyDescent="0.3">
      <c r="Q3071" s="11"/>
      <c r="S3071" s="16"/>
    </row>
    <row r="3072" spans="17:19" x14ac:dyDescent="0.3">
      <c r="Q3072" s="11"/>
      <c r="S3072" s="16"/>
    </row>
    <row r="3073" spans="17:19" x14ac:dyDescent="0.3">
      <c r="Q3073" s="11"/>
      <c r="S3073" s="16"/>
    </row>
    <row r="3074" spans="17:19" x14ac:dyDescent="0.3">
      <c r="Q3074" s="11"/>
      <c r="S3074" s="16"/>
    </row>
    <row r="3075" spans="17:19" x14ac:dyDescent="0.3">
      <c r="Q3075" s="11"/>
      <c r="S3075" s="16"/>
    </row>
    <row r="3076" spans="17:19" x14ac:dyDescent="0.3">
      <c r="Q3076" s="11"/>
      <c r="S3076" s="16"/>
    </row>
    <row r="3077" spans="17:19" x14ac:dyDescent="0.3">
      <c r="Q3077" s="11"/>
      <c r="S3077" s="16"/>
    </row>
    <row r="3078" spans="17:19" x14ac:dyDescent="0.3">
      <c r="Q3078" s="11"/>
      <c r="S3078" s="16"/>
    </row>
    <row r="3079" spans="17:19" x14ac:dyDescent="0.3">
      <c r="Q3079" s="11"/>
      <c r="S3079" s="16"/>
    </row>
    <row r="3080" spans="17:19" x14ac:dyDescent="0.3">
      <c r="Q3080" s="11"/>
      <c r="S3080" s="16"/>
    </row>
    <row r="3081" spans="17:19" x14ac:dyDescent="0.3">
      <c r="Q3081" s="11"/>
      <c r="S3081" s="16"/>
    </row>
    <row r="3082" spans="17:19" x14ac:dyDescent="0.3">
      <c r="Q3082" s="11"/>
      <c r="S3082" s="16"/>
    </row>
    <row r="3083" spans="17:19" x14ac:dyDescent="0.3">
      <c r="Q3083" s="11"/>
      <c r="S3083" s="16"/>
    </row>
    <row r="3084" spans="17:19" x14ac:dyDescent="0.3">
      <c r="Q3084" s="11"/>
      <c r="S3084" s="16"/>
    </row>
    <row r="3085" spans="17:19" x14ac:dyDescent="0.3">
      <c r="Q3085" s="11"/>
      <c r="S3085" s="16"/>
    </row>
    <row r="3086" spans="17:19" x14ac:dyDescent="0.3">
      <c r="Q3086" s="11"/>
      <c r="S3086" s="16"/>
    </row>
    <row r="3087" spans="17:19" x14ac:dyDescent="0.3">
      <c r="Q3087" s="11"/>
      <c r="S3087" s="16"/>
    </row>
    <row r="3088" spans="17:19" x14ac:dyDescent="0.3">
      <c r="Q3088" s="11"/>
      <c r="S3088" s="16"/>
    </row>
    <row r="3089" spans="17:19" x14ac:dyDescent="0.3">
      <c r="Q3089" s="11"/>
      <c r="S3089" s="16"/>
    </row>
    <row r="3090" spans="17:19" x14ac:dyDescent="0.3">
      <c r="Q3090" s="11"/>
      <c r="S3090" s="16"/>
    </row>
    <row r="3091" spans="17:19" x14ac:dyDescent="0.3">
      <c r="Q3091" s="11"/>
      <c r="S3091" s="16"/>
    </row>
    <row r="3092" spans="17:19" x14ac:dyDescent="0.3">
      <c r="Q3092" s="11"/>
      <c r="S3092" s="16"/>
    </row>
    <row r="3093" spans="17:19" x14ac:dyDescent="0.3">
      <c r="Q3093" s="11"/>
      <c r="S3093" s="16"/>
    </row>
    <row r="3094" spans="17:19" x14ac:dyDescent="0.3">
      <c r="Q3094" s="11"/>
      <c r="S3094" s="16"/>
    </row>
    <row r="3095" spans="17:19" x14ac:dyDescent="0.3">
      <c r="Q3095" s="11"/>
      <c r="S3095" s="16"/>
    </row>
    <row r="3096" spans="17:19" x14ac:dyDescent="0.3">
      <c r="Q3096" s="11"/>
      <c r="S3096" s="16"/>
    </row>
    <row r="3097" spans="17:19" x14ac:dyDescent="0.3">
      <c r="Q3097" s="11"/>
      <c r="S3097" s="16"/>
    </row>
    <row r="3098" spans="17:19" x14ac:dyDescent="0.3">
      <c r="Q3098" s="11"/>
      <c r="S3098" s="16"/>
    </row>
    <row r="3099" spans="17:19" x14ac:dyDescent="0.3">
      <c r="Q3099" s="11"/>
      <c r="S3099" s="16"/>
    </row>
    <row r="3100" spans="17:19" x14ac:dyDescent="0.3">
      <c r="Q3100" s="11"/>
      <c r="S3100" s="16"/>
    </row>
    <row r="3101" spans="17:19" x14ac:dyDescent="0.3">
      <c r="Q3101" s="11"/>
      <c r="S3101" s="16"/>
    </row>
    <row r="3102" spans="17:19" x14ac:dyDescent="0.3">
      <c r="Q3102" s="11"/>
      <c r="S3102" s="16"/>
    </row>
    <row r="3103" spans="17:19" x14ac:dyDescent="0.3">
      <c r="Q3103" s="11"/>
      <c r="S3103" s="16"/>
    </row>
    <row r="3104" spans="17:19" x14ac:dyDescent="0.3">
      <c r="Q3104" s="11"/>
      <c r="S3104" s="16"/>
    </row>
    <row r="3105" spans="17:19" x14ac:dyDescent="0.3">
      <c r="Q3105" s="11"/>
      <c r="S3105" s="16"/>
    </row>
    <row r="3106" spans="17:19" x14ac:dyDescent="0.3">
      <c r="Q3106" s="11"/>
      <c r="S3106" s="16"/>
    </row>
    <row r="3107" spans="17:19" x14ac:dyDescent="0.3">
      <c r="Q3107" s="11"/>
      <c r="S3107" s="16"/>
    </row>
    <row r="3108" spans="17:19" x14ac:dyDescent="0.3">
      <c r="Q3108" s="11"/>
      <c r="S3108" s="16"/>
    </row>
    <row r="3109" spans="17:19" x14ac:dyDescent="0.3">
      <c r="Q3109" s="11"/>
      <c r="S3109" s="16"/>
    </row>
    <row r="3110" spans="17:19" x14ac:dyDescent="0.3">
      <c r="Q3110" s="11"/>
      <c r="S3110" s="16"/>
    </row>
    <row r="3111" spans="17:19" x14ac:dyDescent="0.3">
      <c r="Q3111" s="11"/>
      <c r="S3111" s="16"/>
    </row>
    <row r="3112" spans="17:19" x14ac:dyDescent="0.3">
      <c r="Q3112" s="11"/>
      <c r="S3112" s="16"/>
    </row>
    <row r="3113" spans="17:19" x14ac:dyDescent="0.3">
      <c r="Q3113" s="11"/>
      <c r="S3113" s="16"/>
    </row>
    <row r="3114" spans="17:19" x14ac:dyDescent="0.3">
      <c r="Q3114" s="11"/>
      <c r="S3114" s="16"/>
    </row>
    <row r="3115" spans="17:19" x14ac:dyDescent="0.3">
      <c r="Q3115" s="11"/>
      <c r="S3115" s="16"/>
    </row>
    <row r="3116" spans="17:19" x14ac:dyDescent="0.3">
      <c r="Q3116" s="11"/>
      <c r="S3116" s="16"/>
    </row>
    <row r="3117" spans="17:19" x14ac:dyDescent="0.3">
      <c r="Q3117" s="11"/>
      <c r="S3117" s="16"/>
    </row>
    <row r="3118" spans="17:19" x14ac:dyDescent="0.3">
      <c r="Q3118" s="11"/>
      <c r="S3118" s="16"/>
    </row>
    <row r="3119" spans="17:19" x14ac:dyDescent="0.3">
      <c r="Q3119" s="11"/>
      <c r="S3119" s="16"/>
    </row>
    <row r="3120" spans="17:19" x14ac:dyDescent="0.3">
      <c r="Q3120" s="11"/>
      <c r="S3120" s="16"/>
    </row>
    <row r="3121" spans="17:19" x14ac:dyDescent="0.3">
      <c r="Q3121" s="11"/>
      <c r="S3121" s="16"/>
    </row>
    <row r="3122" spans="17:19" x14ac:dyDescent="0.3">
      <c r="Q3122" s="11"/>
      <c r="S3122" s="16"/>
    </row>
    <row r="3123" spans="17:19" x14ac:dyDescent="0.3">
      <c r="Q3123" s="11"/>
      <c r="S3123" s="16"/>
    </row>
    <row r="3124" spans="17:19" x14ac:dyDescent="0.3">
      <c r="Q3124" s="11"/>
      <c r="S3124" s="16"/>
    </row>
    <row r="3125" spans="17:19" x14ac:dyDescent="0.3">
      <c r="Q3125" s="11"/>
      <c r="S3125" s="16"/>
    </row>
    <row r="3126" spans="17:19" x14ac:dyDescent="0.3">
      <c r="Q3126" s="11"/>
      <c r="S3126" s="16"/>
    </row>
    <row r="3127" spans="17:19" x14ac:dyDescent="0.3">
      <c r="Q3127" s="11"/>
      <c r="S3127" s="16"/>
    </row>
    <row r="3128" spans="17:19" x14ac:dyDescent="0.3">
      <c r="Q3128" s="11"/>
      <c r="S3128" s="16"/>
    </row>
    <row r="3129" spans="17:19" x14ac:dyDescent="0.3">
      <c r="Q3129" s="11"/>
      <c r="S3129" s="16"/>
    </row>
    <row r="3130" spans="17:19" x14ac:dyDescent="0.3">
      <c r="Q3130" s="11"/>
      <c r="S3130" s="16"/>
    </row>
    <row r="3131" spans="17:19" x14ac:dyDescent="0.3">
      <c r="Q3131" s="11"/>
      <c r="S3131" s="16"/>
    </row>
    <row r="3132" spans="17:19" x14ac:dyDescent="0.3">
      <c r="Q3132" s="11"/>
      <c r="S3132" s="16"/>
    </row>
    <row r="3133" spans="17:19" x14ac:dyDescent="0.3">
      <c r="Q3133" s="11"/>
      <c r="S3133" s="16"/>
    </row>
    <row r="3134" spans="17:19" x14ac:dyDescent="0.3">
      <c r="Q3134" s="11"/>
      <c r="S3134" s="16"/>
    </row>
    <row r="3135" spans="17:19" x14ac:dyDescent="0.3">
      <c r="Q3135" s="11"/>
      <c r="S3135" s="16"/>
    </row>
    <row r="3136" spans="17:19" x14ac:dyDescent="0.3">
      <c r="Q3136" s="11"/>
      <c r="S3136" s="16"/>
    </row>
    <row r="3137" spans="17:19" x14ac:dyDescent="0.3">
      <c r="Q3137" s="11"/>
      <c r="S3137" s="16"/>
    </row>
    <row r="3138" spans="17:19" x14ac:dyDescent="0.3">
      <c r="Q3138" s="11"/>
      <c r="S3138" s="16"/>
    </row>
    <row r="3139" spans="17:19" x14ac:dyDescent="0.3">
      <c r="Q3139" s="11"/>
      <c r="S3139" s="16"/>
    </row>
    <row r="3140" spans="17:19" x14ac:dyDescent="0.3">
      <c r="Q3140" s="11"/>
      <c r="S3140" s="16"/>
    </row>
    <row r="3141" spans="17:19" x14ac:dyDescent="0.3">
      <c r="Q3141" s="11"/>
      <c r="S3141" s="16"/>
    </row>
    <row r="3142" spans="17:19" x14ac:dyDescent="0.3">
      <c r="Q3142" s="11"/>
      <c r="S3142" s="16"/>
    </row>
    <row r="3143" spans="17:19" x14ac:dyDescent="0.3">
      <c r="Q3143" s="11"/>
      <c r="S3143" s="16"/>
    </row>
    <row r="3144" spans="17:19" x14ac:dyDescent="0.3">
      <c r="Q3144" s="11"/>
      <c r="S3144" s="16"/>
    </row>
    <row r="3145" spans="17:19" x14ac:dyDescent="0.3">
      <c r="Q3145" s="11"/>
      <c r="S3145" s="16"/>
    </row>
    <row r="3146" spans="17:19" x14ac:dyDescent="0.3">
      <c r="Q3146" s="11"/>
      <c r="S3146" s="16"/>
    </row>
    <row r="3147" spans="17:19" x14ac:dyDescent="0.3">
      <c r="Q3147" s="11"/>
      <c r="S3147" s="16"/>
    </row>
    <row r="3148" spans="17:19" x14ac:dyDescent="0.3">
      <c r="Q3148" s="11"/>
      <c r="S3148" s="16"/>
    </row>
    <row r="3149" spans="17:19" x14ac:dyDescent="0.3">
      <c r="Q3149" s="11"/>
      <c r="S3149" s="16"/>
    </row>
    <row r="3150" spans="17:19" x14ac:dyDescent="0.3">
      <c r="Q3150" s="11"/>
      <c r="S3150" s="16"/>
    </row>
    <row r="3151" spans="17:19" x14ac:dyDescent="0.3">
      <c r="Q3151" s="11"/>
      <c r="S3151" s="16"/>
    </row>
    <row r="3152" spans="17:19" x14ac:dyDescent="0.3">
      <c r="Q3152" s="11"/>
      <c r="S3152" s="16"/>
    </row>
    <row r="3153" spans="17:19" x14ac:dyDescent="0.3">
      <c r="Q3153" s="11"/>
      <c r="S3153" s="16"/>
    </row>
    <row r="3154" spans="17:19" x14ac:dyDescent="0.3">
      <c r="Q3154" s="11"/>
      <c r="S3154" s="16"/>
    </row>
    <row r="3155" spans="17:19" x14ac:dyDescent="0.3">
      <c r="Q3155" s="11"/>
      <c r="S3155" s="16"/>
    </row>
    <row r="3156" spans="17:19" x14ac:dyDescent="0.3">
      <c r="Q3156" s="11"/>
      <c r="S3156" s="16"/>
    </row>
    <row r="3157" spans="17:19" x14ac:dyDescent="0.3">
      <c r="Q3157" s="11"/>
      <c r="S3157" s="16"/>
    </row>
    <row r="3158" spans="17:19" x14ac:dyDescent="0.3">
      <c r="Q3158" s="11"/>
      <c r="S3158" s="16"/>
    </row>
    <row r="3159" spans="17:19" x14ac:dyDescent="0.3">
      <c r="Q3159" s="11"/>
      <c r="S3159" s="16"/>
    </row>
    <row r="3160" spans="17:19" x14ac:dyDescent="0.3">
      <c r="Q3160" s="11"/>
      <c r="S3160" s="16"/>
    </row>
    <row r="3161" spans="17:19" x14ac:dyDescent="0.3">
      <c r="Q3161" s="11"/>
      <c r="S3161" s="16"/>
    </row>
    <row r="3162" spans="17:19" x14ac:dyDescent="0.3">
      <c r="Q3162" s="11"/>
      <c r="S3162" s="16"/>
    </row>
    <row r="3163" spans="17:19" x14ac:dyDescent="0.3">
      <c r="Q3163" s="11"/>
      <c r="S3163" s="16"/>
    </row>
    <row r="3164" spans="17:19" x14ac:dyDescent="0.3">
      <c r="Q3164" s="11"/>
      <c r="S3164" s="16"/>
    </row>
    <row r="3165" spans="17:19" x14ac:dyDescent="0.3">
      <c r="Q3165" s="11"/>
      <c r="S3165" s="16"/>
    </row>
    <row r="3166" spans="17:19" x14ac:dyDescent="0.3">
      <c r="Q3166" s="11"/>
      <c r="S3166" s="16"/>
    </row>
    <row r="3167" spans="17:19" x14ac:dyDescent="0.3">
      <c r="Q3167" s="11"/>
      <c r="S3167" s="16"/>
    </row>
    <row r="3168" spans="17:19" x14ac:dyDescent="0.3">
      <c r="Q3168" s="11"/>
      <c r="S3168" s="16"/>
    </row>
    <row r="3169" spans="17:19" x14ac:dyDescent="0.3">
      <c r="Q3169" s="11"/>
      <c r="S3169" s="16"/>
    </row>
    <row r="3170" spans="17:19" x14ac:dyDescent="0.3">
      <c r="Q3170" s="11"/>
      <c r="S3170" s="16"/>
    </row>
    <row r="3171" spans="17:19" x14ac:dyDescent="0.3">
      <c r="Q3171" s="11"/>
      <c r="S3171" s="16"/>
    </row>
    <row r="3172" spans="17:19" x14ac:dyDescent="0.3">
      <c r="Q3172" s="11"/>
      <c r="S3172" s="16"/>
    </row>
    <row r="3173" spans="17:19" x14ac:dyDescent="0.3">
      <c r="Q3173" s="11"/>
      <c r="S3173" s="16"/>
    </row>
    <row r="3174" spans="17:19" x14ac:dyDescent="0.3">
      <c r="Q3174" s="11"/>
      <c r="S3174" s="16"/>
    </row>
    <row r="3175" spans="17:19" x14ac:dyDescent="0.3">
      <c r="Q3175" s="11"/>
      <c r="S3175" s="16"/>
    </row>
    <row r="3176" spans="17:19" x14ac:dyDescent="0.3">
      <c r="Q3176" s="11"/>
      <c r="S3176" s="16"/>
    </row>
    <row r="3177" spans="17:19" x14ac:dyDescent="0.3">
      <c r="Q3177" s="11"/>
      <c r="S3177" s="16"/>
    </row>
    <row r="3178" spans="17:19" x14ac:dyDescent="0.3">
      <c r="Q3178" s="11"/>
      <c r="S3178" s="16"/>
    </row>
    <row r="3179" spans="17:19" x14ac:dyDescent="0.3">
      <c r="Q3179" s="11"/>
      <c r="S3179" s="16"/>
    </row>
    <row r="3180" spans="17:19" x14ac:dyDescent="0.3">
      <c r="Q3180" s="11"/>
      <c r="S3180" s="16"/>
    </row>
    <row r="3181" spans="17:19" x14ac:dyDescent="0.3">
      <c r="Q3181" s="11"/>
      <c r="S3181" s="16"/>
    </row>
    <row r="3182" spans="17:19" x14ac:dyDescent="0.3">
      <c r="Q3182" s="11"/>
      <c r="S3182" s="16"/>
    </row>
    <row r="3183" spans="17:19" x14ac:dyDescent="0.3">
      <c r="Q3183" s="11"/>
      <c r="S3183" s="16"/>
    </row>
    <row r="3184" spans="17:19" x14ac:dyDescent="0.3">
      <c r="Q3184" s="11"/>
      <c r="S3184" s="16"/>
    </row>
    <row r="3185" spans="17:19" x14ac:dyDescent="0.3">
      <c r="Q3185" s="11"/>
      <c r="S3185" s="16"/>
    </row>
    <row r="3186" spans="17:19" x14ac:dyDescent="0.3">
      <c r="Q3186" s="11"/>
      <c r="S3186" s="16"/>
    </row>
    <row r="3187" spans="17:19" x14ac:dyDescent="0.3">
      <c r="Q3187" s="11"/>
      <c r="S3187" s="16"/>
    </row>
    <row r="3188" spans="17:19" x14ac:dyDescent="0.3">
      <c r="Q3188" s="11"/>
      <c r="S3188" s="16"/>
    </row>
    <row r="3189" spans="17:19" x14ac:dyDescent="0.3">
      <c r="Q3189" s="11"/>
      <c r="S3189" s="16"/>
    </row>
    <row r="3190" spans="17:19" x14ac:dyDescent="0.3">
      <c r="Q3190" s="11"/>
      <c r="S3190" s="16"/>
    </row>
    <row r="3191" spans="17:19" x14ac:dyDescent="0.3">
      <c r="Q3191" s="11"/>
      <c r="S3191" s="16"/>
    </row>
    <row r="3192" spans="17:19" x14ac:dyDescent="0.3">
      <c r="Q3192" s="11"/>
      <c r="S3192" s="16"/>
    </row>
    <row r="3193" spans="17:19" x14ac:dyDescent="0.3">
      <c r="Q3193" s="11"/>
      <c r="S3193" s="16"/>
    </row>
    <row r="3194" spans="17:19" x14ac:dyDescent="0.3">
      <c r="Q3194" s="11"/>
      <c r="S3194" s="16"/>
    </row>
    <row r="3195" spans="17:19" x14ac:dyDescent="0.3">
      <c r="Q3195" s="11"/>
      <c r="S3195" s="16"/>
    </row>
    <row r="3196" spans="17:19" x14ac:dyDescent="0.3">
      <c r="Q3196" s="11"/>
      <c r="S3196" s="16"/>
    </row>
    <row r="3197" spans="17:19" x14ac:dyDescent="0.3">
      <c r="Q3197" s="11"/>
      <c r="S3197" s="16"/>
    </row>
    <row r="3198" spans="17:19" x14ac:dyDescent="0.3">
      <c r="Q3198" s="11"/>
      <c r="S3198" s="16"/>
    </row>
    <row r="3199" spans="17:19" x14ac:dyDescent="0.3">
      <c r="Q3199" s="11"/>
      <c r="S3199" s="16"/>
    </row>
    <row r="3200" spans="17:19" x14ac:dyDescent="0.3">
      <c r="Q3200" s="11"/>
      <c r="S3200" s="16"/>
    </row>
    <row r="3201" spans="17:19" x14ac:dyDescent="0.3">
      <c r="Q3201" s="11"/>
      <c r="S3201" s="16"/>
    </row>
    <row r="3202" spans="17:19" x14ac:dyDescent="0.3">
      <c r="Q3202" s="11"/>
      <c r="S3202" s="16"/>
    </row>
    <row r="3203" spans="17:19" x14ac:dyDescent="0.3">
      <c r="Q3203" s="11"/>
      <c r="S3203" s="16"/>
    </row>
    <row r="3204" spans="17:19" x14ac:dyDescent="0.3">
      <c r="Q3204" s="11"/>
      <c r="S3204" s="16"/>
    </row>
    <row r="3205" spans="17:19" x14ac:dyDescent="0.3">
      <c r="Q3205" s="11"/>
      <c r="S3205" s="16"/>
    </row>
    <row r="3206" spans="17:19" x14ac:dyDescent="0.3">
      <c r="Q3206" s="11"/>
      <c r="S3206" s="16"/>
    </row>
    <row r="3207" spans="17:19" x14ac:dyDescent="0.3">
      <c r="Q3207" s="11"/>
      <c r="S3207" s="16"/>
    </row>
    <row r="3208" spans="17:19" x14ac:dyDescent="0.3">
      <c r="Q3208" s="11"/>
      <c r="S3208" s="16"/>
    </row>
    <row r="3209" spans="17:19" x14ac:dyDescent="0.3">
      <c r="Q3209" s="11"/>
      <c r="S3209" s="16"/>
    </row>
    <row r="3210" spans="17:19" x14ac:dyDescent="0.3">
      <c r="Q3210" s="11"/>
      <c r="S3210" s="16"/>
    </row>
    <row r="3211" spans="17:19" x14ac:dyDescent="0.3">
      <c r="Q3211" s="11"/>
      <c r="S3211" s="16"/>
    </row>
    <row r="3212" spans="17:19" x14ac:dyDescent="0.3">
      <c r="Q3212" s="11"/>
      <c r="S3212" s="16"/>
    </row>
    <row r="3213" spans="17:19" x14ac:dyDescent="0.3">
      <c r="Q3213" s="11"/>
      <c r="S3213" s="16"/>
    </row>
    <row r="3214" spans="17:19" x14ac:dyDescent="0.3">
      <c r="Q3214" s="11"/>
      <c r="S3214" s="16"/>
    </row>
    <row r="3215" spans="17:19" x14ac:dyDescent="0.3">
      <c r="Q3215" s="11"/>
      <c r="S3215" s="16"/>
    </row>
    <row r="3216" spans="17:19" x14ac:dyDescent="0.3">
      <c r="Q3216" s="11"/>
      <c r="S3216" s="16"/>
    </row>
    <row r="3217" spans="17:19" x14ac:dyDescent="0.3">
      <c r="Q3217" s="11"/>
      <c r="S3217" s="16"/>
    </row>
    <row r="3218" spans="17:19" x14ac:dyDescent="0.3">
      <c r="Q3218" s="11"/>
      <c r="S3218" s="16"/>
    </row>
    <row r="3219" spans="17:19" x14ac:dyDescent="0.3">
      <c r="Q3219" s="11"/>
      <c r="S3219" s="16"/>
    </row>
    <row r="3220" spans="17:19" x14ac:dyDescent="0.3">
      <c r="Q3220" s="11"/>
      <c r="S3220" s="16"/>
    </row>
    <row r="3221" spans="17:19" x14ac:dyDescent="0.3">
      <c r="Q3221" s="11"/>
      <c r="S3221" s="16"/>
    </row>
    <row r="3222" spans="17:19" x14ac:dyDescent="0.3">
      <c r="Q3222" s="11"/>
      <c r="S3222" s="16"/>
    </row>
    <row r="3223" spans="17:19" x14ac:dyDescent="0.3">
      <c r="Q3223" s="11"/>
      <c r="S3223" s="16"/>
    </row>
    <row r="3224" spans="17:19" x14ac:dyDescent="0.3">
      <c r="Q3224" s="11"/>
      <c r="S3224" s="16"/>
    </row>
    <row r="3225" spans="17:19" x14ac:dyDescent="0.3">
      <c r="Q3225" s="11"/>
      <c r="S3225" s="16"/>
    </row>
    <row r="3226" spans="17:19" x14ac:dyDescent="0.3">
      <c r="Q3226" s="11"/>
      <c r="S3226" s="16"/>
    </row>
    <row r="3227" spans="17:19" x14ac:dyDescent="0.3">
      <c r="Q3227" s="11"/>
      <c r="S3227" s="16"/>
    </row>
    <row r="3228" spans="17:19" x14ac:dyDescent="0.3">
      <c r="Q3228" s="11"/>
      <c r="S3228" s="16"/>
    </row>
    <row r="3229" spans="17:19" x14ac:dyDescent="0.3">
      <c r="Q3229" s="11"/>
      <c r="S3229" s="16"/>
    </row>
    <row r="3230" spans="17:19" x14ac:dyDescent="0.3">
      <c r="Q3230" s="11"/>
      <c r="S3230" s="16"/>
    </row>
    <row r="3231" spans="17:19" x14ac:dyDescent="0.3">
      <c r="Q3231" s="11"/>
      <c r="S3231" s="16"/>
    </row>
    <row r="3232" spans="17:19" x14ac:dyDescent="0.3">
      <c r="Q3232" s="11"/>
      <c r="S3232" s="16"/>
    </row>
    <row r="3233" spans="17:19" x14ac:dyDescent="0.3">
      <c r="Q3233" s="11"/>
      <c r="S3233" s="16"/>
    </row>
    <row r="3234" spans="17:19" x14ac:dyDescent="0.3">
      <c r="Q3234" s="11"/>
      <c r="S3234" s="16"/>
    </row>
    <row r="3235" spans="17:19" x14ac:dyDescent="0.3">
      <c r="Q3235" s="11"/>
      <c r="S3235" s="16"/>
    </row>
    <row r="3236" spans="17:19" x14ac:dyDescent="0.3">
      <c r="Q3236" s="11"/>
      <c r="S3236" s="16"/>
    </row>
    <row r="3237" spans="17:19" x14ac:dyDescent="0.3">
      <c r="Q3237" s="11"/>
      <c r="S3237" s="16"/>
    </row>
    <row r="3238" spans="17:19" x14ac:dyDescent="0.3">
      <c r="Q3238" s="11"/>
      <c r="S3238" s="16"/>
    </row>
    <row r="3239" spans="17:19" x14ac:dyDescent="0.3">
      <c r="Q3239" s="11"/>
      <c r="S3239" s="16"/>
    </row>
    <row r="3240" spans="17:19" x14ac:dyDescent="0.3">
      <c r="Q3240" s="11"/>
      <c r="S3240" s="16"/>
    </row>
    <row r="3241" spans="17:19" x14ac:dyDescent="0.3">
      <c r="Q3241" s="11"/>
      <c r="S3241" s="16"/>
    </row>
    <row r="3242" spans="17:19" x14ac:dyDescent="0.3">
      <c r="Q3242" s="11"/>
      <c r="S3242" s="16"/>
    </row>
    <row r="3243" spans="17:19" x14ac:dyDescent="0.3">
      <c r="Q3243" s="11"/>
      <c r="S3243" s="16"/>
    </row>
    <row r="3244" spans="17:19" x14ac:dyDescent="0.3">
      <c r="Q3244" s="11"/>
      <c r="S3244" s="16"/>
    </row>
    <row r="3245" spans="17:19" x14ac:dyDescent="0.3">
      <c r="Q3245" s="11"/>
      <c r="S3245" s="16"/>
    </row>
    <row r="3246" spans="17:19" x14ac:dyDescent="0.3">
      <c r="Q3246" s="11"/>
      <c r="S3246" s="16"/>
    </row>
    <row r="3247" spans="17:19" x14ac:dyDescent="0.3">
      <c r="Q3247" s="11"/>
      <c r="S3247" s="16"/>
    </row>
    <row r="3248" spans="17:19" x14ac:dyDescent="0.3">
      <c r="Q3248" s="11"/>
      <c r="S3248" s="16"/>
    </row>
    <row r="3249" spans="17:19" x14ac:dyDescent="0.3">
      <c r="Q3249" s="11"/>
      <c r="S3249" s="16"/>
    </row>
    <row r="3250" spans="17:19" x14ac:dyDescent="0.3">
      <c r="Q3250" s="11"/>
      <c r="S3250" s="16"/>
    </row>
    <row r="3251" spans="17:19" x14ac:dyDescent="0.3">
      <c r="Q3251" s="11"/>
      <c r="S3251" s="16"/>
    </row>
    <row r="3252" spans="17:19" x14ac:dyDescent="0.3">
      <c r="Q3252" s="11"/>
      <c r="S3252" s="16"/>
    </row>
    <row r="3253" spans="17:19" x14ac:dyDescent="0.3">
      <c r="Q3253" s="11"/>
      <c r="S3253" s="16"/>
    </row>
    <row r="3254" spans="17:19" x14ac:dyDescent="0.3">
      <c r="Q3254" s="11"/>
      <c r="S3254" s="16"/>
    </row>
    <row r="3255" spans="17:19" x14ac:dyDescent="0.3">
      <c r="Q3255" s="11"/>
      <c r="S3255" s="16"/>
    </row>
    <row r="3256" spans="17:19" x14ac:dyDescent="0.3">
      <c r="Q3256" s="11"/>
      <c r="S3256" s="16"/>
    </row>
    <row r="3257" spans="17:19" x14ac:dyDescent="0.3">
      <c r="Q3257" s="11"/>
      <c r="S3257" s="16"/>
    </row>
    <row r="3258" spans="17:19" x14ac:dyDescent="0.3">
      <c r="Q3258" s="11"/>
      <c r="S3258" s="16"/>
    </row>
    <row r="3259" spans="17:19" x14ac:dyDescent="0.3">
      <c r="Q3259" s="11"/>
      <c r="S3259" s="16"/>
    </row>
    <row r="3260" spans="17:19" x14ac:dyDescent="0.3">
      <c r="Q3260" s="11"/>
      <c r="S3260" s="16"/>
    </row>
    <row r="3261" spans="17:19" x14ac:dyDescent="0.3">
      <c r="Q3261" s="11"/>
      <c r="S3261" s="16"/>
    </row>
    <row r="3262" spans="17:19" x14ac:dyDescent="0.3">
      <c r="Q3262" s="11"/>
      <c r="S3262" s="16"/>
    </row>
    <row r="3263" spans="17:19" x14ac:dyDescent="0.3">
      <c r="Q3263" s="11"/>
      <c r="S3263" s="16"/>
    </row>
    <row r="3264" spans="17:19" x14ac:dyDescent="0.3">
      <c r="Q3264" s="11"/>
      <c r="S3264" s="16"/>
    </row>
    <row r="3265" spans="17:19" x14ac:dyDescent="0.3">
      <c r="Q3265" s="11"/>
      <c r="S3265" s="16"/>
    </row>
    <row r="3266" spans="17:19" x14ac:dyDescent="0.3">
      <c r="Q3266" s="11"/>
      <c r="S3266" s="16"/>
    </row>
    <row r="3267" spans="17:19" x14ac:dyDescent="0.3">
      <c r="Q3267" s="11"/>
      <c r="S3267" s="16"/>
    </row>
    <row r="3268" spans="17:19" x14ac:dyDescent="0.3">
      <c r="Q3268" s="11"/>
      <c r="S3268" s="16"/>
    </row>
    <row r="3269" spans="17:19" x14ac:dyDescent="0.3">
      <c r="Q3269" s="11"/>
      <c r="S3269" s="16"/>
    </row>
    <row r="3270" spans="17:19" x14ac:dyDescent="0.3">
      <c r="Q3270" s="11"/>
      <c r="S3270" s="16"/>
    </row>
    <row r="3271" spans="17:19" x14ac:dyDescent="0.3">
      <c r="Q3271" s="11"/>
      <c r="S3271" s="16"/>
    </row>
    <row r="3272" spans="17:19" x14ac:dyDescent="0.3">
      <c r="Q3272" s="11"/>
      <c r="S3272" s="16"/>
    </row>
    <row r="3273" spans="17:19" x14ac:dyDescent="0.3">
      <c r="Q3273" s="11"/>
      <c r="S3273" s="16"/>
    </row>
    <row r="3274" spans="17:19" x14ac:dyDescent="0.3">
      <c r="Q3274" s="11"/>
      <c r="S3274" s="16"/>
    </row>
    <row r="3275" spans="17:19" x14ac:dyDescent="0.3">
      <c r="Q3275" s="11"/>
      <c r="S3275" s="16"/>
    </row>
    <row r="3276" spans="17:19" x14ac:dyDescent="0.3">
      <c r="Q3276" s="11"/>
      <c r="S3276" s="16"/>
    </row>
    <row r="3277" spans="17:19" x14ac:dyDescent="0.3">
      <c r="Q3277" s="11"/>
      <c r="S3277" s="16"/>
    </row>
    <row r="3278" spans="17:19" x14ac:dyDescent="0.3">
      <c r="Q3278" s="11"/>
      <c r="S3278" s="16"/>
    </row>
    <row r="3279" spans="17:19" x14ac:dyDescent="0.3">
      <c r="Q3279" s="11"/>
      <c r="S3279" s="16"/>
    </row>
    <row r="3280" spans="17:19" x14ac:dyDescent="0.3">
      <c r="Q3280" s="11"/>
      <c r="S3280" s="16"/>
    </row>
    <row r="3281" spans="17:19" x14ac:dyDescent="0.3">
      <c r="Q3281" s="11"/>
      <c r="S3281" s="16"/>
    </row>
    <row r="3282" spans="17:19" x14ac:dyDescent="0.3">
      <c r="Q3282" s="11"/>
      <c r="S3282" s="16"/>
    </row>
    <row r="3283" spans="17:19" x14ac:dyDescent="0.3">
      <c r="Q3283" s="11"/>
      <c r="S3283" s="16"/>
    </row>
    <row r="3284" spans="17:19" x14ac:dyDescent="0.3">
      <c r="Q3284" s="11"/>
      <c r="S3284" s="16"/>
    </row>
    <row r="3285" spans="17:19" x14ac:dyDescent="0.3">
      <c r="Q3285" s="11"/>
      <c r="S3285" s="16"/>
    </row>
    <row r="3286" spans="17:19" x14ac:dyDescent="0.3">
      <c r="Q3286" s="11"/>
      <c r="S3286" s="16"/>
    </row>
    <row r="3287" spans="17:19" x14ac:dyDescent="0.3">
      <c r="Q3287" s="11"/>
      <c r="S3287" s="16"/>
    </row>
    <row r="3288" spans="17:19" x14ac:dyDescent="0.3">
      <c r="Q3288" s="11"/>
      <c r="S3288" s="16"/>
    </row>
    <row r="3289" spans="17:19" x14ac:dyDescent="0.3">
      <c r="Q3289" s="11"/>
      <c r="S3289" s="16"/>
    </row>
    <row r="3290" spans="17:19" x14ac:dyDescent="0.3">
      <c r="Q3290" s="11"/>
      <c r="S3290" s="16"/>
    </row>
    <row r="3291" spans="17:19" x14ac:dyDescent="0.3">
      <c r="Q3291" s="11"/>
      <c r="S3291" s="16"/>
    </row>
    <row r="3292" spans="17:19" x14ac:dyDescent="0.3">
      <c r="Q3292" s="11"/>
      <c r="S3292" s="16"/>
    </row>
    <row r="3293" spans="17:19" x14ac:dyDescent="0.3">
      <c r="Q3293" s="11"/>
      <c r="S3293" s="16"/>
    </row>
    <row r="3294" spans="17:19" x14ac:dyDescent="0.3">
      <c r="Q3294" s="11"/>
      <c r="S3294" s="16"/>
    </row>
    <row r="3295" spans="17:19" x14ac:dyDescent="0.3">
      <c r="Q3295" s="11"/>
      <c r="S3295" s="16"/>
    </row>
    <row r="3296" spans="17:19" x14ac:dyDescent="0.3">
      <c r="Q3296" s="11"/>
      <c r="S3296" s="16"/>
    </row>
    <row r="3297" spans="17:19" x14ac:dyDescent="0.3">
      <c r="Q3297" s="11"/>
      <c r="S3297" s="16"/>
    </row>
    <row r="3298" spans="17:19" x14ac:dyDescent="0.3">
      <c r="Q3298" s="11"/>
      <c r="S3298" s="16"/>
    </row>
    <row r="3299" spans="17:19" x14ac:dyDescent="0.3">
      <c r="Q3299" s="11"/>
      <c r="S3299" s="16"/>
    </row>
    <row r="3300" spans="17:19" x14ac:dyDescent="0.3">
      <c r="Q3300" s="11"/>
      <c r="S3300" s="16"/>
    </row>
    <row r="3301" spans="17:19" x14ac:dyDescent="0.3">
      <c r="Q3301" s="11"/>
      <c r="S3301" s="16"/>
    </row>
    <row r="3302" spans="17:19" x14ac:dyDescent="0.3">
      <c r="Q3302" s="11"/>
      <c r="S3302" s="16"/>
    </row>
    <row r="3303" spans="17:19" x14ac:dyDescent="0.3">
      <c r="Q3303" s="11"/>
      <c r="S3303" s="16"/>
    </row>
    <row r="3304" spans="17:19" x14ac:dyDescent="0.3">
      <c r="Q3304" s="11"/>
      <c r="S3304" s="16"/>
    </row>
    <row r="3305" spans="17:19" x14ac:dyDescent="0.3">
      <c r="Q3305" s="11"/>
      <c r="S3305" s="16"/>
    </row>
    <row r="3306" spans="17:19" x14ac:dyDescent="0.3">
      <c r="Q3306" s="11"/>
      <c r="S3306" s="16"/>
    </row>
    <row r="3307" spans="17:19" x14ac:dyDescent="0.3">
      <c r="Q3307" s="11"/>
      <c r="S3307" s="16"/>
    </row>
    <row r="3308" spans="17:19" x14ac:dyDescent="0.3">
      <c r="Q3308" s="11"/>
      <c r="S3308" s="16"/>
    </row>
    <row r="3309" spans="17:19" x14ac:dyDescent="0.3">
      <c r="Q3309" s="11"/>
      <c r="S3309" s="16"/>
    </row>
    <row r="3310" spans="17:19" x14ac:dyDescent="0.3">
      <c r="Q3310" s="11"/>
      <c r="S3310" s="16"/>
    </row>
    <row r="3311" spans="17:19" x14ac:dyDescent="0.3">
      <c r="Q3311" s="11"/>
      <c r="S3311" s="16"/>
    </row>
    <row r="3312" spans="17:19" x14ac:dyDescent="0.3">
      <c r="Q3312" s="11"/>
      <c r="S3312" s="16"/>
    </row>
    <row r="3313" spans="17:19" x14ac:dyDescent="0.3">
      <c r="Q3313" s="11"/>
      <c r="S3313" s="16"/>
    </row>
    <row r="3314" spans="17:19" x14ac:dyDescent="0.3">
      <c r="Q3314" s="11"/>
      <c r="S3314" s="16"/>
    </row>
    <row r="3315" spans="17:19" x14ac:dyDescent="0.3">
      <c r="Q3315" s="11"/>
      <c r="S3315" s="16"/>
    </row>
    <row r="3316" spans="17:19" x14ac:dyDescent="0.3">
      <c r="Q3316" s="11"/>
      <c r="S3316" s="16"/>
    </row>
    <row r="3317" spans="17:19" x14ac:dyDescent="0.3">
      <c r="Q3317" s="11"/>
      <c r="S3317" s="16"/>
    </row>
    <row r="3318" spans="17:19" x14ac:dyDescent="0.3">
      <c r="Q3318" s="11"/>
      <c r="S3318" s="16"/>
    </row>
    <row r="3319" spans="17:19" x14ac:dyDescent="0.3">
      <c r="Q3319" s="11"/>
      <c r="S3319" s="16"/>
    </row>
    <row r="3320" spans="17:19" x14ac:dyDescent="0.3">
      <c r="Q3320" s="11"/>
      <c r="S3320" s="16"/>
    </row>
    <row r="3321" spans="17:19" x14ac:dyDescent="0.3">
      <c r="Q3321" s="11"/>
      <c r="S3321" s="16"/>
    </row>
    <row r="3322" spans="17:19" x14ac:dyDescent="0.3">
      <c r="Q3322" s="11"/>
      <c r="S3322" s="16"/>
    </row>
    <row r="3323" spans="17:19" x14ac:dyDescent="0.3">
      <c r="Q3323" s="11"/>
      <c r="S3323" s="16"/>
    </row>
    <row r="3324" spans="17:19" x14ac:dyDescent="0.3">
      <c r="Q3324" s="11"/>
      <c r="S3324" s="16"/>
    </row>
    <row r="3325" spans="17:19" x14ac:dyDescent="0.3">
      <c r="Q3325" s="11"/>
      <c r="S3325" s="16"/>
    </row>
    <row r="3326" spans="17:19" x14ac:dyDescent="0.3">
      <c r="Q3326" s="11"/>
      <c r="S3326" s="16"/>
    </row>
    <row r="3327" spans="17:19" x14ac:dyDescent="0.3">
      <c r="Q3327" s="11"/>
      <c r="S3327" s="16"/>
    </row>
    <row r="3328" spans="17:19" x14ac:dyDescent="0.3">
      <c r="Q3328" s="11"/>
      <c r="S3328" s="16"/>
    </row>
    <row r="3329" spans="17:19" x14ac:dyDescent="0.3">
      <c r="Q3329" s="11"/>
      <c r="S3329" s="16"/>
    </row>
    <row r="3330" spans="17:19" x14ac:dyDescent="0.3">
      <c r="Q3330" s="11"/>
      <c r="S3330" s="16"/>
    </row>
    <row r="3331" spans="17:19" x14ac:dyDescent="0.3">
      <c r="Q3331" s="11"/>
      <c r="S3331" s="16"/>
    </row>
    <row r="3332" spans="17:19" x14ac:dyDescent="0.3">
      <c r="Q3332" s="11"/>
      <c r="S3332" s="16"/>
    </row>
    <row r="3333" spans="17:19" x14ac:dyDescent="0.3">
      <c r="Q3333" s="11"/>
      <c r="S3333" s="16"/>
    </row>
    <row r="3334" spans="17:19" x14ac:dyDescent="0.3">
      <c r="Q3334" s="11"/>
      <c r="S3334" s="16"/>
    </row>
    <row r="3335" spans="17:19" x14ac:dyDescent="0.3">
      <c r="Q3335" s="11"/>
      <c r="S3335" s="16"/>
    </row>
    <row r="3336" spans="17:19" x14ac:dyDescent="0.3">
      <c r="Q3336" s="11"/>
      <c r="S3336" s="16"/>
    </row>
    <row r="3337" spans="17:19" x14ac:dyDescent="0.3">
      <c r="Q3337" s="11"/>
      <c r="S3337" s="16"/>
    </row>
    <row r="3338" spans="17:19" x14ac:dyDescent="0.3">
      <c r="Q3338" s="11"/>
      <c r="S3338" s="16"/>
    </row>
    <row r="3339" spans="17:19" x14ac:dyDescent="0.3">
      <c r="Q3339" s="11"/>
      <c r="S3339" s="16"/>
    </row>
    <row r="3340" spans="17:19" x14ac:dyDescent="0.3">
      <c r="Q3340" s="11"/>
      <c r="S3340" s="16"/>
    </row>
    <row r="3341" spans="17:19" x14ac:dyDescent="0.3">
      <c r="Q3341" s="11"/>
      <c r="S3341" s="16"/>
    </row>
    <row r="3342" spans="17:19" x14ac:dyDescent="0.3">
      <c r="Q3342" s="11"/>
      <c r="S3342" s="16"/>
    </row>
    <row r="3343" spans="17:19" x14ac:dyDescent="0.3">
      <c r="Q3343" s="11"/>
      <c r="S3343" s="16"/>
    </row>
    <row r="3344" spans="17:19" x14ac:dyDescent="0.3">
      <c r="Q3344" s="11"/>
      <c r="S3344" s="16"/>
    </row>
    <row r="3345" spans="17:19" x14ac:dyDescent="0.3">
      <c r="Q3345" s="11"/>
      <c r="S3345" s="16"/>
    </row>
    <row r="3346" spans="17:19" x14ac:dyDescent="0.3">
      <c r="Q3346" s="11"/>
      <c r="S3346" s="16"/>
    </row>
    <row r="3347" spans="17:19" x14ac:dyDescent="0.3">
      <c r="Q3347" s="11"/>
      <c r="S3347" s="16"/>
    </row>
    <row r="3348" spans="17:19" x14ac:dyDescent="0.3">
      <c r="Q3348" s="11"/>
      <c r="S3348" s="16"/>
    </row>
    <row r="3349" spans="17:19" x14ac:dyDescent="0.3">
      <c r="Q3349" s="11"/>
      <c r="S3349" s="16"/>
    </row>
    <row r="3350" spans="17:19" x14ac:dyDescent="0.3">
      <c r="Q3350" s="11"/>
      <c r="S3350" s="16"/>
    </row>
    <row r="3351" spans="17:19" x14ac:dyDescent="0.3">
      <c r="Q3351" s="11"/>
      <c r="S3351" s="16"/>
    </row>
    <row r="3352" spans="17:19" x14ac:dyDescent="0.3">
      <c r="Q3352" s="11"/>
      <c r="S3352" s="16"/>
    </row>
    <row r="3353" spans="17:19" x14ac:dyDescent="0.3">
      <c r="Q3353" s="11"/>
      <c r="S3353" s="16"/>
    </row>
    <row r="3354" spans="17:19" x14ac:dyDescent="0.3">
      <c r="Q3354" s="11"/>
      <c r="S3354" s="16"/>
    </row>
    <row r="3355" spans="17:19" x14ac:dyDescent="0.3">
      <c r="Q3355" s="11"/>
      <c r="S3355" s="16"/>
    </row>
    <row r="3356" spans="17:19" x14ac:dyDescent="0.3">
      <c r="Q3356" s="11"/>
      <c r="S3356" s="16"/>
    </row>
    <row r="3357" spans="17:19" x14ac:dyDescent="0.3">
      <c r="Q3357" s="11"/>
      <c r="S3357" s="16"/>
    </row>
    <row r="3358" spans="17:19" x14ac:dyDescent="0.3">
      <c r="Q3358" s="11"/>
      <c r="S3358" s="16"/>
    </row>
    <row r="3359" spans="17:19" x14ac:dyDescent="0.3">
      <c r="Q3359" s="11"/>
      <c r="S3359" s="16"/>
    </row>
    <row r="3360" spans="17:19" x14ac:dyDescent="0.3">
      <c r="Q3360" s="11"/>
      <c r="S3360" s="16"/>
    </row>
    <row r="3361" spans="17:19" x14ac:dyDescent="0.3">
      <c r="Q3361" s="11"/>
      <c r="S3361" s="16"/>
    </row>
    <row r="3362" spans="17:19" x14ac:dyDescent="0.3">
      <c r="Q3362" s="11"/>
      <c r="S3362" s="16"/>
    </row>
    <row r="3363" spans="17:19" x14ac:dyDescent="0.3">
      <c r="Q3363" s="11"/>
      <c r="S3363" s="16"/>
    </row>
    <row r="3364" spans="17:19" x14ac:dyDescent="0.3">
      <c r="Q3364" s="11"/>
      <c r="S3364" s="16"/>
    </row>
    <row r="3365" spans="17:19" x14ac:dyDescent="0.3">
      <c r="Q3365" s="11"/>
      <c r="S3365" s="16"/>
    </row>
    <row r="3366" spans="17:19" x14ac:dyDescent="0.3">
      <c r="Q3366" s="11"/>
      <c r="S3366" s="16"/>
    </row>
    <row r="3367" spans="17:19" x14ac:dyDescent="0.3">
      <c r="Q3367" s="11"/>
      <c r="S3367" s="16"/>
    </row>
    <row r="3368" spans="17:19" x14ac:dyDescent="0.3">
      <c r="Q3368" s="11"/>
      <c r="S3368" s="16"/>
    </row>
    <row r="3369" spans="17:19" x14ac:dyDescent="0.3">
      <c r="Q3369" s="11"/>
      <c r="S3369" s="16"/>
    </row>
    <row r="3370" spans="17:19" x14ac:dyDescent="0.3">
      <c r="Q3370" s="11"/>
      <c r="S3370" s="16"/>
    </row>
    <row r="3371" spans="17:19" x14ac:dyDescent="0.3">
      <c r="Q3371" s="11"/>
      <c r="S3371" s="16"/>
    </row>
    <row r="3372" spans="17:19" x14ac:dyDescent="0.3">
      <c r="Q3372" s="11"/>
      <c r="S3372" s="16"/>
    </row>
    <row r="3373" spans="17:19" x14ac:dyDescent="0.3">
      <c r="Q3373" s="11"/>
      <c r="S3373" s="16"/>
    </row>
    <row r="3374" spans="17:19" x14ac:dyDescent="0.3">
      <c r="Q3374" s="11"/>
      <c r="S3374" s="16"/>
    </row>
    <row r="3375" spans="17:19" x14ac:dyDescent="0.3">
      <c r="Q3375" s="11"/>
      <c r="S3375" s="16"/>
    </row>
    <row r="3376" spans="17:19" x14ac:dyDescent="0.3">
      <c r="Q3376" s="11"/>
      <c r="S3376" s="16"/>
    </row>
    <row r="3377" spans="17:19" x14ac:dyDescent="0.3">
      <c r="Q3377" s="11"/>
      <c r="S3377" s="16"/>
    </row>
    <row r="3378" spans="17:19" x14ac:dyDescent="0.3">
      <c r="Q3378" s="11"/>
      <c r="S3378" s="16"/>
    </row>
    <row r="3379" spans="17:19" x14ac:dyDescent="0.3">
      <c r="Q3379" s="11"/>
      <c r="S3379" s="16"/>
    </row>
    <row r="3380" spans="17:19" x14ac:dyDescent="0.3">
      <c r="Q3380" s="11"/>
      <c r="S3380" s="16"/>
    </row>
    <row r="3381" spans="17:19" x14ac:dyDescent="0.3">
      <c r="Q3381" s="11"/>
      <c r="S3381" s="16"/>
    </row>
    <row r="3382" spans="17:19" x14ac:dyDescent="0.3">
      <c r="Q3382" s="11"/>
      <c r="S3382" s="16"/>
    </row>
    <row r="3383" spans="17:19" x14ac:dyDescent="0.3">
      <c r="Q3383" s="11"/>
      <c r="S3383" s="16"/>
    </row>
    <row r="3384" spans="17:19" x14ac:dyDescent="0.3">
      <c r="Q3384" s="11"/>
      <c r="S3384" s="16"/>
    </row>
    <row r="3385" spans="17:19" x14ac:dyDescent="0.3">
      <c r="Q3385" s="11"/>
      <c r="S3385" s="16"/>
    </row>
    <row r="3386" spans="17:19" x14ac:dyDescent="0.3">
      <c r="Q3386" s="11"/>
      <c r="S3386" s="16"/>
    </row>
    <row r="3387" spans="17:19" x14ac:dyDescent="0.3">
      <c r="Q3387" s="11"/>
      <c r="S3387" s="16"/>
    </row>
    <row r="3388" spans="17:19" x14ac:dyDescent="0.3">
      <c r="Q3388" s="11"/>
      <c r="S3388" s="16"/>
    </row>
    <row r="3389" spans="17:19" x14ac:dyDescent="0.3">
      <c r="Q3389" s="11"/>
      <c r="S3389" s="16"/>
    </row>
    <row r="3390" spans="17:19" x14ac:dyDescent="0.3">
      <c r="Q3390" s="11"/>
      <c r="S3390" s="16"/>
    </row>
    <row r="3391" spans="17:19" x14ac:dyDescent="0.3">
      <c r="Q3391" s="11"/>
      <c r="S3391" s="16"/>
    </row>
    <row r="3392" spans="17:19" x14ac:dyDescent="0.3">
      <c r="Q3392" s="11"/>
      <c r="S3392" s="16"/>
    </row>
    <row r="3393" spans="17:19" x14ac:dyDescent="0.3">
      <c r="Q3393" s="11"/>
      <c r="S3393" s="16"/>
    </row>
    <row r="3394" spans="17:19" x14ac:dyDescent="0.3">
      <c r="Q3394" s="11"/>
      <c r="S3394" s="16"/>
    </row>
    <row r="3395" spans="17:19" x14ac:dyDescent="0.3">
      <c r="Q3395" s="11"/>
      <c r="S3395" s="16"/>
    </row>
    <row r="3396" spans="17:19" x14ac:dyDescent="0.3">
      <c r="Q3396" s="11"/>
      <c r="S3396" s="16"/>
    </row>
    <row r="3397" spans="17:19" x14ac:dyDescent="0.3">
      <c r="Q3397" s="11"/>
      <c r="S3397" s="16"/>
    </row>
    <row r="3398" spans="17:19" x14ac:dyDescent="0.3">
      <c r="Q3398" s="11"/>
      <c r="S3398" s="16"/>
    </row>
    <row r="3399" spans="17:19" x14ac:dyDescent="0.3">
      <c r="Q3399" s="11"/>
      <c r="S3399" s="16"/>
    </row>
    <row r="3400" spans="17:19" x14ac:dyDescent="0.3">
      <c r="Q3400" s="11"/>
      <c r="S3400" s="16"/>
    </row>
    <row r="3401" spans="17:19" x14ac:dyDescent="0.3">
      <c r="Q3401" s="11"/>
      <c r="S3401" s="16"/>
    </row>
    <row r="3402" spans="17:19" x14ac:dyDescent="0.3">
      <c r="Q3402" s="11"/>
      <c r="S3402" s="16"/>
    </row>
    <row r="3403" spans="17:19" x14ac:dyDescent="0.3">
      <c r="Q3403" s="11"/>
      <c r="S3403" s="16"/>
    </row>
    <row r="3404" spans="17:19" x14ac:dyDescent="0.3">
      <c r="Q3404" s="11"/>
      <c r="S3404" s="16"/>
    </row>
    <row r="3405" spans="17:19" x14ac:dyDescent="0.3">
      <c r="Q3405" s="11"/>
      <c r="S3405" s="16"/>
    </row>
    <row r="3406" spans="17:19" x14ac:dyDescent="0.3">
      <c r="Q3406" s="11"/>
      <c r="S3406" s="16"/>
    </row>
    <row r="3407" spans="17:19" x14ac:dyDescent="0.3">
      <c r="Q3407" s="11"/>
      <c r="S3407" s="16"/>
    </row>
    <row r="3408" spans="17:19" x14ac:dyDescent="0.3">
      <c r="Q3408" s="11"/>
      <c r="S3408" s="16"/>
    </row>
    <row r="3409" spans="17:19" x14ac:dyDescent="0.3">
      <c r="Q3409" s="11"/>
      <c r="S3409" s="16"/>
    </row>
    <row r="3410" spans="17:19" x14ac:dyDescent="0.3">
      <c r="Q3410" s="11"/>
      <c r="S3410" s="16"/>
    </row>
    <row r="3411" spans="17:19" x14ac:dyDescent="0.3">
      <c r="Q3411" s="11"/>
      <c r="S3411" s="16"/>
    </row>
    <row r="3412" spans="17:19" x14ac:dyDescent="0.3">
      <c r="Q3412" s="11"/>
      <c r="S3412" s="16"/>
    </row>
    <row r="3413" spans="17:19" x14ac:dyDescent="0.3">
      <c r="Q3413" s="11"/>
      <c r="S3413" s="16"/>
    </row>
    <row r="3414" spans="17:19" x14ac:dyDescent="0.3">
      <c r="Q3414" s="11"/>
      <c r="S3414" s="16"/>
    </row>
    <row r="3415" spans="17:19" x14ac:dyDescent="0.3">
      <c r="Q3415" s="11"/>
      <c r="S3415" s="16"/>
    </row>
    <row r="3416" spans="17:19" x14ac:dyDescent="0.3">
      <c r="Q3416" s="11"/>
      <c r="S3416" s="16"/>
    </row>
    <row r="3417" spans="17:19" x14ac:dyDescent="0.3">
      <c r="Q3417" s="11"/>
      <c r="S3417" s="16"/>
    </row>
    <row r="3418" spans="17:19" x14ac:dyDescent="0.3">
      <c r="Q3418" s="11"/>
      <c r="S3418" s="16"/>
    </row>
    <row r="3419" spans="17:19" x14ac:dyDescent="0.3">
      <c r="Q3419" s="11"/>
      <c r="S3419" s="16"/>
    </row>
    <row r="3420" spans="17:19" x14ac:dyDescent="0.3">
      <c r="Q3420" s="11"/>
      <c r="S3420" s="16"/>
    </row>
    <row r="3421" spans="17:19" x14ac:dyDescent="0.3">
      <c r="Q3421" s="11"/>
      <c r="S3421" s="16"/>
    </row>
    <row r="3422" spans="17:19" x14ac:dyDescent="0.3">
      <c r="Q3422" s="11"/>
      <c r="S3422" s="16"/>
    </row>
    <row r="3423" spans="17:19" x14ac:dyDescent="0.3">
      <c r="Q3423" s="11"/>
      <c r="S3423" s="16"/>
    </row>
    <row r="3424" spans="17:19" x14ac:dyDescent="0.3">
      <c r="Q3424" s="11"/>
      <c r="S3424" s="16"/>
    </row>
    <row r="3425" spans="17:19" x14ac:dyDescent="0.3">
      <c r="Q3425" s="11"/>
      <c r="S3425" s="16"/>
    </row>
    <row r="3426" spans="17:19" x14ac:dyDescent="0.3">
      <c r="Q3426" s="11"/>
      <c r="S3426" s="16"/>
    </row>
    <row r="3427" spans="17:19" x14ac:dyDescent="0.3">
      <c r="Q3427" s="11"/>
      <c r="S3427" s="16"/>
    </row>
    <row r="3428" spans="17:19" x14ac:dyDescent="0.3">
      <c r="Q3428" s="11"/>
      <c r="S3428" s="16"/>
    </row>
    <row r="3429" spans="17:19" x14ac:dyDescent="0.3">
      <c r="Q3429" s="11"/>
      <c r="S3429" s="16"/>
    </row>
    <row r="3430" spans="17:19" x14ac:dyDescent="0.3">
      <c r="Q3430" s="11"/>
      <c r="S3430" s="16"/>
    </row>
    <row r="3431" spans="17:19" x14ac:dyDescent="0.3">
      <c r="Q3431" s="11"/>
      <c r="S3431" s="16"/>
    </row>
    <row r="3432" spans="17:19" x14ac:dyDescent="0.3">
      <c r="Q3432" s="11"/>
      <c r="S3432" s="16"/>
    </row>
    <row r="3433" spans="17:19" x14ac:dyDescent="0.3">
      <c r="Q3433" s="11"/>
      <c r="S3433" s="16"/>
    </row>
    <row r="3434" spans="17:19" x14ac:dyDescent="0.3">
      <c r="Q3434" s="11"/>
      <c r="S3434" s="16"/>
    </row>
    <row r="3435" spans="17:19" x14ac:dyDescent="0.3">
      <c r="Q3435" s="11"/>
      <c r="S3435" s="16"/>
    </row>
    <row r="3436" spans="17:19" x14ac:dyDescent="0.3">
      <c r="Q3436" s="11"/>
      <c r="S3436" s="16"/>
    </row>
    <row r="3437" spans="17:19" x14ac:dyDescent="0.3">
      <c r="Q3437" s="11"/>
      <c r="S3437" s="16"/>
    </row>
    <row r="3438" spans="17:19" x14ac:dyDescent="0.3">
      <c r="Q3438" s="11"/>
      <c r="S3438" s="16"/>
    </row>
    <row r="3439" spans="17:19" x14ac:dyDescent="0.3">
      <c r="Q3439" s="11"/>
      <c r="S3439" s="16"/>
    </row>
    <row r="3440" spans="17:19" x14ac:dyDescent="0.3">
      <c r="Q3440" s="11"/>
      <c r="S3440" s="16"/>
    </row>
    <row r="3441" spans="17:19" x14ac:dyDescent="0.3">
      <c r="Q3441" s="11"/>
      <c r="S3441" s="16"/>
    </row>
    <row r="3442" spans="17:19" x14ac:dyDescent="0.3">
      <c r="Q3442" s="11"/>
      <c r="S3442" s="16"/>
    </row>
    <row r="3443" spans="17:19" x14ac:dyDescent="0.3">
      <c r="Q3443" s="11"/>
      <c r="S3443" s="16"/>
    </row>
    <row r="3444" spans="17:19" x14ac:dyDescent="0.3">
      <c r="Q3444" s="11"/>
      <c r="S3444" s="16"/>
    </row>
    <row r="3445" spans="17:19" x14ac:dyDescent="0.3">
      <c r="Q3445" s="11"/>
      <c r="S3445" s="16"/>
    </row>
    <row r="3446" spans="17:19" x14ac:dyDescent="0.3">
      <c r="Q3446" s="11"/>
      <c r="S3446" s="16"/>
    </row>
    <row r="3447" spans="17:19" x14ac:dyDescent="0.3">
      <c r="Q3447" s="11"/>
      <c r="S3447" s="16"/>
    </row>
    <row r="3448" spans="17:19" x14ac:dyDescent="0.3">
      <c r="Q3448" s="11"/>
      <c r="S3448" s="16"/>
    </row>
    <row r="3449" spans="17:19" x14ac:dyDescent="0.3">
      <c r="Q3449" s="11"/>
      <c r="S3449" s="16"/>
    </row>
    <row r="3450" spans="17:19" x14ac:dyDescent="0.3">
      <c r="Q3450" s="11"/>
      <c r="S3450" s="16"/>
    </row>
    <row r="3451" spans="17:19" x14ac:dyDescent="0.3">
      <c r="Q3451" s="11"/>
      <c r="S3451" s="16"/>
    </row>
    <row r="3452" spans="17:19" x14ac:dyDescent="0.3">
      <c r="Q3452" s="11"/>
      <c r="S3452" s="16"/>
    </row>
    <row r="3453" spans="17:19" x14ac:dyDescent="0.3">
      <c r="Q3453" s="11"/>
      <c r="S3453" s="16"/>
    </row>
    <row r="3454" spans="17:19" x14ac:dyDescent="0.3">
      <c r="Q3454" s="11"/>
      <c r="S3454" s="16"/>
    </row>
    <row r="3455" spans="17:19" x14ac:dyDescent="0.3">
      <c r="Q3455" s="11"/>
      <c r="S3455" s="16"/>
    </row>
    <row r="3456" spans="17:19" x14ac:dyDescent="0.3">
      <c r="Q3456" s="11"/>
      <c r="S3456" s="16"/>
    </row>
    <row r="3457" spans="17:19" x14ac:dyDescent="0.3">
      <c r="Q3457" s="11"/>
      <c r="S3457" s="16"/>
    </row>
    <row r="3458" spans="17:19" x14ac:dyDescent="0.3">
      <c r="Q3458" s="11"/>
      <c r="S3458" s="16"/>
    </row>
    <row r="3459" spans="17:19" x14ac:dyDescent="0.3">
      <c r="Q3459" s="11"/>
      <c r="S3459" s="16"/>
    </row>
    <row r="3460" spans="17:19" x14ac:dyDescent="0.3">
      <c r="Q3460" s="11"/>
      <c r="S3460" s="16"/>
    </row>
    <row r="3461" spans="17:19" x14ac:dyDescent="0.3">
      <c r="Q3461" s="11"/>
      <c r="S3461" s="16"/>
    </row>
    <row r="3462" spans="17:19" x14ac:dyDescent="0.3">
      <c r="Q3462" s="11"/>
      <c r="S3462" s="16"/>
    </row>
    <row r="3463" spans="17:19" x14ac:dyDescent="0.3">
      <c r="Q3463" s="11"/>
      <c r="S3463" s="16"/>
    </row>
    <row r="3464" spans="17:19" x14ac:dyDescent="0.3">
      <c r="Q3464" s="11"/>
      <c r="S3464" s="16"/>
    </row>
    <row r="3465" spans="17:19" x14ac:dyDescent="0.3">
      <c r="Q3465" s="11"/>
      <c r="S3465" s="16"/>
    </row>
    <row r="3466" spans="17:19" x14ac:dyDescent="0.3">
      <c r="Q3466" s="11"/>
      <c r="S3466" s="16"/>
    </row>
    <row r="3467" spans="17:19" x14ac:dyDescent="0.3">
      <c r="Q3467" s="11"/>
      <c r="S3467" s="16"/>
    </row>
    <row r="3468" spans="17:19" x14ac:dyDescent="0.3">
      <c r="Q3468" s="11"/>
      <c r="S3468" s="16"/>
    </row>
    <row r="3469" spans="17:19" x14ac:dyDescent="0.3">
      <c r="Q3469" s="11"/>
      <c r="S3469" s="16"/>
    </row>
    <row r="3470" spans="17:19" x14ac:dyDescent="0.3">
      <c r="Q3470" s="11"/>
      <c r="S3470" s="16"/>
    </row>
    <row r="3471" spans="17:19" x14ac:dyDescent="0.3">
      <c r="Q3471" s="11"/>
      <c r="S3471" s="16"/>
    </row>
    <row r="3472" spans="17:19" x14ac:dyDescent="0.3">
      <c r="Q3472" s="11"/>
      <c r="S3472" s="16"/>
    </row>
    <row r="3473" spans="17:19" x14ac:dyDescent="0.3">
      <c r="Q3473" s="11"/>
      <c r="S3473" s="16"/>
    </row>
    <row r="3474" spans="17:19" x14ac:dyDescent="0.3">
      <c r="Q3474" s="11"/>
      <c r="S3474" s="16"/>
    </row>
    <row r="3475" spans="17:19" x14ac:dyDescent="0.3">
      <c r="Q3475" s="11"/>
      <c r="S3475" s="16"/>
    </row>
    <row r="3476" spans="17:19" x14ac:dyDescent="0.3">
      <c r="Q3476" s="11"/>
      <c r="S3476" s="16"/>
    </row>
    <row r="3477" spans="17:19" x14ac:dyDescent="0.3">
      <c r="Q3477" s="11"/>
      <c r="S3477" s="16"/>
    </row>
    <row r="3478" spans="17:19" x14ac:dyDescent="0.3">
      <c r="Q3478" s="11"/>
      <c r="S3478" s="16"/>
    </row>
    <row r="3479" spans="17:19" x14ac:dyDescent="0.3">
      <c r="Q3479" s="11"/>
      <c r="S3479" s="16"/>
    </row>
    <row r="3480" spans="17:19" x14ac:dyDescent="0.3">
      <c r="Q3480" s="11"/>
      <c r="S3480" s="16"/>
    </row>
    <row r="3481" spans="17:19" x14ac:dyDescent="0.3">
      <c r="Q3481" s="11"/>
      <c r="S3481" s="16"/>
    </row>
    <row r="3482" spans="17:19" x14ac:dyDescent="0.3">
      <c r="Q3482" s="11"/>
      <c r="S3482" s="16"/>
    </row>
    <row r="3483" spans="17:19" x14ac:dyDescent="0.3">
      <c r="Q3483" s="11"/>
      <c r="S3483" s="16"/>
    </row>
    <row r="3484" spans="17:19" x14ac:dyDescent="0.3">
      <c r="Q3484" s="11"/>
      <c r="S3484" s="16"/>
    </row>
    <row r="3485" spans="17:19" x14ac:dyDescent="0.3">
      <c r="Q3485" s="11"/>
      <c r="S3485" s="16"/>
    </row>
    <row r="3486" spans="17:19" x14ac:dyDescent="0.3">
      <c r="Q3486" s="11"/>
      <c r="S3486" s="16"/>
    </row>
    <row r="3487" spans="17:19" x14ac:dyDescent="0.3">
      <c r="Q3487" s="11"/>
      <c r="S3487" s="16"/>
    </row>
    <row r="3488" spans="17:19" x14ac:dyDescent="0.3">
      <c r="Q3488" s="11"/>
      <c r="S3488" s="16"/>
    </row>
    <row r="3489" spans="17:19" x14ac:dyDescent="0.3">
      <c r="Q3489" s="11"/>
      <c r="S3489" s="16"/>
    </row>
    <row r="3490" spans="17:19" x14ac:dyDescent="0.3">
      <c r="Q3490" s="11"/>
      <c r="S3490" s="16"/>
    </row>
    <row r="3491" spans="17:19" x14ac:dyDescent="0.3">
      <c r="Q3491" s="11"/>
      <c r="S3491" s="16"/>
    </row>
    <row r="3492" spans="17:19" x14ac:dyDescent="0.3">
      <c r="Q3492" s="11"/>
      <c r="S3492" s="16"/>
    </row>
    <row r="3493" spans="17:19" x14ac:dyDescent="0.3">
      <c r="Q3493" s="11"/>
      <c r="S3493" s="16"/>
    </row>
    <row r="3494" spans="17:19" x14ac:dyDescent="0.3">
      <c r="Q3494" s="11"/>
      <c r="S3494" s="16"/>
    </row>
    <row r="3495" spans="17:19" x14ac:dyDescent="0.3">
      <c r="Q3495" s="11"/>
      <c r="S3495" s="16"/>
    </row>
    <row r="3496" spans="17:19" x14ac:dyDescent="0.3">
      <c r="Q3496" s="11"/>
      <c r="S3496" s="16"/>
    </row>
    <row r="3497" spans="17:19" x14ac:dyDescent="0.3">
      <c r="Q3497" s="11"/>
      <c r="S3497" s="16"/>
    </row>
    <row r="3498" spans="17:19" x14ac:dyDescent="0.3">
      <c r="Q3498" s="11"/>
      <c r="S3498" s="16"/>
    </row>
    <row r="3499" spans="17:19" x14ac:dyDescent="0.3">
      <c r="Q3499" s="11"/>
      <c r="S3499" s="16"/>
    </row>
    <row r="3500" spans="17:19" x14ac:dyDescent="0.3">
      <c r="Q3500" s="11"/>
      <c r="S3500" s="16"/>
    </row>
    <row r="3501" spans="17:19" x14ac:dyDescent="0.3">
      <c r="Q3501" s="11"/>
      <c r="S3501" s="16"/>
    </row>
    <row r="3502" spans="17:19" x14ac:dyDescent="0.3">
      <c r="Q3502" s="11"/>
      <c r="S3502" s="16"/>
    </row>
    <row r="3503" spans="17:19" x14ac:dyDescent="0.3">
      <c r="Q3503" s="11"/>
      <c r="S3503" s="16"/>
    </row>
    <row r="3504" spans="17:19" x14ac:dyDescent="0.3">
      <c r="Q3504" s="11"/>
      <c r="S3504" s="16"/>
    </row>
    <row r="3505" spans="17:19" x14ac:dyDescent="0.3">
      <c r="Q3505" s="11"/>
      <c r="S3505" s="16"/>
    </row>
    <row r="3506" spans="17:19" x14ac:dyDescent="0.3">
      <c r="Q3506" s="11"/>
      <c r="S3506" s="16"/>
    </row>
    <row r="3507" spans="17:19" x14ac:dyDescent="0.3">
      <c r="Q3507" s="11"/>
      <c r="S3507" s="16"/>
    </row>
    <row r="3508" spans="17:19" x14ac:dyDescent="0.3">
      <c r="Q3508" s="11"/>
      <c r="S3508" s="16"/>
    </row>
    <row r="3509" spans="17:19" x14ac:dyDescent="0.3">
      <c r="Q3509" s="11"/>
      <c r="S3509" s="16"/>
    </row>
    <row r="3510" spans="17:19" x14ac:dyDescent="0.3">
      <c r="Q3510" s="11"/>
      <c r="S3510" s="16"/>
    </row>
    <row r="3511" spans="17:19" x14ac:dyDescent="0.3">
      <c r="Q3511" s="11"/>
      <c r="S3511" s="16"/>
    </row>
    <row r="3512" spans="17:19" x14ac:dyDescent="0.3">
      <c r="Q3512" s="11"/>
      <c r="S3512" s="16"/>
    </row>
    <row r="3513" spans="17:19" x14ac:dyDescent="0.3">
      <c r="Q3513" s="11"/>
      <c r="S3513" s="16"/>
    </row>
    <row r="3514" spans="17:19" x14ac:dyDescent="0.3">
      <c r="Q3514" s="11"/>
      <c r="S3514" s="16"/>
    </row>
    <row r="3515" spans="17:19" x14ac:dyDescent="0.3">
      <c r="Q3515" s="11"/>
      <c r="S3515" s="16"/>
    </row>
    <row r="3516" spans="17:19" x14ac:dyDescent="0.3">
      <c r="Q3516" s="11"/>
      <c r="S3516" s="16"/>
    </row>
    <row r="3517" spans="17:19" x14ac:dyDescent="0.3">
      <c r="Q3517" s="11"/>
      <c r="S3517" s="16"/>
    </row>
    <row r="3518" spans="17:19" x14ac:dyDescent="0.3">
      <c r="Q3518" s="11"/>
      <c r="S3518" s="16"/>
    </row>
    <row r="3519" spans="17:19" x14ac:dyDescent="0.3">
      <c r="Q3519" s="11"/>
      <c r="S3519" s="16"/>
    </row>
    <row r="3520" spans="17:19" x14ac:dyDescent="0.3">
      <c r="Q3520" s="11"/>
      <c r="S3520" s="16"/>
    </row>
    <row r="3521" spans="17:19" x14ac:dyDescent="0.3">
      <c r="Q3521" s="11"/>
      <c r="S3521" s="16"/>
    </row>
    <row r="3522" spans="17:19" x14ac:dyDescent="0.3">
      <c r="Q3522" s="11"/>
      <c r="S3522" s="16"/>
    </row>
    <row r="3523" spans="17:19" x14ac:dyDescent="0.3">
      <c r="Q3523" s="11"/>
      <c r="S3523" s="16"/>
    </row>
    <row r="3524" spans="17:19" x14ac:dyDescent="0.3">
      <c r="Q3524" s="11"/>
      <c r="S3524" s="16"/>
    </row>
    <row r="3525" spans="17:19" x14ac:dyDescent="0.3">
      <c r="Q3525" s="11"/>
      <c r="S3525" s="16"/>
    </row>
    <row r="3526" spans="17:19" x14ac:dyDescent="0.3">
      <c r="Q3526" s="11"/>
      <c r="S3526" s="16"/>
    </row>
    <row r="3527" spans="17:19" x14ac:dyDescent="0.3">
      <c r="Q3527" s="11"/>
      <c r="S3527" s="16"/>
    </row>
    <row r="3528" spans="17:19" x14ac:dyDescent="0.3">
      <c r="Q3528" s="11"/>
      <c r="S3528" s="16"/>
    </row>
    <row r="3529" spans="17:19" x14ac:dyDescent="0.3">
      <c r="Q3529" s="11"/>
      <c r="S3529" s="16"/>
    </row>
    <row r="3530" spans="17:19" x14ac:dyDescent="0.3">
      <c r="Q3530" s="11"/>
      <c r="S3530" s="16"/>
    </row>
    <row r="3531" spans="17:19" x14ac:dyDescent="0.3">
      <c r="Q3531" s="11"/>
      <c r="S3531" s="16"/>
    </row>
    <row r="3532" spans="17:19" x14ac:dyDescent="0.3">
      <c r="Q3532" s="11"/>
      <c r="S3532" s="16"/>
    </row>
    <row r="3533" spans="17:19" x14ac:dyDescent="0.3">
      <c r="Q3533" s="11"/>
      <c r="S3533" s="16"/>
    </row>
    <row r="3534" spans="17:19" x14ac:dyDescent="0.3">
      <c r="Q3534" s="11"/>
      <c r="S3534" s="16"/>
    </row>
    <row r="3535" spans="17:19" x14ac:dyDescent="0.3">
      <c r="Q3535" s="11"/>
      <c r="S3535" s="16"/>
    </row>
    <row r="3536" spans="17:19" x14ac:dyDescent="0.3">
      <c r="Q3536" s="11"/>
      <c r="S3536" s="16"/>
    </row>
    <row r="3537" spans="17:19" x14ac:dyDescent="0.3">
      <c r="Q3537" s="11"/>
      <c r="S3537" s="16"/>
    </row>
    <row r="3538" spans="17:19" x14ac:dyDescent="0.3">
      <c r="Q3538" s="11"/>
      <c r="S3538" s="16"/>
    </row>
    <row r="3539" spans="17:19" x14ac:dyDescent="0.3">
      <c r="Q3539" s="11"/>
      <c r="S3539" s="16"/>
    </row>
    <row r="3540" spans="17:19" x14ac:dyDescent="0.3">
      <c r="Q3540" s="11"/>
      <c r="S3540" s="16"/>
    </row>
    <row r="3541" spans="17:19" x14ac:dyDescent="0.3">
      <c r="Q3541" s="11"/>
      <c r="S3541" s="16"/>
    </row>
    <row r="3542" spans="17:19" x14ac:dyDescent="0.3">
      <c r="Q3542" s="11"/>
      <c r="S3542" s="16"/>
    </row>
    <row r="3543" spans="17:19" x14ac:dyDescent="0.3">
      <c r="Q3543" s="11"/>
      <c r="S3543" s="16"/>
    </row>
    <row r="3544" spans="17:19" x14ac:dyDescent="0.3">
      <c r="Q3544" s="11"/>
      <c r="S3544" s="16"/>
    </row>
    <row r="3545" spans="17:19" x14ac:dyDescent="0.3">
      <c r="Q3545" s="11"/>
      <c r="S3545" s="16"/>
    </row>
    <row r="3546" spans="17:19" x14ac:dyDescent="0.3">
      <c r="Q3546" s="11"/>
      <c r="S3546" s="16"/>
    </row>
    <row r="3547" spans="17:19" x14ac:dyDescent="0.3">
      <c r="Q3547" s="11"/>
      <c r="S3547" s="16"/>
    </row>
    <row r="3548" spans="17:19" x14ac:dyDescent="0.3">
      <c r="Q3548" s="11"/>
      <c r="S3548" s="16"/>
    </row>
    <row r="3549" spans="17:19" x14ac:dyDescent="0.3">
      <c r="Q3549" s="11"/>
      <c r="S3549" s="16"/>
    </row>
    <row r="3550" spans="17:19" x14ac:dyDescent="0.3">
      <c r="Q3550" s="11"/>
      <c r="S3550" s="16"/>
    </row>
    <row r="3551" spans="17:19" x14ac:dyDescent="0.3">
      <c r="Q3551" s="11"/>
      <c r="S3551" s="16"/>
    </row>
    <row r="3552" spans="17:19" x14ac:dyDescent="0.3">
      <c r="Q3552" s="11"/>
      <c r="S3552" s="16"/>
    </row>
    <row r="3553" spans="17:19" x14ac:dyDescent="0.3">
      <c r="Q3553" s="11"/>
      <c r="S3553" s="16"/>
    </row>
    <row r="3554" spans="17:19" x14ac:dyDescent="0.3">
      <c r="Q3554" s="11"/>
      <c r="S3554" s="16"/>
    </row>
    <row r="3555" spans="17:19" x14ac:dyDescent="0.3">
      <c r="Q3555" s="11"/>
      <c r="S3555" s="16"/>
    </row>
    <row r="3556" spans="17:19" x14ac:dyDescent="0.3">
      <c r="Q3556" s="11"/>
      <c r="S3556" s="16"/>
    </row>
    <row r="3557" spans="17:19" x14ac:dyDescent="0.3">
      <c r="Q3557" s="11"/>
      <c r="S3557" s="16"/>
    </row>
    <row r="3558" spans="17:19" x14ac:dyDescent="0.3">
      <c r="Q3558" s="11"/>
      <c r="S3558" s="16"/>
    </row>
    <row r="3559" spans="17:19" x14ac:dyDescent="0.3">
      <c r="Q3559" s="11"/>
      <c r="S3559" s="16"/>
    </row>
    <row r="3560" spans="17:19" x14ac:dyDescent="0.3">
      <c r="Q3560" s="11"/>
      <c r="S3560" s="16"/>
    </row>
    <row r="3561" spans="17:19" x14ac:dyDescent="0.3">
      <c r="Q3561" s="11"/>
      <c r="S3561" s="16"/>
    </row>
    <row r="3562" spans="17:19" x14ac:dyDescent="0.3">
      <c r="Q3562" s="11"/>
      <c r="S3562" s="16"/>
    </row>
    <row r="3563" spans="17:19" x14ac:dyDescent="0.3">
      <c r="Q3563" s="11"/>
      <c r="S3563" s="16"/>
    </row>
    <row r="3564" spans="17:19" x14ac:dyDescent="0.3">
      <c r="Q3564" s="11"/>
      <c r="S3564" s="16"/>
    </row>
    <row r="3565" spans="17:19" x14ac:dyDescent="0.3">
      <c r="Q3565" s="11"/>
      <c r="S3565" s="16"/>
    </row>
    <row r="3566" spans="17:19" x14ac:dyDescent="0.3">
      <c r="Q3566" s="11"/>
      <c r="S3566" s="16"/>
    </row>
    <row r="3567" spans="17:19" x14ac:dyDescent="0.3">
      <c r="Q3567" s="11"/>
      <c r="S3567" s="16"/>
    </row>
    <row r="3568" spans="17:19" x14ac:dyDescent="0.3">
      <c r="Q3568" s="11"/>
      <c r="S3568" s="16"/>
    </row>
    <row r="3569" spans="17:19" x14ac:dyDescent="0.3">
      <c r="Q3569" s="11"/>
      <c r="S3569" s="16"/>
    </row>
    <row r="3570" spans="17:19" x14ac:dyDescent="0.3">
      <c r="Q3570" s="11"/>
      <c r="S3570" s="16"/>
    </row>
    <row r="3571" spans="17:19" x14ac:dyDescent="0.3">
      <c r="Q3571" s="11"/>
      <c r="S3571" s="16"/>
    </row>
    <row r="3572" spans="17:19" x14ac:dyDescent="0.3">
      <c r="Q3572" s="11"/>
      <c r="S3572" s="16"/>
    </row>
    <row r="3573" spans="17:19" x14ac:dyDescent="0.3">
      <c r="Q3573" s="11"/>
      <c r="S3573" s="16"/>
    </row>
    <row r="3574" spans="17:19" x14ac:dyDescent="0.3">
      <c r="Q3574" s="11"/>
      <c r="S3574" s="16"/>
    </row>
    <row r="3575" spans="17:19" x14ac:dyDescent="0.3">
      <c r="Q3575" s="11"/>
      <c r="S3575" s="16"/>
    </row>
    <row r="3576" spans="17:19" x14ac:dyDescent="0.3">
      <c r="Q3576" s="11"/>
      <c r="S3576" s="16"/>
    </row>
    <row r="3577" spans="17:19" x14ac:dyDescent="0.3">
      <c r="Q3577" s="11"/>
      <c r="S3577" s="16"/>
    </row>
    <row r="3578" spans="17:19" x14ac:dyDescent="0.3">
      <c r="Q3578" s="11"/>
      <c r="S3578" s="16"/>
    </row>
    <row r="3579" spans="17:19" x14ac:dyDescent="0.3">
      <c r="Q3579" s="11"/>
      <c r="S3579" s="16"/>
    </row>
    <row r="3580" spans="17:19" x14ac:dyDescent="0.3">
      <c r="Q3580" s="11"/>
      <c r="S3580" s="16"/>
    </row>
    <row r="3581" spans="17:19" x14ac:dyDescent="0.3">
      <c r="Q3581" s="11"/>
      <c r="S3581" s="16"/>
    </row>
    <row r="3582" spans="17:19" x14ac:dyDescent="0.3">
      <c r="Q3582" s="11"/>
      <c r="S3582" s="16"/>
    </row>
    <row r="3583" spans="17:19" x14ac:dyDescent="0.3">
      <c r="Q3583" s="11"/>
      <c r="S3583" s="16"/>
    </row>
    <row r="3584" spans="17:19" x14ac:dyDescent="0.3">
      <c r="Q3584" s="11"/>
      <c r="S3584" s="16"/>
    </row>
    <row r="3585" spans="17:19" x14ac:dyDescent="0.3">
      <c r="Q3585" s="11"/>
      <c r="S3585" s="16"/>
    </row>
    <row r="3586" spans="17:19" x14ac:dyDescent="0.3">
      <c r="Q3586" s="11"/>
      <c r="S3586" s="16"/>
    </row>
    <row r="3587" spans="17:19" x14ac:dyDescent="0.3">
      <c r="Q3587" s="11"/>
      <c r="S3587" s="16"/>
    </row>
    <row r="3588" spans="17:19" x14ac:dyDescent="0.3">
      <c r="Q3588" s="11"/>
      <c r="S3588" s="16"/>
    </row>
    <row r="3589" spans="17:19" x14ac:dyDescent="0.3">
      <c r="Q3589" s="11"/>
      <c r="S3589" s="16"/>
    </row>
    <row r="3590" spans="17:19" x14ac:dyDescent="0.3">
      <c r="Q3590" s="11"/>
      <c r="S3590" s="16"/>
    </row>
    <row r="3591" spans="17:19" x14ac:dyDescent="0.3">
      <c r="Q3591" s="11"/>
      <c r="S3591" s="16"/>
    </row>
    <row r="3592" spans="17:19" x14ac:dyDescent="0.3">
      <c r="Q3592" s="11"/>
      <c r="S3592" s="16"/>
    </row>
    <row r="3593" spans="17:19" x14ac:dyDescent="0.3">
      <c r="Q3593" s="11"/>
      <c r="S3593" s="16"/>
    </row>
    <row r="3594" spans="17:19" x14ac:dyDescent="0.3">
      <c r="Q3594" s="11"/>
      <c r="S3594" s="16"/>
    </row>
    <row r="3595" spans="17:19" x14ac:dyDescent="0.3">
      <c r="Q3595" s="11"/>
      <c r="S3595" s="16"/>
    </row>
    <row r="3596" spans="17:19" x14ac:dyDescent="0.3">
      <c r="Q3596" s="11"/>
      <c r="S3596" s="16"/>
    </row>
    <row r="3597" spans="17:19" x14ac:dyDescent="0.3">
      <c r="Q3597" s="11"/>
      <c r="S3597" s="16"/>
    </row>
    <row r="3598" spans="17:19" x14ac:dyDescent="0.3">
      <c r="Q3598" s="11"/>
      <c r="S3598" s="16"/>
    </row>
    <row r="3599" spans="17:19" x14ac:dyDescent="0.3">
      <c r="Q3599" s="11"/>
      <c r="S3599" s="16"/>
    </row>
    <row r="3600" spans="17:19" x14ac:dyDescent="0.3">
      <c r="Q3600" s="11"/>
      <c r="S3600" s="16"/>
    </row>
    <row r="3601" spans="17:19" x14ac:dyDescent="0.3">
      <c r="Q3601" s="11"/>
      <c r="S3601" s="16"/>
    </row>
    <row r="3602" spans="17:19" x14ac:dyDescent="0.3">
      <c r="Q3602" s="11"/>
      <c r="S3602" s="16"/>
    </row>
    <row r="3603" spans="17:19" x14ac:dyDescent="0.3">
      <c r="Q3603" s="11"/>
      <c r="S3603" s="16"/>
    </row>
    <row r="3604" spans="17:19" x14ac:dyDescent="0.3">
      <c r="Q3604" s="11"/>
      <c r="S3604" s="16"/>
    </row>
    <row r="3605" spans="17:19" x14ac:dyDescent="0.3">
      <c r="Q3605" s="11"/>
      <c r="S3605" s="16"/>
    </row>
    <row r="3606" spans="17:19" x14ac:dyDescent="0.3">
      <c r="Q3606" s="11"/>
      <c r="S3606" s="16"/>
    </row>
    <row r="3607" spans="17:19" x14ac:dyDescent="0.3">
      <c r="Q3607" s="11"/>
      <c r="S3607" s="16"/>
    </row>
    <row r="3608" spans="17:19" x14ac:dyDescent="0.3">
      <c r="Q3608" s="11"/>
      <c r="S3608" s="16"/>
    </row>
    <row r="3609" spans="17:19" x14ac:dyDescent="0.3">
      <c r="Q3609" s="11"/>
      <c r="S3609" s="16"/>
    </row>
    <row r="3610" spans="17:19" x14ac:dyDescent="0.3">
      <c r="Q3610" s="11"/>
      <c r="S3610" s="16"/>
    </row>
    <row r="3611" spans="17:19" x14ac:dyDescent="0.3">
      <c r="Q3611" s="11"/>
      <c r="S3611" s="16"/>
    </row>
    <row r="3612" spans="17:19" x14ac:dyDescent="0.3">
      <c r="Q3612" s="11"/>
      <c r="S3612" s="16"/>
    </row>
    <row r="3613" spans="17:19" x14ac:dyDescent="0.3">
      <c r="Q3613" s="11"/>
      <c r="S3613" s="16"/>
    </row>
    <row r="3614" spans="17:19" x14ac:dyDescent="0.3">
      <c r="Q3614" s="11"/>
      <c r="S3614" s="16"/>
    </row>
    <row r="3615" spans="17:19" x14ac:dyDescent="0.3">
      <c r="Q3615" s="11"/>
      <c r="S3615" s="16"/>
    </row>
    <row r="3616" spans="17:19" x14ac:dyDescent="0.3">
      <c r="Q3616" s="11"/>
      <c r="S3616" s="16"/>
    </row>
    <row r="3617" spans="17:19" x14ac:dyDescent="0.3">
      <c r="Q3617" s="11"/>
      <c r="S3617" s="16"/>
    </row>
    <row r="3618" spans="17:19" x14ac:dyDescent="0.3">
      <c r="Q3618" s="11"/>
      <c r="S3618" s="16"/>
    </row>
    <row r="3619" spans="17:19" x14ac:dyDescent="0.3">
      <c r="Q3619" s="11"/>
      <c r="S3619" s="16"/>
    </row>
    <row r="3620" spans="17:19" x14ac:dyDescent="0.3">
      <c r="Q3620" s="11"/>
      <c r="S3620" s="16"/>
    </row>
    <row r="3621" spans="17:19" x14ac:dyDescent="0.3">
      <c r="Q3621" s="11"/>
      <c r="S3621" s="16"/>
    </row>
    <row r="3622" spans="17:19" x14ac:dyDescent="0.3">
      <c r="Q3622" s="11"/>
      <c r="S3622" s="16"/>
    </row>
    <row r="3623" spans="17:19" x14ac:dyDescent="0.3">
      <c r="Q3623" s="11"/>
      <c r="S3623" s="16"/>
    </row>
    <row r="3624" spans="17:19" x14ac:dyDescent="0.3">
      <c r="Q3624" s="11"/>
      <c r="S3624" s="16"/>
    </row>
    <row r="3625" spans="17:19" x14ac:dyDescent="0.3">
      <c r="Q3625" s="11"/>
      <c r="S3625" s="16"/>
    </row>
    <row r="3626" spans="17:19" x14ac:dyDescent="0.3">
      <c r="Q3626" s="11"/>
      <c r="S3626" s="16"/>
    </row>
    <row r="3627" spans="17:19" x14ac:dyDescent="0.3">
      <c r="Q3627" s="11"/>
      <c r="S3627" s="16"/>
    </row>
    <row r="3628" spans="17:19" x14ac:dyDescent="0.3">
      <c r="Q3628" s="11"/>
      <c r="S3628" s="16"/>
    </row>
    <row r="3629" spans="17:19" x14ac:dyDescent="0.3">
      <c r="Q3629" s="11"/>
      <c r="S3629" s="16"/>
    </row>
    <row r="3630" spans="17:19" x14ac:dyDescent="0.3">
      <c r="Q3630" s="11"/>
      <c r="S3630" s="16"/>
    </row>
    <row r="3631" spans="17:19" x14ac:dyDescent="0.3">
      <c r="Q3631" s="11"/>
      <c r="S3631" s="16"/>
    </row>
    <row r="3632" spans="17:19" x14ac:dyDescent="0.3">
      <c r="Q3632" s="11"/>
      <c r="S3632" s="16"/>
    </row>
    <row r="3633" spans="17:19" x14ac:dyDescent="0.3">
      <c r="Q3633" s="11"/>
      <c r="S3633" s="16"/>
    </row>
    <row r="3634" spans="17:19" x14ac:dyDescent="0.3">
      <c r="Q3634" s="11"/>
      <c r="S3634" s="16"/>
    </row>
    <row r="3635" spans="17:19" x14ac:dyDescent="0.3">
      <c r="Q3635" s="11"/>
      <c r="S3635" s="16"/>
    </row>
    <row r="3636" spans="17:19" x14ac:dyDescent="0.3">
      <c r="Q3636" s="11"/>
      <c r="S3636" s="16"/>
    </row>
    <row r="3637" spans="17:19" x14ac:dyDescent="0.3">
      <c r="Q3637" s="11"/>
      <c r="S3637" s="16"/>
    </row>
    <row r="3638" spans="17:19" x14ac:dyDescent="0.3">
      <c r="Q3638" s="11"/>
      <c r="S3638" s="16"/>
    </row>
    <row r="3639" spans="17:19" x14ac:dyDescent="0.3">
      <c r="Q3639" s="11"/>
      <c r="S3639" s="16"/>
    </row>
    <row r="3640" spans="17:19" x14ac:dyDescent="0.3">
      <c r="Q3640" s="11"/>
      <c r="S3640" s="16"/>
    </row>
    <row r="3641" spans="17:19" x14ac:dyDescent="0.3">
      <c r="Q3641" s="11"/>
      <c r="S3641" s="16"/>
    </row>
    <row r="3642" spans="17:19" x14ac:dyDescent="0.3">
      <c r="Q3642" s="11"/>
      <c r="S3642" s="16"/>
    </row>
    <row r="3643" spans="17:19" x14ac:dyDescent="0.3">
      <c r="Q3643" s="11"/>
      <c r="S3643" s="16"/>
    </row>
    <row r="3644" spans="17:19" x14ac:dyDescent="0.3">
      <c r="Q3644" s="11"/>
      <c r="S3644" s="16"/>
    </row>
    <row r="3645" spans="17:19" x14ac:dyDescent="0.3">
      <c r="Q3645" s="11"/>
      <c r="S3645" s="16"/>
    </row>
    <row r="3646" spans="17:19" x14ac:dyDescent="0.3">
      <c r="Q3646" s="11"/>
      <c r="S3646" s="16"/>
    </row>
    <row r="3647" spans="17:19" x14ac:dyDescent="0.3">
      <c r="Q3647" s="11"/>
      <c r="S3647" s="16"/>
    </row>
    <row r="3648" spans="17:19" x14ac:dyDescent="0.3">
      <c r="Q3648" s="11"/>
      <c r="S3648" s="16"/>
    </row>
    <row r="3649" spans="17:19" x14ac:dyDescent="0.3">
      <c r="Q3649" s="11"/>
      <c r="S3649" s="16"/>
    </row>
    <row r="3650" spans="17:19" x14ac:dyDescent="0.3">
      <c r="Q3650" s="11"/>
      <c r="S3650" s="16"/>
    </row>
    <row r="3651" spans="17:19" x14ac:dyDescent="0.3">
      <c r="Q3651" s="11"/>
      <c r="S3651" s="16"/>
    </row>
    <row r="3652" spans="17:19" x14ac:dyDescent="0.3">
      <c r="Q3652" s="11"/>
      <c r="S3652" s="16"/>
    </row>
    <row r="3653" spans="17:19" x14ac:dyDescent="0.3">
      <c r="Q3653" s="11"/>
      <c r="S3653" s="16"/>
    </row>
    <row r="3654" spans="17:19" x14ac:dyDescent="0.3">
      <c r="Q3654" s="11"/>
      <c r="S3654" s="16"/>
    </row>
    <row r="3655" spans="17:19" x14ac:dyDescent="0.3">
      <c r="Q3655" s="11"/>
      <c r="S3655" s="16"/>
    </row>
    <row r="3656" spans="17:19" x14ac:dyDescent="0.3">
      <c r="Q3656" s="11"/>
      <c r="S3656" s="16"/>
    </row>
    <row r="3657" spans="17:19" x14ac:dyDescent="0.3">
      <c r="Q3657" s="11"/>
      <c r="S3657" s="16"/>
    </row>
    <row r="3658" spans="17:19" x14ac:dyDescent="0.3">
      <c r="Q3658" s="11"/>
      <c r="S3658" s="16"/>
    </row>
    <row r="3659" spans="17:19" x14ac:dyDescent="0.3">
      <c r="Q3659" s="11"/>
      <c r="S3659" s="16"/>
    </row>
    <row r="3660" spans="17:19" x14ac:dyDescent="0.3">
      <c r="Q3660" s="11"/>
      <c r="S3660" s="16"/>
    </row>
    <row r="3661" spans="17:19" x14ac:dyDescent="0.3">
      <c r="Q3661" s="11"/>
      <c r="S3661" s="16"/>
    </row>
    <row r="3662" spans="17:19" x14ac:dyDescent="0.3">
      <c r="Q3662" s="11"/>
      <c r="S3662" s="16"/>
    </row>
    <row r="3663" spans="17:19" x14ac:dyDescent="0.3">
      <c r="Q3663" s="11"/>
      <c r="S3663" s="16"/>
    </row>
    <row r="3664" spans="17:19" x14ac:dyDescent="0.3">
      <c r="Q3664" s="11"/>
      <c r="S3664" s="16"/>
    </row>
    <row r="3665" spans="17:19" x14ac:dyDescent="0.3">
      <c r="Q3665" s="11"/>
      <c r="S3665" s="16"/>
    </row>
    <row r="3666" spans="17:19" x14ac:dyDescent="0.3">
      <c r="Q3666" s="11"/>
      <c r="S3666" s="16"/>
    </row>
    <row r="3667" spans="17:19" x14ac:dyDescent="0.3">
      <c r="Q3667" s="11"/>
      <c r="S3667" s="16"/>
    </row>
    <row r="3668" spans="17:19" x14ac:dyDescent="0.3">
      <c r="Q3668" s="11"/>
      <c r="S3668" s="16"/>
    </row>
    <row r="3669" spans="17:19" x14ac:dyDescent="0.3">
      <c r="Q3669" s="11"/>
      <c r="S3669" s="16"/>
    </row>
    <row r="3670" spans="17:19" x14ac:dyDescent="0.3">
      <c r="Q3670" s="11"/>
      <c r="S3670" s="16"/>
    </row>
    <row r="3671" spans="17:19" x14ac:dyDescent="0.3">
      <c r="Q3671" s="11"/>
      <c r="S3671" s="16"/>
    </row>
    <row r="3672" spans="17:19" x14ac:dyDescent="0.3">
      <c r="Q3672" s="11"/>
      <c r="S3672" s="16"/>
    </row>
    <row r="3673" spans="17:19" x14ac:dyDescent="0.3">
      <c r="Q3673" s="11"/>
      <c r="S3673" s="16"/>
    </row>
    <row r="3674" spans="17:19" x14ac:dyDescent="0.3">
      <c r="Q3674" s="11"/>
      <c r="S3674" s="16"/>
    </row>
    <row r="3675" spans="17:19" x14ac:dyDescent="0.3">
      <c r="Q3675" s="11"/>
      <c r="S3675" s="16"/>
    </row>
    <row r="3676" spans="17:19" x14ac:dyDescent="0.3">
      <c r="Q3676" s="11"/>
      <c r="S3676" s="16"/>
    </row>
    <row r="3677" spans="17:19" x14ac:dyDescent="0.3">
      <c r="Q3677" s="11"/>
      <c r="S3677" s="16"/>
    </row>
    <row r="3678" spans="17:19" x14ac:dyDescent="0.3">
      <c r="Q3678" s="11"/>
      <c r="S3678" s="16"/>
    </row>
    <row r="3679" spans="17:19" x14ac:dyDescent="0.3">
      <c r="Q3679" s="11"/>
      <c r="S3679" s="16"/>
    </row>
    <row r="3680" spans="17:19" x14ac:dyDescent="0.3">
      <c r="Q3680" s="11"/>
      <c r="S3680" s="16"/>
    </row>
    <row r="3681" spans="17:19" x14ac:dyDescent="0.3">
      <c r="Q3681" s="11"/>
      <c r="S3681" s="16"/>
    </row>
    <row r="3682" spans="17:19" x14ac:dyDescent="0.3">
      <c r="Q3682" s="11"/>
      <c r="S3682" s="16"/>
    </row>
    <row r="3683" spans="17:19" x14ac:dyDescent="0.3">
      <c r="Q3683" s="11"/>
      <c r="S3683" s="16"/>
    </row>
    <row r="3684" spans="17:19" x14ac:dyDescent="0.3">
      <c r="Q3684" s="11"/>
      <c r="S3684" s="16"/>
    </row>
    <row r="3685" spans="17:19" x14ac:dyDescent="0.3">
      <c r="Q3685" s="11"/>
      <c r="S3685" s="16"/>
    </row>
    <row r="3686" spans="17:19" x14ac:dyDescent="0.3">
      <c r="Q3686" s="11"/>
      <c r="S3686" s="16"/>
    </row>
    <row r="3687" spans="17:19" x14ac:dyDescent="0.3">
      <c r="Q3687" s="11"/>
      <c r="S3687" s="16"/>
    </row>
    <row r="3688" spans="17:19" x14ac:dyDescent="0.3">
      <c r="Q3688" s="11"/>
      <c r="S3688" s="16"/>
    </row>
    <row r="3689" spans="17:19" x14ac:dyDescent="0.3">
      <c r="Q3689" s="11"/>
      <c r="S3689" s="16"/>
    </row>
    <row r="3690" spans="17:19" x14ac:dyDescent="0.3">
      <c r="Q3690" s="11"/>
      <c r="S3690" s="16"/>
    </row>
    <row r="3691" spans="17:19" x14ac:dyDescent="0.3">
      <c r="Q3691" s="11"/>
      <c r="S3691" s="16"/>
    </row>
    <row r="3692" spans="17:19" x14ac:dyDescent="0.3">
      <c r="Q3692" s="11"/>
      <c r="S3692" s="16"/>
    </row>
    <row r="3693" spans="17:19" x14ac:dyDescent="0.3">
      <c r="Q3693" s="11"/>
      <c r="S3693" s="16"/>
    </row>
    <row r="3694" spans="17:19" x14ac:dyDescent="0.3">
      <c r="Q3694" s="11"/>
      <c r="S3694" s="16"/>
    </row>
    <row r="3695" spans="17:19" x14ac:dyDescent="0.3">
      <c r="Q3695" s="11"/>
      <c r="S3695" s="16"/>
    </row>
    <row r="3696" spans="17:19" x14ac:dyDescent="0.3">
      <c r="Q3696" s="11"/>
      <c r="S3696" s="16"/>
    </row>
    <row r="3697" spans="17:19" x14ac:dyDescent="0.3">
      <c r="Q3697" s="11"/>
      <c r="S3697" s="16"/>
    </row>
    <row r="3698" spans="17:19" x14ac:dyDescent="0.3">
      <c r="Q3698" s="11"/>
      <c r="S3698" s="16"/>
    </row>
    <row r="3699" spans="17:19" x14ac:dyDescent="0.3">
      <c r="Q3699" s="11"/>
      <c r="S3699" s="16"/>
    </row>
    <row r="3700" spans="17:19" x14ac:dyDescent="0.3">
      <c r="Q3700" s="11"/>
      <c r="S3700" s="16"/>
    </row>
    <row r="3701" spans="17:19" x14ac:dyDescent="0.3">
      <c r="Q3701" s="11"/>
      <c r="S3701" s="16"/>
    </row>
    <row r="3702" spans="17:19" x14ac:dyDescent="0.3">
      <c r="Q3702" s="11"/>
      <c r="S3702" s="16"/>
    </row>
    <row r="3703" spans="17:19" x14ac:dyDescent="0.3">
      <c r="Q3703" s="11"/>
      <c r="S3703" s="16"/>
    </row>
    <row r="3704" spans="17:19" x14ac:dyDescent="0.3">
      <c r="Q3704" s="11"/>
      <c r="S3704" s="16"/>
    </row>
    <row r="3705" spans="17:19" x14ac:dyDescent="0.3">
      <c r="Q3705" s="11"/>
      <c r="S3705" s="16"/>
    </row>
    <row r="3706" spans="17:19" x14ac:dyDescent="0.3">
      <c r="Q3706" s="11"/>
      <c r="S3706" s="16"/>
    </row>
    <row r="3707" spans="17:19" x14ac:dyDescent="0.3">
      <c r="Q3707" s="11"/>
      <c r="S3707" s="16"/>
    </row>
    <row r="3708" spans="17:19" x14ac:dyDescent="0.3">
      <c r="Q3708" s="11"/>
      <c r="S3708" s="16"/>
    </row>
    <row r="3709" spans="17:19" x14ac:dyDescent="0.3">
      <c r="Q3709" s="11"/>
      <c r="S3709" s="16"/>
    </row>
    <row r="3710" spans="17:19" x14ac:dyDescent="0.3">
      <c r="Q3710" s="11"/>
      <c r="S3710" s="16"/>
    </row>
    <row r="3711" spans="17:19" x14ac:dyDescent="0.3">
      <c r="Q3711" s="11"/>
      <c r="S3711" s="16"/>
    </row>
    <row r="3712" spans="17:19" x14ac:dyDescent="0.3">
      <c r="Q3712" s="11"/>
      <c r="S3712" s="16"/>
    </row>
    <row r="3713" spans="17:19" x14ac:dyDescent="0.3">
      <c r="Q3713" s="11"/>
      <c r="S3713" s="16"/>
    </row>
    <row r="3714" spans="17:19" x14ac:dyDescent="0.3">
      <c r="Q3714" s="11"/>
      <c r="S3714" s="16"/>
    </row>
    <row r="3715" spans="17:19" x14ac:dyDescent="0.3">
      <c r="Q3715" s="11"/>
      <c r="S3715" s="16"/>
    </row>
    <row r="3716" spans="17:19" x14ac:dyDescent="0.3">
      <c r="Q3716" s="11"/>
      <c r="S3716" s="16"/>
    </row>
    <row r="3717" spans="17:19" x14ac:dyDescent="0.3">
      <c r="Q3717" s="11"/>
      <c r="S3717" s="16"/>
    </row>
    <row r="3718" spans="17:19" x14ac:dyDescent="0.3">
      <c r="Q3718" s="11"/>
      <c r="S3718" s="16"/>
    </row>
    <row r="3719" spans="17:19" x14ac:dyDescent="0.3">
      <c r="Q3719" s="11"/>
      <c r="S3719" s="16"/>
    </row>
    <row r="3720" spans="17:19" x14ac:dyDescent="0.3">
      <c r="Q3720" s="11"/>
      <c r="S3720" s="16"/>
    </row>
    <row r="3721" spans="17:19" x14ac:dyDescent="0.3">
      <c r="Q3721" s="11"/>
      <c r="S3721" s="16"/>
    </row>
    <row r="3722" spans="17:19" x14ac:dyDescent="0.3">
      <c r="Q3722" s="11"/>
      <c r="S3722" s="16"/>
    </row>
    <row r="3723" spans="17:19" x14ac:dyDescent="0.3">
      <c r="Q3723" s="11"/>
      <c r="S3723" s="16"/>
    </row>
    <row r="3724" spans="17:19" x14ac:dyDescent="0.3">
      <c r="Q3724" s="11"/>
      <c r="S3724" s="16"/>
    </row>
    <row r="3725" spans="17:19" x14ac:dyDescent="0.3">
      <c r="Q3725" s="11"/>
      <c r="S3725" s="16"/>
    </row>
    <row r="3726" spans="17:19" x14ac:dyDescent="0.3">
      <c r="Q3726" s="11"/>
      <c r="S3726" s="16"/>
    </row>
    <row r="3727" spans="17:19" x14ac:dyDescent="0.3">
      <c r="Q3727" s="11"/>
      <c r="S3727" s="16"/>
    </row>
    <row r="3728" spans="17:19" x14ac:dyDescent="0.3">
      <c r="Q3728" s="11"/>
      <c r="S3728" s="16"/>
    </row>
    <row r="3729" spans="17:19" x14ac:dyDescent="0.3">
      <c r="Q3729" s="11"/>
      <c r="S3729" s="16"/>
    </row>
    <row r="3730" spans="17:19" x14ac:dyDescent="0.3">
      <c r="Q3730" s="11"/>
      <c r="S3730" s="16"/>
    </row>
    <row r="3731" spans="17:19" x14ac:dyDescent="0.3">
      <c r="Q3731" s="11"/>
      <c r="S3731" s="16"/>
    </row>
    <row r="3732" spans="17:19" x14ac:dyDescent="0.3">
      <c r="Q3732" s="11"/>
      <c r="S3732" s="16"/>
    </row>
    <row r="3733" spans="17:19" x14ac:dyDescent="0.3">
      <c r="Q3733" s="11"/>
      <c r="S3733" s="16"/>
    </row>
    <row r="3734" spans="17:19" x14ac:dyDescent="0.3">
      <c r="Q3734" s="11"/>
      <c r="S3734" s="16"/>
    </row>
    <row r="3735" spans="17:19" x14ac:dyDescent="0.3">
      <c r="Q3735" s="11"/>
      <c r="S3735" s="16"/>
    </row>
    <row r="3736" spans="17:19" x14ac:dyDescent="0.3">
      <c r="Q3736" s="11"/>
      <c r="S3736" s="16"/>
    </row>
    <row r="3737" spans="17:19" x14ac:dyDescent="0.3">
      <c r="Q3737" s="11"/>
      <c r="S3737" s="16"/>
    </row>
    <row r="3738" spans="17:19" x14ac:dyDescent="0.3">
      <c r="Q3738" s="11"/>
      <c r="S3738" s="16"/>
    </row>
    <row r="3739" spans="17:19" x14ac:dyDescent="0.3">
      <c r="Q3739" s="11"/>
      <c r="S3739" s="16"/>
    </row>
    <row r="3740" spans="17:19" x14ac:dyDescent="0.3">
      <c r="Q3740" s="11"/>
      <c r="S3740" s="16"/>
    </row>
    <row r="3741" spans="17:19" x14ac:dyDescent="0.3">
      <c r="Q3741" s="11"/>
      <c r="S3741" s="16"/>
    </row>
    <row r="3742" spans="17:19" x14ac:dyDescent="0.3">
      <c r="Q3742" s="11"/>
      <c r="S3742" s="16"/>
    </row>
    <row r="3743" spans="17:19" x14ac:dyDescent="0.3">
      <c r="Q3743" s="11"/>
      <c r="S3743" s="16"/>
    </row>
    <row r="3744" spans="17:19" x14ac:dyDescent="0.3">
      <c r="Q3744" s="11"/>
      <c r="S3744" s="16"/>
    </row>
    <row r="3745" spans="17:19" x14ac:dyDescent="0.3">
      <c r="Q3745" s="11"/>
      <c r="S3745" s="16"/>
    </row>
    <row r="3746" spans="17:19" x14ac:dyDescent="0.3">
      <c r="Q3746" s="11"/>
      <c r="S3746" s="16"/>
    </row>
    <row r="3747" spans="17:19" x14ac:dyDescent="0.3">
      <c r="Q3747" s="11"/>
      <c r="S3747" s="16"/>
    </row>
    <row r="3748" spans="17:19" x14ac:dyDescent="0.3">
      <c r="Q3748" s="11"/>
      <c r="S3748" s="16"/>
    </row>
    <row r="3749" spans="17:19" x14ac:dyDescent="0.3">
      <c r="Q3749" s="11"/>
      <c r="S3749" s="16"/>
    </row>
    <row r="3750" spans="17:19" x14ac:dyDescent="0.3">
      <c r="Q3750" s="11"/>
      <c r="S3750" s="16"/>
    </row>
    <row r="3751" spans="17:19" x14ac:dyDescent="0.3">
      <c r="Q3751" s="11"/>
      <c r="S3751" s="16"/>
    </row>
    <row r="3752" spans="17:19" x14ac:dyDescent="0.3">
      <c r="Q3752" s="11"/>
      <c r="S3752" s="16"/>
    </row>
    <row r="3753" spans="17:19" x14ac:dyDescent="0.3">
      <c r="Q3753" s="11"/>
      <c r="S3753" s="16"/>
    </row>
    <row r="3754" spans="17:19" x14ac:dyDescent="0.3">
      <c r="Q3754" s="11"/>
      <c r="S3754" s="16"/>
    </row>
    <row r="3755" spans="17:19" x14ac:dyDescent="0.3">
      <c r="Q3755" s="11"/>
      <c r="S3755" s="16"/>
    </row>
    <row r="3756" spans="17:19" x14ac:dyDescent="0.3">
      <c r="Q3756" s="11"/>
      <c r="S3756" s="16"/>
    </row>
    <row r="3757" spans="17:19" x14ac:dyDescent="0.3">
      <c r="Q3757" s="11"/>
      <c r="S3757" s="16"/>
    </row>
    <row r="3758" spans="17:19" x14ac:dyDescent="0.3">
      <c r="Q3758" s="11"/>
      <c r="S3758" s="16"/>
    </row>
    <row r="3759" spans="17:19" x14ac:dyDescent="0.3">
      <c r="Q3759" s="11"/>
      <c r="S3759" s="16"/>
    </row>
    <row r="3760" spans="17:19" x14ac:dyDescent="0.3">
      <c r="Q3760" s="11"/>
      <c r="S3760" s="16"/>
    </row>
    <row r="3761" spans="17:19" x14ac:dyDescent="0.3">
      <c r="Q3761" s="11"/>
      <c r="S3761" s="16"/>
    </row>
    <row r="3762" spans="17:19" x14ac:dyDescent="0.3">
      <c r="Q3762" s="11"/>
      <c r="S3762" s="16"/>
    </row>
    <row r="3763" spans="17:19" x14ac:dyDescent="0.3">
      <c r="Q3763" s="11"/>
      <c r="S3763" s="16"/>
    </row>
    <row r="3764" spans="17:19" x14ac:dyDescent="0.3">
      <c r="Q3764" s="11"/>
      <c r="S3764" s="16"/>
    </row>
    <row r="3765" spans="17:19" x14ac:dyDescent="0.3">
      <c r="Q3765" s="11"/>
      <c r="S3765" s="16"/>
    </row>
    <row r="3766" spans="17:19" x14ac:dyDescent="0.3">
      <c r="Q3766" s="11"/>
      <c r="S3766" s="16"/>
    </row>
    <row r="3767" spans="17:19" x14ac:dyDescent="0.3">
      <c r="Q3767" s="11"/>
      <c r="S3767" s="16"/>
    </row>
    <row r="3768" spans="17:19" x14ac:dyDescent="0.3">
      <c r="Q3768" s="11"/>
      <c r="S3768" s="16"/>
    </row>
    <row r="3769" spans="17:19" x14ac:dyDescent="0.3">
      <c r="Q3769" s="11"/>
      <c r="S3769" s="16"/>
    </row>
    <row r="3770" spans="17:19" x14ac:dyDescent="0.3">
      <c r="Q3770" s="11"/>
      <c r="S3770" s="16"/>
    </row>
    <row r="3771" spans="17:19" x14ac:dyDescent="0.3">
      <c r="Q3771" s="11"/>
      <c r="S3771" s="16"/>
    </row>
    <row r="3772" spans="17:19" x14ac:dyDescent="0.3">
      <c r="Q3772" s="11"/>
      <c r="S3772" s="16"/>
    </row>
    <row r="3773" spans="17:19" x14ac:dyDescent="0.3">
      <c r="Q3773" s="11"/>
      <c r="S3773" s="16"/>
    </row>
    <row r="3774" spans="17:19" x14ac:dyDescent="0.3">
      <c r="Q3774" s="11"/>
      <c r="S3774" s="16"/>
    </row>
    <row r="3775" spans="17:19" x14ac:dyDescent="0.3">
      <c r="Q3775" s="11"/>
      <c r="S3775" s="16"/>
    </row>
    <row r="3776" spans="17:19" x14ac:dyDescent="0.3">
      <c r="Q3776" s="11"/>
      <c r="S3776" s="16"/>
    </row>
    <row r="3777" spans="17:19" x14ac:dyDescent="0.3">
      <c r="Q3777" s="11"/>
      <c r="S3777" s="16"/>
    </row>
    <row r="3778" spans="17:19" x14ac:dyDescent="0.3">
      <c r="Q3778" s="11"/>
      <c r="S3778" s="16"/>
    </row>
    <row r="3779" spans="17:19" x14ac:dyDescent="0.3">
      <c r="Q3779" s="11"/>
      <c r="S3779" s="16"/>
    </row>
    <row r="3780" spans="17:19" x14ac:dyDescent="0.3">
      <c r="Q3780" s="11"/>
      <c r="S3780" s="16"/>
    </row>
    <row r="3781" spans="17:19" x14ac:dyDescent="0.3">
      <c r="Q3781" s="11"/>
      <c r="S3781" s="16"/>
    </row>
    <row r="3782" spans="17:19" x14ac:dyDescent="0.3">
      <c r="Q3782" s="11"/>
      <c r="S3782" s="16"/>
    </row>
    <row r="3783" spans="17:19" x14ac:dyDescent="0.3">
      <c r="Q3783" s="11"/>
      <c r="S3783" s="16"/>
    </row>
    <row r="3784" spans="17:19" x14ac:dyDescent="0.3">
      <c r="Q3784" s="11"/>
      <c r="S3784" s="16"/>
    </row>
    <row r="3785" spans="17:19" x14ac:dyDescent="0.3">
      <c r="Q3785" s="11"/>
      <c r="S3785" s="16"/>
    </row>
    <row r="3786" spans="17:19" x14ac:dyDescent="0.3">
      <c r="Q3786" s="11"/>
      <c r="S3786" s="16"/>
    </row>
    <row r="3787" spans="17:19" x14ac:dyDescent="0.3">
      <c r="Q3787" s="11"/>
      <c r="S3787" s="16"/>
    </row>
    <row r="3788" spans="17:19" x14ac:dyDescent="0.3">
      <c r="Q3788" s="11"/>
      <c r="S3788" s="16"/>
    </row>
    <row r="3789" spans="17:19" x14ac:dyDescent="0.3">
      <c r="Q3789" s="11"/>
      <c r="S3789" s="16"/>
    </row>
    <row r="3790" spans="17:19" x14ac:dyDescent="0.3">
      <c r="Q3790" s="11"/>
      <c r="S3790" s="16"/>
    </row>
    <row r="3791" spans="17:19" x14ac:dyDescent="0.3">
      <c r="Q3791" s="11"/>
      <c r="S3791" s="16"/>
    </row>
    <row r="3792" spans="17:19" x14ac:dyDescent="0.3">
      <c r="Q3792" s="11"/>
      <c r="S3792" s="16"/>
    </row>
    <row r="3793" spans="17:19" x14ac:dyDescent="0.3">
      <c r="Q3793" s="11"/>
      <c r="S3793" s="16"/>
    </row>
    <row r="3794" spans="17:19" x14ac:dyDescent="0.3">
      <c r="Q3794" s="11"/>
      <c r="S3794" s="16"/>
    </row>
    <row r="3795" spans="17:19" x14ac:dyDescent="0.3">
      <c r="Q3795" s="11"/>
      <c r="S3795" s="16"/>
    </row>
    <row r="3796" spans="17:19" x14ac:dyDescent="0.3">
      <c r="Q3796" s="11"/>
      <c r="S3796" s="16"/>
    </row>
    <row r="3797" spans="17:19" x14ac:dyDescent="0.3">
      <c r="Q3797" s="11"/>
      <c r="S3797" s="16"/>
    </row>
    <row r="3798" spans="17:19" x14ac:dyDescent="0.3">
      <c r="Q3798" s="11"/>
      <c r="S3798" s="16"/>
    </row>
    <row r="3799" spans="17:19" x14ac:dyDescent="0.3">
      <c r="Q3799" s="11"/>
      <c r="S3799" s="16"/>
    </row>
    <row r="3800" spans="17:19" x14ac:dyDescent="0.3">
      <c r="Q3800" s="11"/>
      <c r="S3800" s="16"/>
    </row>
    <row r="3801" spans="17:19" x14ac:dyDescent="0.3">
      <c r="Q3801" s="11"/>
      <c r="S3801" s="16"/>
    </row>
    <row r="3802" spans="17:19" x14ac:dyDescent="0.3">
      <c r="Q3802" s="11"/>
      <c r="S3802" s="16"/>
    </row>
    <row r="3803" spans="17:19" x14ac:dyDescent="0.3">
      <c r="Q3803" s="11"/>
      <c r="S3803" s="16"/>
    </row>
    <row r="3804" spans="17:19" x14ac:dyDescent="0.3">
      <c r="Q3804" s="11"/>
      <c r="S3804" s="16"/>
    </row>
    <row r="3805" spans="17:19" x14ac:dyDescent="0.3">
      <c r="Q3805" s="11"/>
      <c r="S3805" s="16"/>
    </row>
    <row r="3806" spans="17:19" x14ac:dyDescent="0.3">
      <c r="Q3806" s="11"/>
      <c r="S3806" s="16"/>
    </row>
    <row r="3807" spans="17:19" x14ac:dyDescent="0.3">
      <c r="Q3807" s="11"/>
      <c r="S3807" s="16"/>
    </row>
    <row r="3808" spans="17:19" x14ac:dyDescent="0.3">
      <c r="Q3808" s="11"/>
      <c r="S3808" s="16"/>
    </row>
    <row r="3809" spans="17:19" x14ac:dyDescent="0.3">
      <c r="Q3809" s="11"/>
      <c r="S3809" s="16"/>
    </row>
    <row r="3810" spans="17:19" x14ac:dyDescent="0.3">
      <c r="Q3810" s="11"/>
      <c r="S3810" s="16"/>
    </row>
    <row r="3811" spans="17:19" x14ac:dyDescent="0.3">
      <c r="Q3811" s="11"/>
      <c r="S3811" s="16"/>
    </row>
    <row r="3812" spans="17:19" x14ac:dyDescent="0.3">
      <c r="Q3812" s="11"/>
      <c r="S3812" s="16"/>
    </row>
    <row r="3813" spans="17:19" x14ac:dyDescent="0.3">
      <c r="Q3813" s="11"/>
      <c r="S3813" s="16"/>
    </row>
    <row r="3814" spans="17:19" x14ac:dyDescent="0.3">
      <c r="Q3814" s="11"/>
      <c r="S3814" s="16"/>
    </row>
    <row r="3815" spans="17:19" x14ac:dyDescent="0.3">
      <c r="Q3815" s="11"/>
      <c r="S3815" s="16"/>
    </row>
    <row r="3816" spans="17:19" x14ac:dyDescent="0.3">
      <c r="Q3816" s="11"/>
      <c r="S3816" s="16"/>
    </row>
    <row r="3817" spans="17:19" x14ac:dyDescent="0.3">
      <c r="Q3817" s="11"/>
      <c r="S3817" s="16"/>
    </row>
    <row r="3818" spans="17:19" x14ac:dyDescent="0.3">
      <c r="Q3818" s="11"/>
      <c r="S3818" s="16"/>
    </row>
    <row r="3819" spans="17:19" x14ac:dyDescent="0.3">
      <c r="Q3819" s="11"/>
      <c r="S3819" s="16"/>
    </row>
    <row r="3820" spans="17:19" x14ac:dyDescent="0.3">
      <c r="Q3820" s="11"/>
      <c r="S3820" s="16"/>
    </row>
    <row r="3821" spans="17:19" x14ac:dyDescent="0.3">
      <c r="Q3821" s="11"/>
      <c r="S3821" s="16"/>
    </row>
    <row r="3822" spans="17:19" x14ac:dyDescent="0.3">
      <c r="Q3822" s="11"/>
      <c r="S3822" s="16"/>
    </row>
    <row r="3823" spans="17:19" x14ac:dyDescent="0.3">
      <c r="Q3823" s="11"/>
      <c r="S3823" s="16"/>
    </row>
    <row r="3824" spans="17:19" x14ac:dyDescent="0.3">
      <c r="Q3824" s="11"/>
      <c r="S3824" s="16"/>
    </row>
    <row r="3825" spans="17:19" x14ac:dyDescent="0.3">
      <c r="Q3825" s="11"/>
      <c r="S3825" s="16"/>
    </row>
    <row r="3826" spans="17:19" x14ac:dyDescent="0.3">
      <c r="Q3826" s="11"/>
      <c r="S3826" s="16"/>
    </row>
    <row r="3827" spans="17:19" x14ac:dyDescent="0.3">
      <c r="Q3827" s="11"/>
      <c r="S3827" s="16"/>
    </row>
    <row r="3828" spans="17:19" x14ac:dyDescent="0.3">
      <c r="Q3828" s="11"/>
      <c r="S3828" s="16"/>
    </row>
    <row r="3829" spans="17:19" x14ac:dyDescent="0.3">
      <c r="Q3829" s="11"/>
      <c r="S3829" s="16"/>
    </row>
    <row r="3830" spans="17:19" x14ac:dyDescent="0.3">
      <c r="Q3830" s="11"/>
      <c r="S3830" s="16"/>
    </row>
    <row r="3831" spans="17:19" x14ac:dyDescent="0.3">
      <c r="Q3831" s="11"/>
      <c r="S3831" s="16"/>
    </row>
    <row r="3832" spans="17:19" x14ac:dyDescent="0.3">
      <c r="Q3832" s="11"/>
      <c r="S3832" s="16"/>
    </row>
    <row r="3833" spans="17:19" x14ac:dyDescent="0.3">
      <c r="Q3833" s="11"/>
      <c r="S3833" s="16"/>
    </row>
    <row r="3834" spans="17:19" x14ac:dyDescent="0.3">
      <c r="Q3834" s="11"/>
      <c r="S3834" s="16"/>
    </row>
    <row r="3835" spans="17:19" x14ac:dyDescent="0.3">
      <c r="Q3835" s="11"/>
      <c r="S3835" s="16"/>
    </row>
    <row r="3836" spans="17:19" x14ac:dyDescent="0.3">
      <c r="Q3836" s="11"/>
      <c r="S3836" s="16"/>
    </row>
    <row r="3837" spans="17:19" x14ac:dyDescent="0.3">
      <c r="Q3837" s="11"/>
      <c r="S3837" s="16"/>
    </row>
    <row r="3838" spans="17:19" x14ac:dyDescent="0.3">
      <c r="Q3838" s="11"/>
      <c r="S3838" s="16"/>
    </row>
    <row r="3839" spans="17:19" x14ac:dyDescent="0.3">
      <c r="Q3839" s="11"/>
      <c r="S3839" s="16"/>
    </row>
    <row r="3840" spans="17:19" x14ac:dyDescent="0.3">
      <c r="Q3840" s="11"/>
      <c r="S3840" s="16"/>
    </row>
    <row r="3841" spans="17:19" x14ac:dyDescent="0.3">
      <c r="Q3841" s="11"/>
      <c r="S3841" s="16"/>
    </row>
    <row r="3842" spans="17:19" x14ac:dyDescent="0.3">
      <c r="Q3842" s="11"/>
      <c r="S3842" s="16"/>
    </row>
    <row r="3843" spans="17:19" x14ac:dyDescent="0.3">
      <c r="Q3843" s="11"/>
      <c r="S3843" s="16"/>
    </row>
    <row r="3844" spans="17:19" x14ac:dyDescent="0.3">
      <c r="Q3844" s="11"/>
      <c r="S3844" s="16"/>
    </row>
    <row r="3845" spans="17:19" x14ac:dyDescent="0.3">
      <c r="Q3845" s="11"/>
      <c r="S3845" s="16"/>
    </row>
    <row r="3846" spans="17:19" x14ac:dyDescent="0.3">
      <c r="Q3846" s="11"/>
      <c r="S3846" s="16"/>
    </row>
    <row r="3847" spans="17:19" x14ac:dyDescent="0.3">
      <c r="Q3847" s="11"/>
      <c r="S3847" s="16"/>
    </row>
    <row r="3848" spans="17:19" x14ac:dyDescent="0.3">
      <c r="Q3848" s="11"/>
      <c r="S3848" s="16"/>
    </row>
    <row r="3849" spans="17:19" x14ac:dyDescent="0.3">
      <c r="Q3849" s="11"/>
      <c r="S3849" s="16"/>
    </row>
    <row r="3850" spans="17:19" x14ac:dyDescent="0.3">
      <c r="Q3850" s="11"/>
      <c r="S3850" s="16"/>
    </row>
    <row r="3851" spans="17:19" x14ac:dyDescent="0.3">
      <c r="Q3851" s="11"/>
      <c r="S3851" s="16"/>
    </row>
    <row r="3852" spans="17:19" x14ac:dyDescent="0.3">
      <c r="Q3852" s="11"/>
      <c r="S3852" s="16"/>
    </row>
    <row r="3853" spans="17:19" x14ac:dyDescent="0.3">
      <c r="Q3853" s="11"/>
      <c r="S3853" s="16"/>
    </row>
    <row r="3854" spans="17:19" x14ac:dyDescent="0.3">
      <c r="Q3854" s="11"/>
      <c r="S3854" s="16"/>
    </row>
    <row r="3855" spans="17:19" x14ac:dyDescent="0.3">
      <c r="Q3855" s="11"/>
      <c r="S3855" s="16"/>
    </row>
    <row r="3856" spans="17:19" x14ac:dyDescent="0.3">
      <c r="Q3856" s="11"/>
      <c r="S3856" s="16"/>
    </row>
    <row r="3857" spans="17:19" x14ac:dyDescent="0.3">
      <c r="Q3857" s="11"/>
      <c r="S3857" s="16"/>
    </row>
    <row r="3858" spans="17:19" x14ac:dyDescent="0.3">
      <c r="Q3858" s="11"/>
      <c r="S3858" s="16"/>
    </row>
    <row r="3859" spans="17:19" x14ac:dyDescent="0.3">
      <c r="Q3859" s="11"/>
      <c r="S3859" s="16"/>
    </row>
    <row r="3860" spans="17:19" x14ac:dyDescent="0.3">
      <c r="Q3860" s="11"/>
      <c r="S3860" s="16"/>
    </row>
    <row r="3861" spans="17:19" x14ac:dyDescent="0.3">
      <c r="Q3861" s="11"/>
      <c r="S3861" s="16"/>
    </row>
    <row r="3862" spans="17:19" x14ac:dyDescent="0.3">
      <c r="Q3862" s="11"/>
      <c r="S3862" s="16"/>
    </row>
    <row r="3863" spans="17:19" x14ac:dyDescent="0.3">
      <c r="Q3863" s="11"/>
      <c r="S3863" s="16"/>
    </row>
    <row r="3864" spans="17:19" x14ac:dyDescent="0.3">
      <c r="Q3864" s="11"/>
      <c r="S3864" s="16"/>
    </row>
    <row r="3865" spans="17:19" x14ac:dyDescent="0.3">
      <c r="Q3865" s="11"/>
      <c r="S3865" s="16"/>
    </row>
    <row r="3866" spans="17:19" x14ac:dyDescent="0.3">
      <c r="Q3866" s="11"/>
      <c r="S3866" s="16"/>
    </row>
    <row r="3867" spans="17:19" x14ac:dyDescent="0.3">
      <c r="Q3867" s="11"/>
      <c r="S3867" s="16"/>
    </row>
    <row r="3868" spans="17:19" x14ac:dyDescent="0.3">
      <c r="Q3868" s="11"/>
      <c r="S3868" s="16"/>
    </row>
    <row r="3869" spans="17:19" x14ac:dyDescent="0.3">
      <c r="Q3869" s="11"/>
      <c r="S3869" s="16"/>
    </row>
    <row r="3870" spans="17:19" x14ac:dyDescent="0.3">
      <c r="Q3870" s="11"/>
      <c r="S3870" s="16"/>
    </row>
    <row r="3871" spans="17:19" x14ac:dyDescent="0.3">
      <c r="Q3871" s="11"/>
      <c r="S3871" s="16"/>
    </row>
    <row r="3872" spans="17:19" x14ac:dyDescent="0.3">
      <c r="Q3872" s="11"/>
      <c r="S3872" s="16"/>
    </row>
    <row r="3873" spans="17:19" x14ac:dyDescent="0.3">
      <c r="Q3873" s="11"/>
      <c r="S3873" s="16"/>
    </row>
    <row r="3874" spans="17:19" x14ac:dyDescent="0.3">
      <c r="Q3874" s="11"/>
      <c r="S3874" s="16"/>
    </row>
    <row r="3875" spans="17:19" x14ac:dyDescent="0.3">
      <c r="Q3875" s="11"/>
      <c r="S3875" s="16"/>
    </row>
    <row r="3876" spans="17:19" x14ac:dyDescent="0.3">
      <c r="Q3876" s="11"/>
      <c r="S3876" s="16"/>
    </row>
    <row r="3877" spans="17:19" x14ac:dyDescent="0.3">
      <c r="Q3877" s="11"/>
      <c r="S3877" s="16"/>
    </row>
    <row r="3878" spans="17:19" x14ac:dyDescent="0.3">
      <c r="Q3878" s="11"/>
      <c r="S3878" s="16"/>
    </row>
    <row r="3879" spans="17:19" x14ac:dyDescent="0.3">
      <c r="Q3879" s="11"/>
      <c r="S3879" s="16"/>
    </row>
    <row r="3880" spans="17:19" x14ac:dyDescent="0.3">
      <c r="Q3880" s="11"/>
      <c r="S3880" s="16"/>
    </row>
    <row r="3881" spans="17:19" x14ac:dyDescent="0.3">
      <c r="Q3881" s="11"/>
      <c r="S3881" s="16"/>
    </row>
    <row r="3882" spans="17:19" x14ac:dyDescent="0.3">
      <c r="Q3882" s="11"/>
      <c r="S3882" s="16"/>
    </row>
    <row r="3883" spans="17:19" x14ac:dyDescent="0.3">
      <c r="Q3883" s="11"/>
      <c r="S3883" s="16"/>
    </row>
    <row r="3884" spans="17:19" x14ac:dyDescent="0.3">
      <c r="Q3884" s="11"/>
      <c r="S3884" s="16"/>
    </row>
    <row r="3885" spans="17:19" x14ac:dyDescent="0.3">
      <c r="Q3885" s="11"/>
      <c r="S3885" s="16"/>
    </row>
    <row r="3886" spans="17:19" x14ac:dyDescent="0.3">
      <c r="Q3886" s="11"/>
      <c r="S3886" s="16"/>
    </row>
    <row r="3887" spans="17:19" x14ac:dyDescent="0.3">
      <c r="Q3887" s="11"/>
      <c r="S3887" s="16"/>
    </row>
    <row r="3888" spans="17:19" x14ac:dyDescent="0.3">
      <c r="Q3888" s="11"/>
      <c r="S3888" s="16"/>
    </row>
    <row r="3889" spans="17:19" x14ac:dyDescent="0.3">
      <c r="Q3889" s="11"/>
      <c r="S3889" s="16"/>
    </row>
    <row r="3890" spans="17:19" x14ac:dyDescent="0.3">
      <c r="Q3890" s="11"/>
      <c r="S3890" s="16"/>
    </row>
    <row r="3891" spans="17:19" x14ac:dyDescent="0.3">
      <c r="Q3891" s="11"/>
      <c r="S3891" s="16"/>
    </row>
    <row r="3892" spans="17:19" x14ac:dyDescent="0.3">
      <c r="Q3892" s="11"/>
      <c r="S3892" s="16"/>
    </row>
    <row r="3893" spans="17:19" x14ac:dyDescent="0.3">
      <c r="Q3893" s="11"/>
      <c r="S3893" s="16"/>
    </row>
    <row r="3894" spans="17:19" x14ac:dyDescent="0.3">
      <c r="Q3894" s="11"/>
      <c r="S3894" s="16"/>
    </row>
    <row r="3895" spans="17:19" x14ac:dyDescent="0.3">
      <c r="Q3895" s="11"/>
      <c r="S3895" s="16"/>
    </row>
    <row r="3896" spans="17:19" x14ac:dyDescent="0.3">
      <c r="Q3896" s="11"/>
      <c r="S3896" s="16"/>
    </row>
    <row r="3897" spans="17:19" x14ac:dyDescent="0.3">
      <c r="Q3897" s="11"/>
      <c r="S3897" s="16"/>
    </row>
    <row r="3898" spans="17:19" x14ac:dyDescent="0.3">
      <c r="Q3898" s="11"/>
      <c r="S3898" s="16"/>
    </row>
    <row r="3899" spans="17:19" x14ac:dyDescent="0.3">
      <c r="Q3899" s="11"/>
      <c r="S3899" s="16"/>
    </row>
    <row r="3900" spans="17:19" x14ac:dyDescent="0.3">
      <c r="Q3900" s="11"/>
      <c r="S3900" s="16"/>
    </row>
    <row r="3901" spans="17:19" x14ac:dyDescent="0.3">
      <c r="Q3901" s="11"/>
      <c r="S3901" s="16"/>
    </row>
    <row r="3902" spans="17:19" x14ac:dyDescent="0.3">
      <c r="Q3902" s="11"/>
      <c r="S3902" s="16"/>
    </row>
    <row r="3903" spans="17:19" x14ac:dyDescent="0.3">
      <c r="Q3903" s="11"/>
      <c r="S3903" s="16"/>
    </row>
    <row r="3904" spans="17:19" x14ac:dyDescent="0.3">
      <c r="Q3904" s="11"/>
      <c r="S3904" s="16"/>
    </row>
    <row r="3905" spans="17:19" x14ac:dyDescent="0.3">
      <c r="Q3905" s="11"/>
      <c r="S3905" s="16"/>
    </row>
    <row r="3906" spans="17:19" x14ac:dyDescent="0.3">
      <c r="Q3906" s="11"/>
      <c r="S3906" s="16"/>
    </row>
    <row r="3907" spans="17:19" x14ac:dyDescent="0.3">
      <c r="Q3907" s="11"/>
      <c r="S3907" s="16"/>
    </row>
    <row r="3908" spans="17:19" x14ac:dyDescent="0.3">
      <c r="Q3908" s="11"/>
      <c r="S3908" s="16"/>
    </row>
    <row r="3909" spans="17:19" x14ac:dyDescent="0.3">
      <c r="Q3909" s="11"/>
      <c r="S3909" s="16"/>
    </row>
    <row r="3910" spans="17:19" x14ac:dyDescent="0.3">
      <c r="Q3910" s="11"/>
      <c r="S3910" s="16"/>
    </row>
    <row r="3911" spans="17:19" x14ac:dyDescent="0.3">
      <c r="Q3911" s="11"/>
      <c r="S3911" s="16"/>
    </row>
    <row r="3912" spans="17:19" x14ac:dyDescent="0.3">
      <c r="Q3912" s="11"/>
      <c r="S3912" s="16"/>
    </row>
    <row r="3913" spans="17:19" x14ac:dyDescent="0.3">
      <c r="Q3913" s="11"/>
      <c r="S3913" s="16"/>
    </row>
    <row r="3914" spans="17:19" x14ac:dyDescent="0.3">
      <c r="Q3914" s="11"/>
      <c r="S3914" s="16"/>
    </row>
    <row r="3915" spans="17:19" x14ac:dyDescent="0.3">
      <c r="Q3915" s="11"/>
      <c r="S3915" s="16"/>
    </row>
    <row r="3916" spans="17:19" x14ac:dyDescent="0.3">
      <c r="Q3916" s="11"/>
      <c r="S3916" s="16"/>
    </row>
    <row r="3917" spans="17:19" x14ac:dyDescent="0.3">
      <c r="Q3917" s="11"/>
      <c r="S3917" s="16"/>
    </row>
    <row r="3918" spans="17:19" x14ac:dyDescent="0.3">
      <c r="Q3918" s="11"/>
      <c r="S3918" s="16"/>
    </row>
    <row r="3919" spans="17:19" x14ac:dyDescent="0.3">
      <c r="Q3919" s="11"/>
      <c r="S3919" s="16"/>
    </row>
    <row r="3920" spans="17:19" x14ac:dyDescent="0.3">
      <c r="Q3920" s="11"/>
      <c r="S3920" s="16"/>
    </row>
    <row r="3921" spans="17:19" x14ac:dyDescent="0.3">
      <c r="Q3921" s="11"/>
      <c r="S3921" s="16"/>
    </row>
    <row r="3922" spans="17:19" x14ac:dyDescent="0.3">
      <c r="Q3922" s="11"/>
      <c r="S3922" s="16"/>
    </row>
    <row r="3923" spans="17:19" x14ac:dyDescent="0.3">
      <c r="Q3923" s="11"/>
      <c r="S3923" s="16"/>
    </row>
    <row r="3924" spans="17:19" x14ac:dyDescent="0.3">
      <c r="Q3924" s="11"/>
      <c r="S3924" s="16"/>
    </row>
    <row r="3925" spans="17:19" x14ac:dyDescent="0.3">
      <c r="Q3925" s="11"/>
      <c r="S3925" s="16"/>
    </row>
    <row r="3926" spans="17:19" x14ac:dyDescent="0.3">
      <c r="Q3926" s="11"/>
      <c r="S3926" s="16"/>
    </row>
    <row r="3927" spans="17:19" x14ac:dyDescent="0.3">
      <c r="Q3927" s="11"/>
      <c r="S3927" s="16"/>
    </row>
    <row r="3928" spans="17:19" x14ac:dyDescent="0.3">
      <c r="Q3928" s="11"/>
      <c r="S3928" s="16"/>
    </row>
    <row r="3929" spans="17:19" x14ac:dyDescent="0.3">
      <c r="Q3929" s="11"/>
      <c r="S3929" s="16"/>
    </row>
    <row r="3930" spans="17:19" x14ac:dyDescent="0.3">
      <c r="Q3930" s="11"/>
      <c r="S3930" s="16"/>
    </row>
    <row r="3931" spans="17:19" x14ac:dyDescent="0.3">
      <c r="Q3931" s="11"/>
      <c r="S3931" s="16"/>
    </row>
    <row r="3932" spans="17:19" x14ac:dyDescent="0.3">
      <c r="Q3932" s="11"/>
      <c r="S3932" s="16"/>
    </row>
    <row r="3933" spans="17:19" x14ac:dyDescent="0.3">
      <c r="Q3933" s="11"/>
      <c r="S3933" s="16"/>
    </row>
    <row r="3934" spans="17:19" x14ac:dyDescent="0.3">
      <c r="Q3934" s="11"/>
      <c r="S3934" s="16"/>
    </row>
    <row r="3935" spans="17:19" x14ac:dyDescent="0.3">
      <c r="Q3935" s="11"/>
      <c r="S3935" s="16"/>
    </row>
    <row r="3936" spans="17:19" x14ac:dyDescent="0.3">
      <c r="Q3936" s="11"/>
      <c r="S3936" s="16"/>
    </row>
    <row r="3937" spans="17:19" x14ac:dyDescent="0.3">
      <c r="Q3937" s="11"/>
      <c r="S3937" s="16"/>
    </row>
    <row r="3938" spans="17:19" x14ac:dyDescent="0.3">
      <c r="Q3938" s="11"/>
      <c r="S3938" s="16"/>
    </row>
    <row r="3939" spans="17:19" x14ac:dyDescent="0.3">
      <c r="Q3939" s="11"/>
      <c r="S3939" s="16"/>
    </row>
    <row r="3940" spans="17:19" x14ac:dyDescent="0.3">
      <c r="Q3940" s="11"/>
      <c r="S3940" s="16"/>
    </row>
    <row r="3941" spans="17:19" x14ac:dyDescent="0.3">
      <c r="Q3941" s="11"/>
      <c r="S3941" s="16"/>
    </row>
    <row r="3942" spans="17:19" x14ac:dyDescent="0.3">
      <c r="Q3942" s="11"/>
      <c r="S3942" s="16"/>
    </row>
    <row r="3943" spans="17:19" x14ac:dyDescent="0.3">
      <c r="Q3943" s="11"/>
      <c r="S3943" s="16"/>
    </row>
    <row r="3944" spans="17:19" x14ac:dyDescent="0.3">
      <c r="Q3944" s="11"/>
      <c r="S3944" s="16"/>
    </row>
    <row r="3945" spans="17:19" x14ac:dyDescent="0.3">
      <c r="Q3945" s="11"/>
      <c r="S3945" s="16"/>
    </row>
    <row r="3946" spans="17:19" x14ac:dyDescent="0.3">
      <c r="Q3946" s="11"/>
      <c r="S3946" s="16"/>
    </row>
    <row r="3947" spans="17:19" x14ac:dyDescent="0.3">
      <c r="Q3947" s="11"/>
      <c r="S3947" s="16"/>
    </row>
    <row r="3948" spans="17:19" x14ac:dyDescent="0.3">
      <c r="Q3948" s="11"/>
      <c r="S3948" s="16"/>
    </row>
    <row r="3949" spans="17:19" x14ac:dyDescent="0.3">
      <c r="Q3949" s="11"/>
      <c r="S3949" s="16"/>
    </row>
    <row r="3950" spans="17:19" x14ac:dyDescent="0.3">
      <c r="Q3950" s="11"/>
      <c r="S3950" s="16"/>
    </row>
    <row r="3951" spans="17:19" x14ac:dyDescent="0.3">
      <c r="Q3951" s="11"/>
      <c r="S3951" s="16"/>
    </row>
    <row r="3952" spans="17:19" x14ac:dyDescent="0.3">
      <c r="Q3952" s="11"/>
      <c r="S3952" s="16"/>
    </row>
    <row r="3953" spans="17:19" x14ac:dyDescent="0.3">
      <c r="Q3953" s="11"/>
      <c r="S3953" s="16"/>
    </row>
    <row r="3954" spans="17:19" x14ac:dyDescent="0.3">
      <c r="Q3954" s="11"/>
      <c r="S3954" s="16"/>
    </row>
    <row r="3955" spans="17:19" x14ac:dyDescent="0.3">
      <c r="Q3955" s="11"/>
      <c r="S3955" s="16"/>
    </row>
    <row r="3956" spans="17:19" x14ac:dyDescent="0.3">
      <c r="Q3956" s="11"/>
      <c r="S3956" s="16"/>
    </row>
    <row r="3957" spans="17:19" x14ac:dyDescent="0.3">
      <c r="Q3957" s="11"/>
      <c r="S3957" s="16"/>
    </row>
    <row r="3958" spans="17:19" x14ac:dyDescent="0.3">
      <c r="Q3958" s="11"/>
      <c r="S3958" s="16"/>
    </row>
    <row r="3959" spans="17:19" x14ac:dyDescent="0.3">
      <c r="Q3959" s="11"/>
      <c r="S3959" s="16"/>
    </row>
    <row r="3960" spans="17:19" x14ac:dyDescent="0.3">
      <c r="Q3960" s="11"/>
      <c r="S3960" s="16"/>
    </row>
    <row r="3961" spans="17:19" x14ac:dyDescent="0.3">
      <c r="Q3961" s="11"/>
      <c r="S3961" s="16"/>
    </row>
    <row r="3962" spans="17:19" x14ac:dyDescent="0.3">
      <c r="Q3962" s="11"/>
      <c r="S3962" s="16"/>
    </row>
    <row r="3963" spans="17:19" x14ac:dyDescent="0.3">
      <c r="Q3963" s="11"/>
      <c r="S3963" s="16"/>
    </row>
    <row r="3964" spans="17:19" x14ac:dyDescent="0.3">
      <c r="Q3964" s="11"/>
      <c r="S3964" s="16"/>
    </row>
    <row r="3965" spans="17:19" x14ac:dyDescent="0.3">
      <c r="Q3965" s="11"/>
      <c r="S3965" s="16"/>
    </row>
    <row r="3966" spans="17:19" x14ac:dyDescent="0.3">
      <c r="Q3966" s="11"/>
      <c r="S3966" s="16"/>
    </row>
    <row r="3967" spans="17:19" x14ac:dyDescent="0.3">
      <c r="Q3967" s="11"/>
      <c r="S3967" s="16"/>
    </row>
    <row r="3968" spans="17:19" x14ac:dyDescent="0.3">
      <c r="Q3968" s="11"/>
      <c r="S3968" s="16"/>
    </row>
    <row r="3969" spans="17:19" x14ac:dyDescent="0.3">
      <c r="Q3969" s="11"/>
      <c r="S3969" s="16"/>
    </row>
    <row r="3970" spans="17:19" x14ac:dyDescent="0.3">
      <c r="Q3970" s="11"/>
      <c r="S3970" s="16"/>
    </row>
    <row r="3971" spans="17:19" x14ac:dyDescent="0.3">
      <c r="Q3971" s="11"/>
      <c r="S3971" s="16"/>
    </row>
    <row r="3972" spans="17:19" x14ac:dyDescent="0.3">
      <c r="Q3972" s="11"/>
      <c r="S3972" s="16"/>
    </row>
    <row r="3973" spans="17:19" x14ac:dyDescent="0.3">
      <c r="Q3973" s="11"/>
      <c r="S3973" s="16"/>
    </row>
    <row r="3974" spans="17:19" x14ac:dyDescent="0.3">
      <c r="Q3974" s="11"/>
      <c r="S3974" s="16"/>
    </row>
    <row r="3975" spans="17:19" x14ac:dyDescent="0.3">
      <c r="Q3975" s="11"/>
      <c r="S3975" s="16"/>
    </row>
    <row r="3976" spans="17:19" x14ac:dyDescent="0.3">
      <c r="Q3976" s="11"/>
      <c r="S3976" s="16"/>
    </row>
    <row r="3977" spans="17:19" x14ac:dyDescent="0.3">
      <c r="Q3977" s="11"/>
      <c r="S3977" s="16"/>
    </row>
    <row r="3978" spans="17:19" x14ac:dyDescent="0.3">
      <c r="Q3978" s="11"/>
      <c r="S3978" s="16"/>
    </row>
    <row r="3979" spans="17:19" x14ac:dyDescent="0.3">
      <c r="Q3979" s="11"/>
      <c r="S3979" s="16"/>
    </row>
    <row r="3980" spans="17:19" x14ac:dyDescent="0.3">
      <c r="Q3980" s="11"/>
      <c r="S3980" s="16"/>
    </row>
    <row r="3981" spans="17:19" x14ac:dyDescent="0.3">
      <c r="Q3981" s="11"/>
      <c r="S3981" s="16"/>
    </row>
    <row r="3982" spans="17:19" x14ac:dyDescent="0.3">
      <c r="Q3982" s="11"/>
      <c r="S3982" s="16"/>
    </row>
    <row r="3983" spans="17:19" x14ac:dyDescent="0.3">
      <c r="Q3983" s="11"/>
      <c r="S3983" s="16"/>
    </row>
    <row r="3984" spans="17:19" x14ac:dyDescent="0.3">
      <c r="Q3984" s="11"/>
      <c r="S3984" s="16"/>
    </row>
    <row r="3985" spans="17:19" x14ac:dyDescent="0.3">
      <c r="Q3985" s="11"/>
      <c r="S3985" s="16"/>
    </row>
    <row r="3986" spans="17:19" x14ac:dyDescent="0.3">
      <c r="Q3986" s="11"/>
      <c r="S3986" s="16"/>
    </row>
    <row r="3987" spans="17:19" x14ac:dyDescent="0.3">
      <c r="Q3987" s="11"/>
      <c r="S3987" s="16"/>
    </row>
    <row r="3988" spans="17:19" x14ac:dyDescent="0.3">
      <c r="Q3988" s="11"/>
      <c r="S3988" s="16"/>
    </row>
    <row r="3989" spans="17:19" x14ac:dyDescent="0.3">
      <c r="Q3989" s="11"/>
      <c r="S3989" s="16"/>
    </row>
    <row r="3990" spans="17:19" x14ac:dyDescent="0.3">
      <c r="Q3990" s="11"/>
      <c r="S3990" s="16"/>
    </row>
    <row r="3991" spans="17:19" x14ac:dyDescent="0.3">
      <c r="Q3991" s="11"/>
      <c r="S3991" s="16"/>
    </row>
    <row r="3992" spans="17:19" x14ac:dyDescent="0.3">
      <c r="Q3992" s="11"/>
      <c r="S3992" s="16"/>
    </row>
    <row r="3993" spans="17:19" x14ac:dyDescent="0.3">
      <c r="Q3993" s="11"/>
      <c r="S3993" s="16"/>
    </row>
    <row r="3994" spans="17:19" x14ac:dyDescent="0.3">
      <c r="Q3994" s="11"/>
      <c r="S3994" s="16"/>
    </row>
    <row r="3995" spans="17:19" x14ac:dyDescent="0.3">
      <c r="Q3995" s="11"/>
      <c r="S3995" s="16"/>
    </row>
    <row r="3996" spans="17:19" x14ac:dyDescent="0.3">
      <c r="Q3996" s="11"/>
      <c r="S3996" s="16"/>
    </row>
    <row r="3997" spans="17:19" x14ac:dyDescent="0.3">
      <c r="Q3997" s="11"/>
      <c r="S3997" s="16"/>
    </row>
    <row r="3998" spans="17:19" x14ac:dyDescent="0.3">
      <c r="Q3998" s="11"/>
      <c r="S3998" s="16"/>
    </row>
    <row r="3999" spans="17:19" x14ac:dyDescent="0.3">
      <c r="Q3999" s="11"/>
      <c r="S3999" s="16"/>
    </row>
    <row r="4000" spans="17:19" x14ac:dyDescent="0.3">
      <c r="Q4000" s="11"/>
      <c r="S4000" s="16"/>
    </row>
    <row r="4001" spans="17:19" x14ac:dyDescent="0.3">
      <c r="Q4001" s="11"/>
      <c r="S4001" s="16"/>
    </row>
    <row r="4002" spans="17:19" x14ac:dyDescent="0.3">
      <c r="Q4002" s="11"/>
      <c r="S4002" s="16"/>
    </row>
    <row r="4003" spans="17:19" x14ac:dyDescent="0.3">
      <c r="Q4003" s="11"/>
      <c r="S4003" s="16"/>
    </row>
    <row r="4004" spans="17:19" x14ac:dyDescent="0.3">
      <c r="Q4004" s="11"/>
      <c r="S4004" s="16"/>
    </row>
    <row r="4005" spans="17:19" x14ac:dyDescent="0.3">
      <c r="Q4005" s="11"/>
      <c r="S4005" s="16"/>
    </row>
    <row r="4006" spans="17:19" x14ac:dyDescent="0.3">
      <c r="Q4006" s="11"/>
      <c r="S4006" s="16"/>
    </row>
    <row r="4007" spans="17:19" x14ac:dyDescent="0.3">
      <c r="Q4007" s="11"/>
      <c r="S4007" s="16"/>
    </row>
    <row r="4008" spans="17:19" x14ac:dyDescent="0.3">
      <c r="Q4008" s="11"/>
      <c r="S4008" s="16"/>
    </row>
    <row r="4009" spans="17:19" x14ac:dyDescent="0.3">
      <c r="Q4009" s="11"/>
      <c r="S4009" s="16"/>
    </row>
    <row r="4010" spans="17:19" x14ac:dyDescent="0.3">
      <c r="Q4010" s="11"/>
      <c r="S4010" s="16"/>
    </row>
    <row r="4011" spans="17:19" x14ac:dyDescent="0.3">
      <c r="Q4011" s="11"/>
      <c r="S4011" s="16"/>
    </row>
    <row r="4012" spans="17:19" x14ac:dyDescent="0.3">
      <c r="Q4012" s="11"/>
      <c r="S4012" s="16"/>
    </row>
    <row r="4013" spans="17:19" x14ac:dyDescent="0.3">
      <c r="Q4013" s="11"/>
      <c r="S4013" s="16"/>
    </row>
    <row r="4014" spans="17:19" x14ac:dyDescent="0.3">
      <c r="Q4014" s="11"/>
      <c r="S4014" s="16"/>
    </row>
    <row r="4015" spans="17:19" x14ac:dyDescent="0.3">
      <c r="Q4015" s="11"/>
      <c r="S4015" s="16"/>
    </row>
    <row r="4016" spans="17:19" x14ac:dyDescent="0.3">
      <c r="Q4016" s="11"/>
      <c r="S4016" s="16"/>
    </row>
    <row r="4017" spans="17:19" x14ac:dyDescent="0.3">
      <c r="Q4017" s="11"/>
      <c r="S4017" s="16"/>
    </row>
    <row r="4018" spans="17:19" x14ac:dyDescent="0.3">
      <c r="Q4018" s="11"/>
      <c r="S4018" s="16"/>
    </row>
    <row r="4019" spans="17:19" x14ac:dyDescent="0.3">
      <c r="Q4019" s="11"/>
      <c r="S4019" s="16"/>
    </row>
    <row r="4020" spans="17:19" x14ac:dyDescent="0.3">
      <c r="Q4020" s="11"/>
      <c r="S4020" s="16"/>
    </row>
    <row r="4021" spans="17:19" x14ac:dyDescent="0.3">
      <c r="Q4021" s="11"/>
      <c r="S4021" s="16"/>
    </row>
    <row r="4022" spans="17:19" x14ac:dyDescent="0.3">
      <c r="Q4022" s="11"/>
      <c r="S4022" s="16"/>
    </row>
    <row r="4023" spans="17:19" x14ac:dyDescent="0.3">
      <c r="Q4023" s="11"/>
      <c r="S4023" s="16"/>
    </row>
    <row r="4024" spans="17:19" x14ac:dyDescent="0.3">
      <c r="Q4024" s="11"/>
      <c r="S4024" s="16"/>
    </row>
    <row r="4025" spans="17:19" x14ac:dyDescent="0.3">
      <c r="Q4025" s="11"/>
      <c r="S4025" s="16"/>
    </row>
    <row r="4026" spans="17:19" x14ac:dyDescent="0.3">
      <c r="Q4026" s="11"/>
      <c r="S4026" s="16"/>
    </row>
    <row r="4027" spans="17:19" x14ac:dyDescent="0.3">
      <c r="Q4027" s="11"/>
      <c r="S4027" s="16"/>
    </row>
    <row r="4028" spans="17:19" x14ac:dyDescent="0.3">
      <c r="Q4028" s="11"/>
      <c r="S4028" s="16"/>
    </row>
    <row r="4029" spans="17:19" x14ac:dyDescent="0.3">
      <c r="Q4029" s="11"/>
      <c r="S4029" s="16"/>
    </row>
    <row r="4030" spans="17:19" x14ac:dyDescent="0.3">
      <c r="Q4030" s="11"/>
      <c r="S4030" s="16"/>
    </row>
    <row r="4031" spans="17:19" x14ac:dyDescent="0.3">
      <c r="Q4031" s="11"/>
      <c r="S4031" s="16"/>
    </row>
    <row r="4032" spans="17:19" x14ac:dyDescent="0.3">
      <c r="Q4032" s="11"/>
      <c r="S4032" s="16"/>
    </row>
    <row r="4033" spans="17:19" x14ac:dyDescent="0.3">
      <c r="Q4033" s="11"/>
      <c r="S4033" s="16"/>
    </row>
    <row r="4034" spans="17:19" x14ac:dyDescent="0.3">
      <c r="Q4034" s="11"/>
      <c r="S4034" s="16"/>
    </row>
    <row r="4035" spans="17:19" x14ac:dyDescent="0.3">
      <c r="Q4035" s="11"/>
      <c r="S4035" s="16"/>
    </row>
    <row r="4036" spans="17:19" x14ac:dyDescent="0.3">
      <c r="Q4036" s="11"/>
      <c r="S4036" s="16"/>
    </row>
    <row r="4037" spans="17:19" x14ac:dyDescent="0.3">
      <c r="Q4037" s="11"/>
      <c r="S4037" s="16"/>
    </row>
    <row r="4038" spans="17:19" x14ac:dyDescent="0.3">
      <c r="Q4038" s="11"/>
      <c r="S4038" s="16"/>
    </row>
    <row r="4039" spans="17:19" x14ac:dyDescent="0.3">
      <c r="Q4039" s="11"/>
      <c r="S4039" s="16"/>
    </row>
    <row r="4040" spans="17:19" x14ac:dyDescent="0.3">
      <c r="Q4040" s="11"/>
      <c r="S4040" s="16"/>
    </row>
    <row r="4041" spans="17:19" x14ac:dyDescent="0.3">
      <c r="Q4041" s="11"/>
      <c r="S4041" s="16"/>
    </row>
    <row r="4042" spans="17:19" x14ac:dyDescent="0.3">
      <c r="Q4042" s="11"/>
      <c r="S4042" s="16"/>
    </row>
    <row r="4043" spans="17:19" x14ac:dyDescent="0.3">
      <c r="Q4043" s="11"/>
      <c r="S4043" s="16"/>
    </row>
    <row r="4044" spans="17:19" x14ac:dyDescent="0.3">
      <c r="Q4044" s="11"/>
      <c r="S4044" s="16"/>
    </row>
    <row r="4045" spans="17:19" x14ac:dyDescent="0.3">
      <c r="Q4045" s="11"/>
      <c r="S4045" s="16"/>
    </row>
    <row r="4046" spans="17:19" x14ac:dyDescent="0.3">
      <c r="Q4046" s="11"/>
      <c r="S4046" s="16"/>
    </row>
    <row r="4047" spans="17:19" x14ac:dyDescent="0.3">
      <c r="Q4047" s="11"/>
      <c r="S4047" s="16"/>
    </row>
    <row r="4048" spans="17:19" x14ac:dyDescent="0.3">
      <c r="Q4048" s="11"/>
      <c r="S4048" s="16"/>
    </row>
    <row r="4049" spans="17:19" x14ac:dyDescent="0.3">
      <c r="Q4049" s="11"/>
      <c r="S4049" s="16"/>
    </row>
    <row r="4050" spans="17:19" x14ac:dyDescent="0.3">
      <c r="Q4050" s="11"/>
      <c r="S4050" s="16"/>
    </row>
    <row r="4051" spans="17:19" x14ac:dyDescent="0.3">
      <c r="Q4051" s="11"/>
      <c r="S4051" s="16"/>
    </row>
    <row r="4052" spans="17:19" x14ac:dyDescent="0.3">
      <c r="Q4052" s="11"/>
      <c r="S4052" s="16"/>
    </row>
    <row r="4053" spans="17:19" x14ac:dyDescent="0.3">
      <c r="Q4053" s="11"/>
      <c r="S4053" s="16"/>
    </row>
    <row r="4054" spans="17:19" x14ac:dyDescent="0.3">
      <c r="Q4054" s="11"/>
      <c r="S4054" s="16"/>
    </row>
    <row r="4055" spans="17:19" x14ac:dyDescent="0.3">
      <c r="Q4055" s="11"/>
      <c r="S4055" s="16"/>
    </row>
    <row r="4056" spans="17:19" x14ac:dyDescent="0.3">
      <c r="Q4056" s="11"/>
      <c r="S4056" s="16"/>
    </row>
    <row r="4057" spans="17:19" x14ac:dyDescent="0.3">
      <c r="Q4057" s="11"/>
      <c r="S4057" s="16"/>
    </row>
    <row r="4058" spans="17:19" x14ac:dyDescent="0.3">
      <c r="Q4058" s="11"/>
      <c r="S4058" s="16"/>
    </row>
    <row r="4059" spans="17:19" x14ac:dyDescent="0.3">
      <c r="Q4059" s="11"/>
      <c r="S4059" s="16"/>
    </row>
    <row r="4060" spans="17:19" x14ac:dyDescent="0.3">
      <c r="Q4060" s="11"/>
      <c r="S4060" s="16"/>
    </row>
    <row r="4061" spans="17:19" x14ac:dyDescent="0.3">
      <c r="Q4061" s="11"/>
      <c r="S4061" s="16"/>
    </row>
    <row r="4062" spans="17:19" x14ac:dyDescent="0.3">
      <c r="Q4062" s="11"/>
      <c r="S4062" s="16"/>
    </row>
    <row r="4063" spans="17:19" x14ac:dyDescent="0.3">
      <c r="Q4063" s="11"/>
      <c r="S4063" s="16"/>
    </row>
    <row r="4064" spans="17:19" x14ac:dyDescent="0.3">
      <c r="Q4064" s="11"/>
      <c r="S4064" s="16"/>
    </row>
    <row r="4065" spans="17:19" x14ac:dyDescent="0.3">
      <c r="Q4065" s="11"/>
      <c r="S4065" s="16"/>
    </row>
    <row r="4066" spans="17:19" x14ac:dyDescent="0.3">
      <c r="Q4066" s="11"/>
      <c r="S4066" s="16"/>
    </row>
    <row r="4067" spans="17:19" x14ac:dyDescent="0.3">
      <c r="Q4067" s="11"/>
      <c r="S4067" s="16"/>
    </row>
    <row r="4068" spans="17:19" x14ac:dyDescent="0.3">
      <c r="Q4068" s="11"/>
      <c r="S4068" s="16"/>
    </row>
    <row r="4069" spans="17:19" x14ac:dyDescent="0.3">
      <c r="Q4069" s="11"/>
      <c r="S4069" s="16"/>
    </row>
    <row r="4070" spans="17:19" x14ac:dyDescent="0.3">
      <c r="Q4070" s="11"/>
      <c r="S4070" s="16"/>
    </row>
    <row r="4071" spans="17:19" x14ac:dyDescent="0.3">
      <c r="Q4071" s="11"/>
      <c r="S4071" s="16"/>
    </row>
    <row r="4072" spans="17:19" x14ac:dyDescent="0.3">
      <c r="Q4072" s="11"/>
      <c r="S4072" s="16"/>
    </row>
    <row r="4073" spans="17:19" x14ac:dyDescent="0.3">
      <c r="Q4073" s="11"/>
      <c r="S4073" s="16"/>
    </row>
    <row r="4074" spans="17:19" x14ac:dyDescent="0.3">
      <c r="Q4074" s="11"/>
      <c r="S4074" s="16"/>
    </row>
    <row r="4075" spans="17:19" x14ac:dyDescent="0.3">
      <c r="Q4075" s="11"/>
      <c r="S4075" s="16"/>
    </row>
    <row r="4076" spans="17:19" x14ac:dyDescent="0.3">
      <c r="Q4076" s="11"/>
      <c r="S4076" s="16"/>
    </row>
    <row r="4077" spans="17:19" x14ac:dyDescent="0.3">
      <c r="Q4077" s="11"/>
      <c r="S4077" s="16"/>
    </row>
    <row r="4078" spans="17:19" x14ac:dyDescent="0.3">
      <c r="Q4078" s="11"/>
      <c r="S4078" s="16"/>
    </row>
    <row r="4079" spans="17:19" x14ac:dyDescent="0.3">
      <c r="Q4079" s="11"/>
      <c r="S4079" s="16"/>
    </row>
    <row r="4080" spans="17:19" x14ac:dyDescent="0.3">
      <c r="Q4080" s="11"/>
      <c r="S4080" s="16"/>
    </row>
    <row r="4081" spans="17:19" x14ac:dyDescent="0.3">
      <c r="Q4081" s="11"/>
      <c r="S4081" s="16"/>
    </row>
    <row r="4082" spans="17:19" x14ac:dyDescent="0.3">
      <c r="Q4082" s="11"/>
      <c r="S4082" s="16"/>
    </row>
    <row r="4083" spans="17:19" x14ac:dyDescent="0.3">
      <c r="Q4083" s="11"/>
      <c r="S4083" s="16"/>
    </row>
    <row r="4084" spans="17:19" x14ac:dyDescent="0.3">
      <c r="Q4084" s="11"/>
      <c r="S4084" s="16"/>
    </row>
    <row r="4085" spans="17:19" x14ac:dyDescent="0.3">
      <c r="Q4085" s="11"/>
      <c r="S4085" s="16"/>
    </row>
    <row r="4086" spans="17:19" x14ac:dyDescent="0.3">
      <c r="Q4086" s="11"/>
      <c r="S4086" s="16"/>
    </row>
    <row r="4087" spans="17:19" x14ac:dyDescent="0.3">
      <c r="Q4087" s="11"/>
      <c r="S4087" s="16"/>
    </row>
    <row r="4088" spans="17:19" x14ac:dyDescent="0.3">
      <c r="Q4088" s="11"/>
      <c r="S4088" s="16"/>
    </row>
    <row r="4089" spans="17:19" x14ac:dyDescent="0.3">
      <c r="Q4089" s="11"/>
      <c r="S4089" s="16"/>
    </row>
    <row r="4090" spans="17:19" x14ac:dyDescent="0.3">
      <c r="Q4090" s="11"/>
      <c r="S4090" s="16"/>
    </row>
    <row r="4091" spans="17:19" x14ac:dyDescent="0.3">
      <c r="Q4091" s="11"/>
      <c r="S4091" s="16"/>
    </row>
    <row r="4092" spans="17:19" x14ac:dyDescent="0.3">
      <c r="Q4092" s="11"/>
      <c r="S4092" s="16"/>
    </row>
    <row r="4093" spans="17:19" x14ac:dyDescent="0.3">
      <c r="Q4093" s="11"/>
      <c r="S4093" s="16"/>
    </row>
    <row r="4094" spans="17:19" x14ac:dyDescent="0.3">
      <c r="Q4094" s="11"/>
      <c r="S4094" s="16"/>
    </row>
    <row r="4095" spans="17:19" x14ac:dyDescent="0.3">
      <c r="Q4095" s="11"/>
      <c r="S4095" s="16"/>
    </row>
    <row r="4096" spans="17:19" x14ac:dyDescent="0.3">
      <c r="Q4096" s="11"/>
      <c r="S4096" s="16"/>
    </row>
    <row r="4097" spans="17:19" x14ac:dyDescent="0.3">
      <c r="Q4097" s="11"/>
      <c r="S4097" s="16"/>
    </row>
    <row r="4098" spans="17:19" x14ac:dyDescent="0.3">
      <c r="Q4098" s="11"/>
      <c r="S4098" s="16"/>
    </row>
    <row r="4099" spans="17:19" x14ac:dyDescent="0.3">
      <c r="Q4099" s="11"/>
      <c r="S4099" s="16"/>
    </row>
    <row r="4100" spans="17:19" x14ac:dyDescent="0.3">
      <c r="Q4100" s="11"/>
      <c r="S4100" s="16"/>
    </row>
    <row r="4101" spans="17:19" x14ac:dyDescent="0.3">
      <c r="Q4101" s="11"/>
      <c r="S4101" s="16"/>
    </row>
    <row r="4102" spans="17:19" x14ac:dyDescent="0.3">
      <c r="Q4102" s="11"/>
      <c r="S4102" s="16"/>
    </row>
    <row r="4103" spans="17:19" x14ac:dyDescent="0.3">
      <c r="Q4103" s="11"/>
      <c r="S4103" s="16"/>
    </row>
    <row r="4104" spans="17:19" x14ac:dyDescent="0.3">
      <c r="Q4104" s="11"/>
      <c r="S4104" s="16"/>
    </row>
    <row r="4105" spans="17:19" x14ac:dyDescent="0.3">
      <c r="Q4105" s="11"/>
      <c r="S4105" s="16"/>
    </row>
    <row r="4106" spans="17:19" x14ac:dyDescent="0.3">
      <c r="Q4106" s="11"/>
      <c r="S4106" s="16"/>
    </row>
    <row r="4107" spans="17:19" x14ac:dyDescent="0.3">
      <c r="Q4107" s="11"/>
      <c r="S4107" s="16"/>
    </row>
    <row r="4108" spans="17:19" x14ac:dyDescent="0.3">
      <c r="Q4108" s="11"/>
      <c r="S4108" s="16"/>
    </row>
    <row r="4109" spans="17:19" x14ac:dyDescent="0.3">
      <c r="Q4109" s="11"/>
      <c r="S4109" s="16"/>
    </row>
    <row r="4110" spans="17:19" x14ac:dyDescent="0.3">
      <c r="Q4110" s="11"/>
      <c r="S4110" s="16"/>
    </row>
    <row r="4111" spans="17:19" x14ac:dyDescent="0.3">
      <c r="Q4111" s="11"/>
      <c r="S4111" s="16"/>
    </row>
    <row r="4112" spans="17:19" x14ac:dyDescent="0.3">
      <c r="Q4112" s="11"/>
      <c r="S4112" s="16"/>
    </row>
    <row r="4113" spans="17:19" x14ac:dyDescent="0.3">
      <c r="Q4113" s="11"/>
      <c r="S4113" s="16"/>
    </row>
    <row r="4114" spans="17:19" x14ac:dyDescent="0.3">
      <c r="Q4114" s="11"/>
      <c r="S4114" s="16"/>
    </row>
    <row r="4115" spans="17:19" x14ac:dyDescent="0.3">
      <c r="Q4115" s="11"/>
      <c r="S4115" s="16"/>
    </row>
  </sheetData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631A8-AFEE-4FBF-AB4E-14B09F929453}">
  <dimension ref="A1:T4115"/>
  <sheetViews>
    <sheetView zoomScale="95" zoomScaleNormal="95" workbookViewId="0">
      <pane xSplit="2" ySplit="2" topLeftCell="D3" activePane="bottomRight" state="frozen"/>
      <selection pane="topRight" activeCell="C1" sqref="C1"/>
      <selection pane="bottomLeft" activeCell="A3" sqref="A3"/>
      <selection pane="bottomRight" sqref="A1:XFD1044712"/>
    </sheetView>
  </sheetViews>
  <sheetFormatPr defaultColWidth="8.886718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3.33203125" bestFit="1" customWidth="1"/>
    <col min="20" max="20" width="22.218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8367</v>
      </c>
      <c r="T1" s="17" t="s">
        <v>8368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  <row r="252" spans="1:20" x14ac:dyDescent="0.3">
      <c r="Q252" s="11"/>
      <c r="S252" s="16"/>
    </row>
    <row r="253" spans="1:20" x14ac:dyDescent="0.3">
      <c r="Q253" s="11"/>
      <c r="S253" s="16"/>
    </row>
    <row r="254" spans="1:20" x14ac:dyDescent="0.3">
      <c r="Q254" s="11"/>
      <c r="S254" s="16"/>
    </row>
    <row r="255" spans="1:20" x14ac:dyDescent="0.3">
      <c r="Q255" s="11"/>
      <c r="S255" s="16"/>
    </row>
    <row r="256" spans="1:20" x14ac:dyDescent="0.3">
      <c r="Q256" s="11"/>
      <c r="S256" s="16"/>
    </row>
    <row r="257" spans="17:19" x14ac:dyDescent="0.3">
      <c r="Q257" s="11"/>
      <c r="S257" s="16"/>
    </row>
    <row r="258" spans="17:19" x14ac:dyDescent="0.3">
      <c r="Q258" s="11"/>
      <c r="S258" s="16"/>
    </row>
    <row r="259" spans="17:19" x14ac:dyDescent="0.3">
      <c r="Q259" s="11"/>
      <c r="S259" s="16"/>
    </row>
    <row r="260" spans="17:19" x14ac:dyDescent="0.3">
      <c r="Q260" s="11"/>
      <c r="S260" s="16"/>
    </row>
    <row r="261" spans="17:19" x14ac:dyDescent="0.3">
      <c r="Q261" s="11"/>
      <c r="S261" s="16"/>
    </row>
    <row r="262" spans="17:19" x14ac:dyDescent="0.3">
      <c r="Q262" s="11"/>
      <c r="S262" s="16"/>
    </row>
    <row r="263" spans="17:19" x14ac:dyDescent="0.3">
      <c r="Q263" s="11"/>
      <c r="S263" s="16"/>
    </row>
    <row r="264" spans="17:19" x14ac:dyDescent="0.3">
      <c r="Q264" s="11"/>
      <c r="S264" s="16"/>
    </row>
    <row r="265" spans="17:19" x14ac:dyDescent="0.3">
      <c r="Q265" s="11"/>
      <c r="S265" s="16"/>
    </row>
    <row r="266" spans="17:19" x14ac:dyDescent="0.3">
      <c r="Q266" s="11"/>
      <c r="S266" s="16"/>
    </row>
    <row r="267" spans="17:19" x14ac:dyDescent="0.3">
      <c r="Q267" s="11"/>
      <c r="S267" s="16"/>
    </row>
    <row r="268" spans="17:19" x14ac:dyDescent="0.3">
      <c r="Q268" s="11"/>
      <c r="S268" s="16"/>
    </row>
    <row r="269" spans="17:19" x14ac:dyDescent="0.3">
      <c r="Q269" s="11"/>
      <c r="S269" s="16"/>
    </row>
    <row r="270" spans="17:19" x14ac:dyDescent="0.3">
      <c r="Q270" s="11"/>
      <c r="S270" s="16"/>
    </row>
    <row r="271" spans="17:19" x14ac:dyDescent="0.3">
      <c r="Q271" s="11"/>
      <c r="S271" s="16"/>
    </row>
    <row r="272" spans="17:19" x14ac:dyDescent="0.3">
      <c r="Q272" s="11"/>
      <c r="S272" s="16"/>
    </row>
    <row r="273" spans="17:19" x14ac:dyDescent="0.3">
      <c r="Q273" s="11"/>
      <c r="S273" s="16"/>
    </row>
    <row r="274" spans="17:19" x14ac:dyDescent="0.3">
      <c r="Q274" s="11"/>
      <c r="S274" s="16"/>
    </row>
    <row r="275" spans="17:19" x14ac:dyDescent="0.3">
      <c r="Q275" s="11"/>
      <c r="S275" s="16"/>
    </row>
    <row r="276" spans="17:19" x14ac:dyDescent="0.3">
      <c r="Q276" s="11"/>
      <c r="S276" s="16"/>
    </row>
    <row r="277" spans="17:19" x14ac:dyDescent="0.3">
      <c r="Q277" s="11"/>
      <c r="S277" s="16"/>
    </row>
    <row r="278" spans="17:19" x14ac:dyDescent="0.3">
      <c r="Q278" s="11"/>
      <c r="S278" s="16"/>
    </row>
    <row r="279" spans="17:19" x14ac:dyDescent="0.3">
      <c r="Q279" s="11"/>
      <c r="S279" s="16"/>
    </row>
    <row r="280" spans="17:19" x14ac:dyDescent="0.3">
      <c r="Q280" s="11"/>
      <c r="S280" s="16"/>
    </row>
    <row r="281" spans="17:19" x14ac:dyDescent="0.3">
      <c r="Q281" s="11"/>
      <c r="S281" s="16"/>
    </row>
    <row r="282" spans="17:19" x14ac:dyDescent="0.3">
      <c r="Q282" s="11"/>
      <c r="S282" s="16"/>
    </row>
    <row r="283" spans="17:19" x14ac:dyDescent="0.3">
      <c r="Q283" s="11"/>
      <c r="S283" s="16"/>
    </row>
    <row r="284" spans="17:19" x14ac:dyDescent="0.3">
      <c r="Q284" s="11"/>
      <c r="S284" s="16"/>
    </row>
    <row r="285" spans="17:19" x14ac:dyDescent="0.3">
      <c r="Q285" s="11"/>
      <c r="S285" s="16"/>
    </row>
    <row r="286" spans="17:19" x14ac:dyDescent="0.3">
      <c r="Q286" s="11"/>
      <c r="S286" s="16"/>
    </row>
    <row r="287" spans="17:19" x14ac:dyDescent="0.3">
      <c r="Q287" s="11"/>
      <c r="S287" s="16"/>
    </row>
    <row r="288" spans="17:19" x14ac:dyDescent="0.3">
      <c r="Q288" s="11"/>
      <c r="S288" s="16"/>
    </row>
    <row r="289" spans="17:19" x14ac:dyDescent="0.3">
      <c r="Q289" s="11"/>
      <c r="S289" s="16"/>
    </row>
    <row r="290" spans="17:19" x14ac:dyDescent="0.3">
      <c r="Q290" s="11"/>
      <c r="S290" s="16"/>
    </row>
    <row r="291" spans="17:19" x14ac:dyDescent="0.3">
      <c r="Q291" s="11"/>
      <c r="S291" s="16"/>
    </row>
    <row r="292" spans="17:19" x14ac:dyDescent="0.3">
      <c r="Q292" s="11"/>
      <c r="S292" s="16"/>
    </row>
    <row r="293" spans="17:19" x14ac:dyDescent="0.3">
      <c r="Q293" s="11"/>
      <c r="S293" s="16"/>
    </row>
    <row r="294" spans="17:19" x14ac:dyDescent="0.3">
      <c r="Q294" s="11"/>
      <c r="S294" s="16"/>
    </row>
    <row r="295" spans="17:19" x14ac:dyDescent="0.3">
      <c r="Q295" s="11"/>
      <c r="S295" s="16"/>
    </row>
    <row r="296" spans="17:19" x14ac:dyDescent="0.3">
      <c r="Q296" s="11"/>
      <c r="S296" s="16"/>
    </row>
    <row r="297" spans="17:19" x14ac:dyDescent="0.3">
      <c r="Q297" s="11"/>
      <c r="S297" s="16"/>
    </row>
    <row r="298" spans="17:19" x14ac:dyDescent="0.3">
      <c r="Q298" s="11"/>
      <c r="S298" s="16"/>
    </row>
    <row r="299" spans="17:19" x14ac:dyDescent="0.3">
      <c r="Q299" s="11"/>
      <c r="S299" s="16"/>
    </row>
    <row r="300" spans="17:19" x14ac:dyDescent="0.3">
      <c r="Q300" s="11"/>
      <c r="S300" s="16"/>
    </row>
    <row r="301" spans="17:19" x14ac:dyDescent="0.3">
      <c r="Q301" s="11"/>
      <c r="S301" s="16"/>
    </row>
    <row r="302" spans="17:19" x14ac:dyDescent="0.3">
      <c r="Q302" s="11"/>
      <c r="S302" s="16"/>
    </row>
    <row r="303" spans="17:19" x14ac:dyDescent="0.3">
      <c r="Q303" s="11"/>
      <c r="S303" s="16"/>
    </row>
    <row r="304" spans="17:19" x14ac:dyDescent="0.3">
      <c r="Q304" s="11"/>
      <c r="S304" s="16"/>
    </row>
    <row r="305" spans="17:19" x14ac:dyDescent="0.3">
      <c r="Q305" s="11"/>
      <c r="S305" s="16"/>
    </row>
    <row r="306" spans="17:19" x14ac:dyDescent="0.3">
      <c r="Q306" s="11"/>
      <c r="S306" s="16"/>
    </row>
    <row r="307" spans="17:19" x14ac:dyDescent="0.3">
      <c r="Q307" s="11"/>
      <c r="S307" s="16"/>
    </row>
    <row r="308" spans="17:19" x14ac:dyDescent="0.3">
      <c r="Q308" s="11"/>
      <c r="S308" s="16"/>
    </row>
    <row r="309" spans="17:19" x14ac:dyDescent="0.3">
      <c r="Q309" s="11"/>
      <c r="S309" s="16"/>
    </row>
    <row r="310" spans="17:19" x14ac:dyDescent="0.3">
      <c r="Q310" s="11"/>
      <c r="S310" s="16"/>
    </row>
    <row r="311" spans="17:19" x14ac:dyDescent="0.3">
      <c r="Q311" s="11"/>
      <c r="S311" s="16"/>
    </row>
    <row r="312" spans="17:19" x14ac:dyDescent="0.3">
      <c r="Q312" s="11"/>
      <c r="S312" s="16"/>
    </row>
    <row r="313" spans="17:19" x14ac:dyDescent="0.3">
      <c r="Q313" s="11"/>
      <c r="S313" s="16"/>
    </row>
    <row r="314" spans="17:19" x14ac:dyDescent="0.3">
      <c r="Q314" s="11"/>
      <c r="S314" s="16"/>
    </row>
    <row r="315" spans="17:19" x14ac:dyDescent="0.3">
      <c r="Q315" s="11"/>
      <c r="S315" s="16"/>
    </row>
    <row r="316" spans="17:19" x14ac:dyDescent="0.3">
      <c r="Q316" s="11"/>
      <c r="S316" s="16"/>
    </row>
    <row r="317" spans="17:19" x14ac:dyDescent="0.3">
      <c r="Q317" s="11"/>
      <c r="S317" s="16"/>
    </row>
    <row r="318" spans="17:19" x14ac:dyDescent="0.3">
      <c r="Q318" s="11"/>
      <c r="S318" s="16"/>
    </row>
    <row r="319" spans="17:19" x14ac:dyDescent="0.3">
      <c r="Q319" s="11"/>
      <c r="S319" s="16"/>
    </row>
    <row r="320" spans="17:19" x14ac:dyDescent="0.3">
      <c r="Q320" s="11"/>
      <c r="S320" s="16"/>
    </row>
    <row r="321" spans="17:19" x14ac:dyDescent="0.3">
      <c r="Q321" s="11"/>
      <c r="S321" s="16"/>
    </row>
    <row r="322" spans="17:19" x14ac:dyDescent="0.3">
      <c r="Q322" s="11"/>
      <c r="S322" s="16"/>
    </row>
    <row r="323" spans="17:19" x14ac:dyDescent="0.3">
      <c r="Q323" s="11"/>
      <c r="S323" s="16"/>
    </row>
    <row r="324" spans="17:19" x14ac:dyDescent="0.3">
      <c r="Q324" s="11"/>
      <c r="S324" s="16"/>
    </row>
    <row r="325" spans="17:19" x14ac:dyDescent="0.3">
      <c r="Q325" s="11"/>
      <c r="S325" s="16"/>
    </row>
    <row r="326" spans="17:19" x14ac:dyDescent="0.3">
      <c r="Q326" s="11"/>
      <c r="S326" s="16"/>
    </row>
    <row r="327" spans="17:19" x14ac:dyDescent="0.3">
      <c r="Q327" s="11"/>
      <c r="S327" s="16"/>
    </row>
    <row r="328" spans="17:19" x14ac:dyDescent="0.3">
      <c r="Q328" s="11"/>
      <c r="S328" s="16"/>
    </row>
    <row r="329" spans="17:19" x14ac:dyDescent="0.3">
      <c r="Q329" s="11"/>
      <c r="S329" s="16"/>
    </row>
    <row r="330" spans="17:19" x14ac:dyDescent="0.3">
      <c r="Q330" s="11"/>
      <c r="S330" s="16"/>
    </row>
    <row r="331" spans="17:19" x14ac:dyDescent="0.3">
      <c r="Q331" s="11"/>
      <c r="S331" s="16"/>
    </row>
    <row r="332" spans="17:19" x14ac:dyDescent="0.3">
      <c r="Q332" s="11"/>
      <c r="S332" s="16"/>
    </row>
    <row r="333" spans="17:19" x14ac:dyDescent="0.3">
      <c r="Q333" s="11"/>
      <c r="S333" s="16"/>
    </row>
    <row r="334" spans="17:19" x14ac:dyDescent="0.3">
      <c r="Q334" s="11"/>
      <c r="S334" s="16"/>
    </row>
    <row r="335" spans="17:19" x14ac:dyDescent="0.3">
      <c r="Q335" s="11"/>
      <c r="S335" s="16"/>
    </row>
    <row r="336" spans="17:19" x14ac:dyDescent="0.3">
      <c r="Q336" s="11"/>
      <c r="S336" s="16"/>
    </row>
    <row r="337" spans="17:19" x14ac:dyDescent="0.3">
      <c r="Q337" s="11"/>
      <c r="S337" s="16"/>
    </row>
    <row r="338" spans="17:19" x14ac:dyDescent="0.3">
      <c r="Q338" s="11"/>
      <c r="S338" s="16"/>
    </row>
    <row r="339" spans="17:19" x14ac:dyDescent="0.3">
      <c r="Q339" s="11"/>
      <c r="S339" s="16"/>
    </row>
    <row r="340" spans="17:19" x14ac:dyDescent="0.3">
      <c r="Q340" s="11"/>
      <c r="S340" s="16"/>
    </row>
    <row r="341" spans="17:19" x14ac:dyDescent="0.3">
      <c r="Q341" s="11"/>
      <c r="S341" s="16"/>
    </row>
    <row r="342" spans="17:19" x14ac:dyDescent="0.3">
      <c r="Q342" s="11"/>
      <c r="S342" s="16"/>
    </row>
    <row r="343" spans="17:19" x14ac:dyDescent="0.3">
      <c r="Q343" s="11"/>
      <c r="S343" s="16"/>
    </row>
    <row r="344" spans="17:19" x14ac:dyDescent="0.3">
      <c r="Q344" s="11"/>
      <c r="S344" s="16"/>
    </row>
    <row r="345" spans="17:19" x14ac:dyDescent="0.3">
      <c r="Q345" s="11"/>
      <c r="S345" s="16"/>
    </row>
    <row r="346" spans="17:19" x14ac:dyDescent="0.3">
      <c r="Q346" s="11"/>
      <c r="S346" s="16"/>
    </row>
    <row r="347" spans="17:19" x14ac:dyDescent="0.3">
      <c r="Q347" s="11"/>
      <c r="S347" s="16"/>
    </row>
    <row r="348" spans="17:19" x14ac:dyDescent="0.3">
      <c r="Q348" s="11"/>
      <c r="S348" s="16"/>
    </row>
    <row r="349" spans="17:19" x14ac:dyDescent="0.3">
      <c r="Q349" s="11"/>
      <c r="S349" s="16"/>
    </row>
    <row r="350" spans="17:19" x14ac:dyDescent="0.3">
      <c r="Q350" s="11"/>
      <c r="S350" s="16"/>
    </row>
    <row r="351" spans="17:19" x14ac:dyDescent="0.3">
      <c r="Q351" s="11"/>
      <c r="S351" s="16"/>
    </row>
    <row r="352" spans="17:19" x14ac:dyDescent="0.3">
      <c r="Q352" s="11"/>
      <c r="S352" s="16"/>
    </row>
    <row r="353" spans="17:19" x14ac:dyDescent="0.3">
      <c r="Q353" s="11"/>
      <c r="S353" s="16"/>
    </row>
    <row r="354" spans="17:19" x14ac:dyDescent="0.3">
      <c r="Q354" s="11"/>
      <c r="S354" s="16"/>
    </row>
    <row r="355" spans="17:19" x14ac:dyDescent="0.3">
      <c r="Q355" s="11"/>
      <c r="S355" s="16"/>
    </row>
    <row r="356" spans="17:19" x14ac:dyDescent="0.3">
      <c r="Q356" s="11"/>
      <c r="S356" s="16"/>
    </row>
    <row r="357" spans="17:19" x14ac:dyDescent="0.3">
      <c r="Q357" s="11"/>
      <c r="S357" s="16"/>
    </row>
    <row r="358" spans="17:19" x14ac:dyDescent="0.3">
      <c r="Q358" s="11"/>
      <c r="S358" s="16"/>
    </row>
    <row r="359" spans="17:19" x14ac:dyDescent="0.3">
      <c r="Q359" s="11"/>
      <c r="S359" s="16"/>
    </row>
    <row r="360" spans="17:19" x14ac:dyDescent="0.3">
      <c r="Q360" s="11"/>
      <c r="S360" s="16"/>
    </row>
    <row r="361" spans="17:19" x14ac:dyDescent="0.3">
      <c r="Q361" s="11"/>
      <c r="S361" s="16"/>
    </row>
    <row r="362" spans="17:19" x14ac:dyDescent="0.3">
      <c r="Q362" s="11"/>
      <c r="S362" s="16"/>
    </row>
    <row r="363" spans="17:19" x14ac:dyDescent="0.3">
      <c r="Q363" s="11"/>
      <c r="S363" s="16"/>
    </row>
    <row r="364" spans="17:19" x14ac:dyDescent="0.3">
      <c r="Q364" s="11"/>
      <c r="S364" s="16"/>
    </row>
    <row r="365" spans="17:19" x14ac:dyDescent="0.3">
      <c r="Q365" s="11"/>
      <c r="S365" s="16"/>
    </row>
    <row r="366" spans="17:19" x14ac:dyDescent="0.3">
      <c r="Q366" s="11"/>
      <c r="S366" s="16"/>
    </row>
    <row r="367" spans="17:19" x14ac:dyDescent="0.3">
      <c r="Q367" s="11"/>
      <c r="S367" s="16"/>
    </row>
    <row r="368" spans="17:19" x14ac:dyDescent="0.3">
      <c r="Q368" s="11"/>
      <c r="S368" s="16"/>
    </row>
    <row r="369" spans="17:19" x14ac:dyDescent="0.3">
      <c r="Q369" s="11"/>
      <c r="S369" s="16"/>
    </row>
    <row r="370" spans="17:19" x14ac:dyDescent="0.3">
      <c r="Q370" s="11"/>
      <c r="S370" s="16"/>
    </row>
    <row r="371" spans="17:19" x14ac:dyDescent="0.3">
      <c r="Q371" s="11"/>
      <c r="S371" s="16"/>
    </row>
    <row r="372" spans="17:19" x14ac:dyDescent="0.3">
      <c r="Q372" s="11"/>
      <c r="S372" s="16"/>
    </row>
    <row r="373" spans="17:19" x14ac:dyDescent="0.3">
      <c r="Q373" s="11"/>
      <c r="S373" s="16"/>
    </row>
    <row r="374" spans="17:19" x14ac:dyDescent="0.3">
      <c r="Q374" s="11"/>
      <c r="S374" s="16"/>
    </row>
    <row r="375" spans="17:19" x14ac:dyDescent="0.3">
      <c r="Q375" s="11"/>
      <c r="S375" s="16"/>
    </row>
    <row r="376" spans="17:19" x14ac:dyDescent="0.3">
      <c r="Q376" s="11"/>
      <c r="S376" s="16"/>
    </row>
    <row r="377" spans="17:19" x14ac:dyDescent="0.3">
      <c r="Q377" s="11"/>
      <c r="S377" s="16"/>
    </row>
    <row r="378" spans="17:19" x14ac:dyDescent="0.3">
      <c r="Q378" s="11"/>
      <c r="S378" s="16"/>
    </row>
    <row r="379" spans="17:19" x14ac:dyDescent="0.3">
      <c r="Q379" s="11"/>
      <c r="S379" s="16"/>
    </row>
    <row r="380" spans="17:19" x14ac:dyDescent="0.3">
      <c r="Q380" s="11"/>
      <c r="S380" s="16"/>
    </row>
    <row r="381" spans="17:19" x14ac:dyDescent="0.3">
      <c r="Q381" s="11"/>
      <c r="S381" s="16"/>
    </row>
    <row r="382" spans="17:19" x14ac:dyDescent="0.3">
      <c r="Q382" s="11"/>
      <c r="S382" s="16"/>
    </row>
    <row r="383" spans="17:19" x14ac:dyDescent="0.3">
      <c r="Q383" s="11"/>
      <c r="S383" s="16"/>
    </row>
    <row r="384" spans="17:19" x14ac:dyDescent="0.3">
      <c r="Q384" s="11"/>
      <c r="S384" s="16"/>
    </row>
    <row r="385" spans="17:19" x14ac:dyDescent="0.3">
      <c r="Q385" s="11"/>
      <c r="S385" s="16"/>
    </row>
    <row r="386" spans="17:19" x14ac:dyDescent="0.3">
      <c r="Q386" s="11"/>
      <c r="S386" s="16"/>
    </row>
    <row r="387" spans="17:19" x14ac:dyDescent="0.3">
      <c r="Q387" s="11"/>
      <c r="S387" s="16"/>
    </row>
    <row r="388" spans="17:19" x14ac:dyDescent="0.3">
      <c r="Q388" s="11"/>
      <c r="S388" s="16"/>
    </row>
    <row r="389" spans="17:19" x14ac:dyDescent="0.3">
      <c r="Q389" s="11"/>
      <c r="S389" s="16"/>
    </row>
    <row r="390" spans="17:19" x14ac:dyDescent="0.3">
      <c r="Q390" s="11"/>
      <c r="S390" s="16"/>
    </row>
    <row r="391" spans="17:19" x14ac:dyDescent="0.3">
      <c r="Q391" s="11"/>
      <c r="S391" s="16"/>
    </row>
    <row r="392" spans="17:19" x14ac:dyDescent="0.3">
      <c r="Q392" s="11"/>
      <c r="S392" s="16"/>
    </row>
    <row r="393" spans="17:19" x14ac:dyDescent="0.3">
      <c r="Q393" s="11"/>
      <c r="S393" s="16"/>
    </row>
    <row r="394" spans="17:19" x14ac:dyDescent="0.3">
      <c r="Q394" s="11"/>
      <c r="S394" s="16"/>
    </row>
    <row r="395" spans="17:19" x14ac:dyDescent="0.3">
      <c r="Q395" s="11"/>
      <c r="S395" s="16"/>
    </row>
    <row r="396" spans="17:19" x14ac:dyDescent="0.3">
      <c r="Q396" s="11"/>
      <c r="S396" s="16"/>
    </row>
    <row r="397" spans="17:19" x14ac:dyDescent="0.3">
      <c r="Q397" s="11"/>
      <c r="S397" s="16"/>
    </row>
    <row r="398" spans="17:19" x14ac:dyDescent="0.3">
      <c r="Q398" s="11"/>
      <c r="S398" s="16"/>
    </row>
    <row r="399" spans="17:19" x14ac:dyDescent="0.3">
      <c r="Q399" s="11"/>
      <c r="S399" s="16"/>
    </row>
    <row r="400" spans="17:19" x14ac:dyDescent="0.3">
      <c r="Q400" s="11"/>
      <c r="S400" s="16"/>
    </row>
    <row r="401" spans="17:19" x14ac:dyDescent="0.3">
      <c r="Q401" s="11"/>
      <c r="S401" s="16"/>
    </row>
    <row r="402" spans="17:19" x14ac:dyDescent="0.3">
      <c r="Q402" s="11"/>
      <c r="S402" s="16"/>
    </row>
    <row r="403" spans="17:19" x14ac:dyDescent="0.3">
      <c r="Q403" s="11"/>
      <c r="S403" s="16"/>
    </row>
    <row r="404" spans="17:19" x14ac:dyDescent="0.3">
      <c r="Q404" s="11"/>
      <c r="S404" s="16"/>
    </row>
    <row r="405" spans="17:19" x14ac:dyDescent="0.3">
      <c r="Q405" s="11"/>
      <c r="S405" s="16"/>
    </row>
    <row r="406" spans="17:19" x14ac:dyDescent="0.3">
      <c r="Q406" s="11"/>
      <c r="S406" s="16"/>
    </row>
    <row r="407" spans="17:19" x14ac:dyDescent="0.3">
      <c r="Q407" s="11"/>
      <c r="S407" s="16"/>
    </row>
    <row r="408" spans="17:19" x14ac:dyDescent="0.3">
      <c r="Q408" s="11"/>
      <c r="S408" s="16"/>
    </row>
    <row r="409" spans="17:19" x14ac:dyDescent="0.3">
      <c r="Q409" s="11"/>
      <c r="S409" s="16"/>
    </row>
    <row r="410" spans="17:19" x14ac:dyDescent="0.3">
      <c r="Q410" s="11"/>
      <c r="S410" s="16"/>
    </row>
    <row r="411" spans="17:19" x14ac:dyDescent="0.3">
      <c r="Q411" s="11"/>
      <c r="S411" s="16"/>
    </row>
    <row r="412" spans="17:19" x14ac:dyDescent="0.3">
      <c r="Q412" s="11"/>
      <c r="S412" s="16"/>
    </row>
    <row r="413" spans="17:19" x14ac:dyDescent="0.3">
      <c r="Q413" s="11"/>
      <c r="S413" s="16"/>
    </row>
    <row r="414" spans="17:19" x14ac:dyDescent="0.3">
      <c r="Q414" s="11"/>
      <c r="S414" s="16"/>
    </row>
    <row r="415" spans="17:19" x14ac:dyDescent="0.3">
      <c r="Q415" s="11"/>
      <c r="S415" s="16"/>
    </row>
    <row r="416" spans="17:19" x14ac:dyDescent="0.3">
      <c r="Q416" s="11"/>
      <c r="S416" s="16"/>
    </row>
    <row r="417" spans="17:19" x14ac:dyDescent="0.3">
      <c r="Q417" s="11"/>
      <c r="S417" s="16"/>
    </row>
    <row r="418" spans="17:19" x14ac:dyDescent="0.3">
      <c r="Q418" s="11"/>
      <c r="S418" s="16"/>
    </row>
    <row r="419" spans="17:19" x14ac:dyDescent="0.3">
      <c r="Q419" s="11"/>
      <c r="S419" s="16"/>
    </row>
    <row r="420" spans="17:19" x14ac:dyDescent="0.3">
      <c r="Q420" s="11"/>
      <c r="S420" s="16"/>
    </row>
    <row r="421" spans="17:19" x14ac:dyDescent="0.3">
      <c r="Q421" s="11"/>
      <c r="S421" s="16"/>
    </row>
    <row r="422" spans="17:19" x14ac:dyDescent="0.3">
      <c r="Q422" s="11"/>
      <c r="S422" s="16"/>
    </row>
    <row r="423" spans="17:19" x14ac:dyDescent="0.3">
      <c r="Q423" s="11"/>
      <c r="S423" s="16"/>
    </row>
    <row r="424" spans="17:19" x14ac:dyDescent="0.3">
      <c r="Q424" s="11"/>
      <c r="S424" s="16"/>
    </row>
    <row r="425" spans="17:19" x14ac:dyDescent="0.3">
      <c r="Q425" s="11"/>
      <c r="S425" s="16"/>
    </row>
    <row r="426" spans="17:19" x14ac:dyDescent="0.3">
      <c r="Q426" s="11"/>
      <c r="S426" s="16"/>
    </row>
    <row r="427" spans="17:19" x14ac:dyDescent="0.3">
      <c r="Q427" s="11"/>
      <c r="S427" s="16"/>
    </row>
    <row r="428" spans="17:19" x14ac:dyDescent="0.3">
      <c r="Q428" s="11"/>
      <c r="S428" s="16"/>
    </row>
    <row r="429" spans="17:19" x14ac:dyDescent="0.3">
      <c r="Q429" s="11"/>
      <c r="S429" s="16"/>
    </row>
    <row r="430" spans="17:19" x14ac:dyDescent="0.3">
      <c r="Q430" s="11"/>
      <c r="S430" s="16"/>
    </row>
    <row r="431" spans="17:19" x14ac:dyDescent="0.3">
      <c r="Q431" s="11"/>
      <c r="S431" s="16"/>
    </row>
    <row r="432" spans="17:19" x14ac:dyDescent="0.3">
      <c r="Q432" s="11"/>
      <c r="S432" s="16"/>
    </row>
    <row r="433" spans="17:19" x14ac:dyDescent="0.3">
      <c r="Q433" s="11"/>
      <c r="S433" s="16"/>
    </row>
    <row r="434" spans="17:19" x14ac:dyDescent="0.3">
      <c r="Q434" s="11"/>
      <c r="S434" s="16"/>
    </row>
    <row r="435" spans="17:19" x14ac:dyDescent="0.3">
      <c r="Q435" s="11"/>
      <c r="S435" s="16"/>
    </row>
    <row r="436" spans="17:19" x14ac:dyDescent="0.3">
      <c r="Q436" s="11"/>
      <c r="S436" s="16"/>
    </row>
    <row r="437" spans="17:19" x14ac:dyDescent="0.3">
      <c r="Q437" s="11"/>
      <c r="S437" s="16"/>
    </row>
    <row r="438" spans="17:19" x14ac:dyDescent="0.3">
      <c r="Q438" s="11"/>
      <c r="S438" s="16"/>
    </row>
    <row r="439" spans="17:19" x14ac:dyDescent="0.3">
      <c r="Q439" s="11"/>
      <c r="S439" s="16"/>
    </row>
    <row r="440" spans="17:19" x14ac:dyDescent="0.3">
      <c r="Q440" s="11"/>
      <c r="S440" s="16"/>
    </row>
    <row r="441" spans="17:19" x14ac:dyDescent="0.3">
      <c r="Q441" s="11"/>
      <c r="S441" s="16"/>
    </row>
    <row r="442" spans="17:19" x14ac:dyDescent="0.3">
      <c r="Q442" s="11"/>
      <c r="S442" s="16"/>
    </row>
    <row r="443" spans="17:19" x14ac:dyDescent="0.3">
      <c r="Q443" s="11"/>
      <c r="S443" s="16"/>
    </row>
    <row r="444" spans="17:19" x14ac:dyDescent="0.3">
      <c r="Q444" s="11"/>
      <c r="S444" s="16"/>
    </row>
    <row r="445" spans="17:19" x14ac:dyDescent="0.3">
      <c r="Q445" s="11"/>
      <c r="S445" s="16"/>
    </row>
    <row r="446" spans="17:19" x14ac:dyDescent="0.3">
      <c r="Q446" s="11"/>
      <c r="S446" s="16"/>
    </row>
    <row r="447" spans="17:19" x14ac:dyDescent="0.3">
      <c r="Q447" s="11"/>
      <c r="S447" s="16"/>
    </row>
    <row r="448" spans="17:19" x14ac:dyDescent="0.3">
      <c r="Q448" s="11"/>
      <c r="S448" s="16"/>
    </row>
    <row r="449" spans="17:19" x14ac:dyDescent="0.3">
      <c r="Q449" s="11"/>
      <c r="S449" s="16"/>
    </row>
    <row r="450" spans="17:19" x14ac:dyDescent="0.3">
      <c r="Q450" s="11"/>
      <c r="S450" s="16"/>
    </row>
    <row r="451" spans="17:19" x14ac:dyDescent="0.3">
      <c r="Q451" s="11"/>
      <c r="S451" s="16"/>
    </row>
    <row r="452" spans="17:19" x14ac:dyDescent="0.3">
      <c r="Q452" s="11"/>
      <c r="S452" s="16"/>
    </row>
    <row r="453" spans="17:19" x14ac:dyDescent="0.3">
      <c r="Q453" s="11"/>
      <c r="S453" s="16"/>
    </row>
    <row r="454" spans="17:19" x14ac:dyDescent="0.3">
      <c r="Q454" s="11"/>
      <c r="S454" s="16"/>
    </row>
    <row r="455" spans="17:19" x14ac:dyDescent="0.3">
      <c r="Q455" s="11"/>
      <c r="S455" s="16"/>
    </row>
    <row r="456" spans="17:19" x14ac:dyDescent="0.3">
      <c r="Q456" s="11"/>
      <c r="S456" s="16"/>
    </row>
    <row r="457" spans="17:19" x14ac:dyDescent="0.3">
      <c r="Q457" s="11"/>
      <c r="S457" s="16"/>
    </row>
    <row r="458" spans="17:19" x14ac:dyDescent="0.3">
      <c r="Q458" s="11"/>
      <c r="S458" s="16"/>
    </row>
    <row r="459" spans="17:19" x14ac:dyDescent="0.3">
      <c r="Q459" s="11"/>
      <c r="S459" s="16"/>
    </row>
    <row r="460" spans="17:19" x14ac:dyDescent="0.3">
      <c r="Q460" s="11"/>
      <c r="S460" s="16"/>
    </row>
    <row r="461" spans="17:19" x14ac:dyDescent="0.3">
      <c r="Q461" s="11"/>
      <c r="S461" s="16"/>
    </row>
    <row r="462" spans="17:19" x14ac:dyDescent="0.3">
      <c r="Q462" s="11"/>
      <c r="S462" s="16"/>
    </row>
    <row r="463" spans="17:19" x14ac:dyDescent="0.3">
      <c r="Q463" s="11"/>
      <c r="S463" s="16"/>
    </row>
    <row r="464" spans="17:19" x14ac:dyDescent="0.3">
      <c r="Q464" s="11"/>
      <c r="S464" s="16"/>
    </row>
    <row r="465" spans="17:19" x14ac:dyDescent="0.3">
      <c r="Q465" s="11"/>
      <c r="S465" s="16"/>
    </row>
    <row r="466" spans="17:19" x14ac:dyDescent="0.3">
      <c r="Q466" s="11"/>
      <c r="S466" s="16"/>
    </row>
    <row r="467" spans="17:19" x14ac:dyDescent="0.3">
      <c r="Q467" s="11"/>
      <c r="S467" s="16"/>
    </row>
    <row r="468" spans="17:19" x14ac:dyDescent="0.3">
      <c r="Q468" s="11"/>
      <c r="S468" s="16"/>
    </row>
    <row r="469" spans="17:19" x14ac:dyDescent="0.3">
      <c r="Q469" s="11"/>
      <c r="S469" s="16"/>
    </row>
    <row r="470" spans="17:19" x14ac:dyDescent="0.3">
      <c r="Q470" s="11"/>
      <c r="S470" s="16"/>
    </row>
    <row r="471" spans="17:19" x14ac:dyDescent="0.3">
      <c r="Q471" s="11"/>
      <c r="S471" s="16"/>
    </row>
    <row r="472" spans="17:19" x14ac:dyDescent="0.3">
      <c r="Q472" s="11"/>
      <c r="S472" s="16"/>
    </row>
    <row r="473" spans="17:19" x14ac:dyDescent="0.3">
      <c r="Q473" s="11"/>
      <c r="S473" s="16"/>
    </row>
    <row r="474" spans="17:19" x14ac:dyDescent="0.3">
      <c r="Q474" s="11"/>
      <c r="S474" s="16"/>
    </row>
    <row r="475" spans="17:19" x14ac:dyDescent="0.3">
      <c r="Q475" s="11"/>
      <c r="S475" s="16"/>
    </row>
    <row r="476" spans="17:19" x14ac:dyDescent="0.3">
      <c r="Q476" s="11"/>
      <c r="S476" s="16"/>
    </row>
    <row r="477" spans="17:19" x14ac:dyDescent="0.3">
      <c r="Q477" s="11"/>
      <c r="S477" s="16"/>
    </row>
    <row r="478" spans="17:19" x14ac:dyDescent="0.3">
      <c r="Q478" s="11"/>
      <c r="S478" s="16"/>
    </row>
    <row r="479" spans="17:19" x14ac:dyDescent="0.3">
      <c r="Q479" s="11"/>
      <c r="S479" s="16"/>
    </row>
    <row r="480" spans="17:19" x14ac:dyDescent="0.3">
      <c r="Q480" s="11"/>
      <c r="S480" s="16"/>
    </row>
    <row r="481" spans="17:19" x14ac:dyDescent="0.3">
      <c r="Q481" s="11"/>
      <c r="S481" s="16"/>
    </row>
    <row r="482" spans="17:19" x14ac:dyDescent="0.3">
      <c r="Q482" s="11"/>
      <c r="S482" s="16"/>
    </row>
    <row r="483" spans="17:19" x14ac:dyDescent="0.3">
      <c r="Q483" s="11"/>
      <c r="S483" s="16"/>
    </row>
    <row r="484" spans="17:19" x14ac:dyDescent="0.3">
      <c r="Q484" s="11"/>
      <c r="S484" s="16"/>
    </row>
    <row r="485" spans="17:19" x14ac:dyDescent="0.3">
      <c r="Q485" s="11"/>
      <c r="S485" s="16"/>
    </row>
    <row r="486" spans="17:19" x14ac:dyDescent="0.3">
      <c r="Q486" s="11"/>
      <c r="S486" s="16"/>
    </row>
    <row r="487" spans="17:19" x14ac:dyDescent="0.3">
      <c r="Q487" s="11"/>
      <c r="S487" s="16"/>
    </row>
    <row r="488" spans="17:19" x14ac:dyDescent="0.3">
      <c r="Q488" s="11"/>
      <c r="S488" s="16"/>
    </row>
    <row r="489" spans="17:19" x14ac:dyDescent="0.3">
      <c r="Q489" s="11"/>
      <c r="S489" s="16"/>
    </row>
    <row r="490" spans="17:19" x14ac:dyDescent="0.3">
      <c r="Q490" s="11"/>
      <c r="S490" s="16"/>
    </row>
    <row r="491" spans="17:19" x14ac:dyDescent="0.3">
      <c r="Q491" s="11"/>
      <c r="S491" s="16"/>
    </row>
    <row r="492" spans="17:19" x14ac:dyDescent="0.3">
      <c r="Q492" s="11"/>
      <c r="S492" s="16"/>
    </row>
    <row r="493" spans="17:19" x14ac:dyDescent="0.3">
      <c r="Q493" s="11"/>
      <c r="S493" s="16"/>
    </row>
    <row r="494" spans="17:19" x14ac:dyDescent="0.3">
      <c r="Q494" s="11"/>
      <c r="S494" s="16"/>
    </row>
    <row r="495" spans="17:19" x14ac:dyDescent="0.3">
      <c r="Q495" s="11"/>
      <c r="S495" s="16"/>
    </row>
    <row r="496" spans="17:19" x14ac:dyDescent="0.3">
      <c r="Q496" s="11"/>
      <c r="S496" s="16"/>
    </row>
    <row r="497" spans="17:19" x14ac:dyDescent="0.3">
      <c r="Q497" s="11"/>
      <c r="S497" s="16"/>
    </row>
    <row r="498" spans="17:19" x14ac:dyDescent="0.3">
      <c r="Q498" s="11"/>
      <c r="S498" s="16"/>
    </row>
    <row r="499" spans="17:19" x14ac:dyDescent="0.3">
      <c r="Q499" s="11"/>
      <c r="S499" s="16"/>
    </row>
    <row r="500" spans="17:19" x14ac:dyDescent="0.3">
      <c r="Q500" s="11"/>
      <c r="S500" s="16"/>
    </row>
    <row r="501" spans="17:19" x14ac:dyDescent="0.3">
      <c r="Q501" s="11"/>
      <c r="S501" s="16"/>
    </row>
    <row r="502" spans="17:19" x14ac:dyDescent="0.3">
      <c r="Q502" s="11"/>
      <c r="S502" s="16"/>
    </row>
    <row r="503" spans="17:19" x14ac:dyDescent="0.3">
      <c r="Q503" s="11"/>
      <c r="S503" s="16"/>
    </row>
    <row r="504" spans="17:19" x14ac:dyDescent="0.3">
      <c r="Q504" s="11"/>
      <c r="S504" s="16"/>
    </row>
    <row r="505" spans="17:19" x14ac:dyDescent="0.3">
      <c r="Q505" s="11"/>
      <c r="S505" s="16"/>
    </row>
    <row r="506" spans="17:19" x14ac:dyDescent="0.3">
      <c r="Q506" s="11"/>
      <c r="S506" s="16"/>
    </row>
    <row r="507" spans="17:19" x14ac:dyDescent="0.3">
      <c r="Q507" s="11"/>
      <c r="S507" s="16"/>
    </row>
    <row r="508" spans="17:19" x14ac:dyDescent="0.3">
      <c r="Q508" s="11"/>
      <c r="S508" s="16"/>
    </row>
    <row r="509" spans="17:19" x14ac:dyDescent="0.3">
      <c r="Q509" s="11"/>
      <c r="S509" s="16"/>
    </row>
    <row r="510" spans="17:19" x14ac:dyDescent="0.3">
      <c r="Q510" s="11"/>
      <c r="S510" s="16"/>
    </row>
    <row r="511" spans="17:19" x14ac:dyDescent="0.3">
      <c r="Q511" s="11"/>
      <c r="S511" s="16"/>
    </row>
    <row r="512" spans="17:19" x14ac:dyDescent="0.3">
      <c r="Q512" s="11"/>
      <c r="S512" s="16"/>
    </row>
    <row r="513" spans="17:19" x14ac:dyDescent="0.3">
      <c r="Q513" s="11"/>
      <c r="S513" s="16"/>
    </row>
    <row r="514" spans="17:19" x14ac:dyDescent="0.3">
      <c r="Q514" s="11"/>
      <c r="S514" s="16"/>
    </row>
    <row r="515" spans="17:19" x14ac:dyDescent="0.3">
      <c r="Q515" s="11"/>
      <c r="S515" s="16"/>
    </row>
    <row r="516" spans="17:19" x14ac:dyDescent="0.3">
      <c r="Q516" s="11"/>
      <c r="S516" s="16"/>
    </row>
    <row r="517" spans="17:19" x14ac:dyDescent="0.3">
      <c r="Q517" s="11"/>
      <c r="S517" s="16"/>
    </row>
    <row r="518" spans="17:19" x14ac:dyDescent="0.3">
      <c r="Q518" s="11"/>
      <c r="S518" s="16"/>
    </row>
    <row r="519" spans="17:19" x14ac:dyDescent="0.3">
      <c r="Q519" s="11"/>
      <c r="S519" s="16"/>
    </row>
    <row r="520" spans="17:19" x14ac:dyDescent="0.3">
      <c r="Q520" s="11"/>
      <c r="S520" s="16"/>
    </row>
    <row r="521" spans="17:19" x14ac:dyDescent="0.3">
      <c r="Q521" s="11"/>
      <c r="S521" s="16"/>
    </row>
    <row r="522" spans="17:19" x14ac:dyDescent="0.3">
      <c r="Q522" s="11"/>
      <c r="S522" s="16"/>
    </row>
    <row r="523" spans="17:19" x14ac:dyDescent="0.3">
      <c r="Q523" s="11"/>
      <c r="S523" s="16"/>
    </row>
    <row r="524" spans="17:19" x14ac:dyDescent="0.3">
      <c r="Q524" s="11"/>
      <c r="S524" s="16"/>
    </row>
    <row r="525" spans="17:19" x14ac:dyDescent="0.3">
      <c r="Q525" s="11"/>
      <c r="S525" s="16"/>
    </row>
    <row r="526" spans="17:19" x14ac:dyDescent="0.3">
      <c r="Q526" s="11"/>
      <c r="S526" s="16"/>
    </row>
    <row r="527" spans="17:19" x14ac:dyDescent="0.3">
      <c r="Q527" s="11"/>
      <c r="S527" s="16"/>
    </row>
    <row r="528" spans="17:19" x14ac:dyDescent="0.3">
      <c r="Q528" s="11"/>
      <c r="S528" s="16"/>
    </row>
    <row r="529" spans="17:19" x14ac:dyDescent="0.3">
      <c r="Q529" s="11"/>
      <c r="S529" s="16"/>
    </row>
    <row r="530" spans="17:19" x14ac:dyDescent="0.3">
      <c r="Q530" s="11"/>
      <c r="S530" s="16"/>
    </row>
    <row r="531" spans="17:19" x14ac:dyDescent="0.3">
      <c r="Q531" s="11"/>
      <c r="S531" s="16"/>
    </row>
    <row r="532" spans="17:19" x14ac:dyDescent="0.3">
      <c r="Q532" s="11"/>
      <c r="S532" s="16"/>
    </row>
    <row r="533" spans="17:19" x14ac:dyDescent="0.3">
      <c r="Q533" s="11"/>
      <c r="S533" s="16"/>
    </row>
    <row r="534" spans="17:19" x14ac:dyDescent="0.3">
      <c r="Q534" s="11"/>
      <c r="S534" s="16"/>
    </row>
    <row r="535" spans="17:19" x14ac:dyDescent="0.3">
      <c r="Q535" s="11"/>
      <c r="S535" s="16"/>
    </row>
    <row r="536" spans="17:19" x14ac:dyDescent="0.3">
      <c r="Q536" s="11"/>
      <c r="S536" s="16"/>
    </row>
    <row r="537" spans="17:19" x14ac:dyDescent="0.3">
      <c r="Q537" s="11"/>
      <c r="S537" s="16"/>
    </row>
    <row r="538" spans="17:19" x14ac:dyDescent="0.3">
      <c r="Q538" s="11"/>
      <c r="S538" s="16"/>
    </row>
    <row r="539" spans="17:19" x14ac:dyDescent="0.3">
      <c r="Q539" s="11"/>
      <c r="S539" s="16"/>
    </row>
    <row r="540" spans="17:19" x14ac:dyDescent="0.3">
      <c r="Q540" s="11"/>
      <c r="S540" s="16"/>
    </row>
    <row r="541" spans="17:19" x14ac:dyDescent="0.3">
      <c r="Q541" s="11"/>
      <c r="S541" s="16"/>
    </row>
    <row r="542" spans="17:19" x14ac:dyDescent="0.3">
      <c r="Q542" s="11"/>
      <c r="S542" s="16"/>
    </row>
    <row r="543" spans="17:19" x14ac:dyDescent="0.3">
      <c r="Q543" s="11"/>
      <c r="S543" s="16"/>
    </row>
    <row r="544" spans="17:19" x14ac:dyDescent="0.3">
      <c r="Q544" s="11"/>
      <c r="S544" s="16"/>
    </row>
    <row r="545" spans="17:19" x14ac:dyDescent="0.3">
      <c r="Q545" s="11"/>
      <c r="S545" s="16"/>
    </row>
    <row r="546" spans="17:19" x14ac:dyDescent="0.3">
      <c r="Q546" s="11"/>
      <c r="S546" s="16"/>
    </row>
    <row r="547" spans="17:19" x14ac:dyDescent="0.3">
      <c r="Q547" s="11"/>
      <c r="S547" s="16"/>
    </row>
    <row r="548" spans="17:19" x14ac:dyDescent="0.3">
      <c r="Q548" s="11"/>
      <c r="S548" s="16"/>
    </row>
    <row r="549" spans="17:19" x14ac:dyDescent="0.3">
      <c r="Q549" s="11"/>
      <c r="S549" s="16"/>
    </row>
    <row r="550" spans="17:19" x14ac:dyDescent="0.3">
      <c r="Q550" s="11"/>
      <c r="S550" s="16"/>
    </row>
    <row r="551" spans="17:19" x14ac:dyDescent="0.3">
      <c r="Q551" s="11"/>
      <c r="S551" s="16"/>
    </row>
    <row r="552" spans="17:19" x14ac:dyDescent="0.3">
      <c r="Q552" s="11"/>
      <c r="S552" s="16"/>
    </row>
    <row r="553" spans="17:19" x14ac:dyDescent="0.3">
      <c r="Q553" s="11"/>
      <c r="S553" s="16"/>
    </row>
    <row r="554" spans="17:19" x14ac:dyDescent="0.3">
      <c r="Q554" s="11"/>
      <c r="S554" s="16"/>
    </row>
    <row r="555" spans="17:19" x14ac:dyDescent="0.3">
      <c r="Q555" s="11"/>
      <c r="S555" s="16"/>
    </row>
    <row r="556" spans="17:19" x14ac:dyDescent="0.3">
      <c r="Q556" s="11"/>
      <c r="S556" s="16"/>
    </row>
    <row r="557" spans="17:19" x14ac:dyDescent="0.3">
      <c r="Q557" s="11"/>
      <c r="S557" s="16"/>
    </row>
    <row r="558" spans="17:19" x14ac:dyDescent="0.3">
      <c r="Q558" s="11"/>
      <c r="S558" s="16"/>
    </row>
    <row r="559" spans="17:19" x14ac:dyDescent="0.3">
      <c r="Q559" s="11"/>
      <c r="S559" s="16"/>
    </row>
    <row r="560" spans="17:19" x14ac:dyDescent="0.3">
      <c r="Q560" s="11"/>
      <c r="S560" s="16"/>
    </row>
    <row r="561" spans="17:19" x14ac:dyDescent="0.3">
      <c r="Q561" s="11"/>
      <c r="S561" s="16"/>
    </row>
    <row r="562" spans="17:19" x14ac:dyDescent="0.3">
      <c r="Q562" s="11"/>
      <c r="S562" s="16"/>
    </row>
    <row r="563" spans="17:19" x14ac:dyDescent="0.3">
      <c r="Q563" s="11"/>
      <c r="S563" s="16"/>
    </row>
    <row r="564" spans="17:19" x14ac:dyDescent="0.3">
      <c r="Q564" s="11"/>
      <c r="S564" s="16"/>
    </row>
    <row r="565" spans="17:19" x14ac:dyDescent="0.3">
      <c r="Q565" s="11"/>
      <c r="S565" s="16"/>
    </row>
    <row r="566" spans="17:19" x14ac:dyDescent="0.3">
      <c r="Q566" s="11"/>
      <c r="S566" s="16"/>
    </row>
    <row r="567" spans="17:19" x14ac:dyDescent="0.3">
      <c r="Q567" s="11"/>
      <c r="S567" s="16"/>
    </row>
    <row r="568" spans="17:19" x14ac:dyDescent="0.3">
      <c r="Q568" s="11"/>
      <c r="S568" s="16"/>
    </row>
    <row r="569" spans="17:19" x14ac:dyDescent="0.3">
      <c r="Q569" s="11"/>
      <c r="S569" s="16"/>
    </row>
    <row r="570" spans="17:19" x14ac:dyDescent="0.3">
      <c r="Q570" s="11"/>
      <c r="S570" s="16"/>
    </row>
    <row r="571" spans="17:19" x14ac:dyDescent="0.3">
      <c r="Q571" s="11"/>
      <c r="S571" s="16"/>
    </row>
    <row r="572" spans="17:19" x14ac:dyDescent="0.3">
      <c r="Q572" s="11"/>
      <c r="S572" s="16"/>
    </row>
    <row r="573" spans="17:19" x14ac:dyDescent="0.3">
      <c r="Q573" s="11"/>
      <c r="S573" s="16"/>
    </row>
    <row r="574" spans="17:19" x14ac:dyDescent="0.3">
      <c r="Q574" s="11"/>
      <c r="S574" s="16"/>
    </row>
    <row r="575" spans="17:19" x14ac:dyDescent="0.3">
      <c r="Q575" s="11"/>
      <c r="S575" s="16"/>
    </row>
    <row r="576" spans="17:19" x14ac:dyDescent="0.3">
      <c r="Q576" s="11"/>
      <c r="S576" s="16"/>
    </row>
    <row r="577" spans="17:19" x14ac:dyDescent="0.3">
      <c r="Q577" s="11"/>
      <c r="S577" s="16"/>
    </row>
    <row r="578" spans="17:19" x14ac:dyDescent="0.3">
      <c r="Q578" s="11"/>
      <c r="S578" s="16"/>
    </row>
    <row r="579" spans="17:19" x14ac:dyDescent="0.3">
      <c r="Q579" s="11"/>
      <c r="S579" s="16"/>
    </row>
    <row r="580" spans="17:19" x14ac:dyDescent="0.3">
      <c r="Q580" s="11"/>
      <c r="S580" s="16"/>
    </row>
    <row r="581" spans="17:19" x14ac:dyDescent="0.3">
      <c r="Q581" s="11"/>
      <c r="S581" s="16"/>
    </row>
    <row r="582" spans="17:19" x14ac:dyDescent="0.3">
      <c r="Q582" s="11"/>
      <c r="S582" s="16"/>
    </row>
    <row r="583" spans="17:19" x14ac:dyDescent="0.3">
      <c r="Q583" s="11"/>
      <c r="S583" s="16"/>
    </row>
    <row r="584" spans="17:19" x14ac:dyDescent="0.3">
      <c r="Q584" s="11"/>
      <c r="S584" s="16"/>
    </row>
    <row r="585" spans="17:19" x14ac:dyDescent="0.3">
      <c r="Q585" s="11"/>
      <c r="S585" s="16"/>
    </row>
    <row r="586" spans="17:19" x14ac:dyDescent="0.3">
      <c r="Q586" s="11"/>
      <c r="S586" s="16"/>
    </row>
    <row r="587" spans="17:19" x14ac:dyDescent="0.3">
      <c r="Q587" s="11"/>
      <c r="S587" s="16"/>
    </row>
    <row r="588" spans="17:19" x14ac:dyDescent="0.3">
      <c r="Q588" s="11"/>
      <c r="S588" s="16"/>
    </row>
    <row r="589" spans="17:19" x14ac:dyDescent="0.3">
      <c r="Q589" s="11"/>
      <c r="S589" s="16"/>
    </row>
    <row r="590" spans="17:19" x14ac:dyDescent="0.3">
      <c r="Q590" s="11"/>
      <c r="S590" s="16"/>
    </row>
    <row r="591" spans="17:19" x14ac:dyDescent="0.3">
      <c r="Q591" s="11"/>
      <c r="S591" s="16"/>
    </row>
    <row r="592" spans="17:19" x14ac:dyDescent="0.3">
      <c r="Q592" s="11"/>
      <c r="S592" s="16"/>
    </row>
    <row r="593" spans="17:19" x14ac:dyDescent="0.3">
      <c r="Q593" s="11"/>
      <c r="S593" s="16"/>
    </row>
    <row r="594" spans="17:19" x14ac:dyDescent="0.3">
      <c r="Q594" s="11"/>
      <c r="S594" s="16"/>
    </row>
    <row r="595" spans="17:19" x14ac:dyDescent="0.3">
      <c r="Q595" s="11"/>
      <c r="S595" s="16"/>
    </row>
    <row r="596" spans="17:19" x14ac:dyDescent="0.3">
      <c r="Q596" s="11"/>
      <c r="S596" s="16"/>
    </row>
    <row r="597" spans="17:19" x14ac:dyDescent="0.3">
      <c r="Q597" s="11"/>
      <c r="S597" s="16"/>
    </row>
    <row r="598" spans="17:19" x14ac:dyDescent="0.3">
      <c r="Q598" s="11"/>
      <c r="S598" s="16"/>
    </row>
    <row r="599" spans="17:19" x14ac:dyDescent="0.3">
      <c r="Q599" s="11"/>
      <c r="S599" s="16"/>
    </row>
    <row r="600" spans="17:19" x14ac:dyDescent="0.3">
      <c r="Q600" s="11"/>
      <c r="S600" s="16"/>
    </row>
    <row r="601" spans="17:19" x14ac:dyDescent="0.3">
      <c r="Q601" s="11"/>
      <c r="S601" s="16"/>
    </row>
    <row r="602" spans="17:19" x14ac:dyDescent="0.3">
      <c r="Q602" s="11"/>
      <c r="S602" s="16"/>
    </row>
    <row r="603" spans="17:19" x14ac:dyDescent="0.3">
      <c r="Q603" s="11"/>
      <c r="S603" s="16"/>
    </row>
    <row r="604" spans="17:19" x14ac:dyDescent="0.3">
      <c r="Q604" s="11"/>
      <c r="S604" s="16"/>
    </row>
    <row r="605" spans="17:19" x14ac:dyDescent="0.3">
      <c r="Q605" s="11"/>
      <c r="S605" s="16"/>
    </row>
    <row r="606" spans="17:19" x14ac:dyDescent="0.3">
      <c r="Q606" s="11"/>
      <c r="S606" s="16"/>
    </row>
    <row r="607" spans="17:19" x14ac:dyDescent="0.3">
      <c r="Q607" s="11"/>
      <c r="S607" s="16"/>
    </row>
    <row r="608" spans="17:19" x14ac:dyDescent="0.3">
      <c r="Q608" s="11"/>
      <c r="S608" s="16"/>
    </row>
    <row r="609" spans="17:19" x14ac:dyDescent="0.3">
      <c r="Q609" s="11"/>
      <c r="S609" s="16"/>
    </row>
    <row r="610" spans="17:19" x14ac:dyDescent="0.3">
      <c r="Q610" s="11"/>
      <c r="S610" s="16"/>
    </row>
    <row r="611" spans="17:19" x14ac:dyDescent="0.3">
      <c r="Q611" s="11"/>
      <c r="S611" s="16"/>
    </row>
    <row r="612" spans="17:19" x14ac:dyDescent="0.3">
      <c r="Q612" s="11"/>
      <c r="S612" s="16"/>
    </row>
    <row r="613" spans="17:19" x14ac:dyDescent="0.3">
      <c r="Q613" s="11"/>
      <c r="S613" s="16"/>
    </row>
    <row r="614" spans="17:19" x14ac:dyDescent="0.3">
      <c r="Q614" s="11"/>
      <c r="S614" s="16"/>
    </row>
    <row r="615" spans="17:19" x14ac:dyDescent="0.3">
      <c r="Q615" s="11"/>
      <c r="S615" s="16"/>
    </row>
    <row r="616" spans="17:19" x14ac:dyDescent="0.3">
      <c r="Q616" s="11"/>
      <c r="S616" s="16"/>
    </row>
    <row r="617" spans="17:19" x14ac:dyDescent="0.3">
      <c r="Q617" s="11"/>
      <c r="S617" s="16"/>
    </row>
    <row r="618" spans="17:19" x14ac:dyDescent="0.3">
      <c r="Q618" s="11"/>
      <c r="S618" s="16"/>
    </row>
    <row r="619" spans="17:19" x14ac:dyDescent="0.3">
      <c r="Q619" s="11"/>
      <c r="S619" s="16"/>
    </row>
    <row r="620" spans="17:19" x14ac:dyDescent="0.3">
      <c r="Q620" s="11"/>
      <c r="S620" s="16"/>
    </row>
    <row r="621" spans="17:19" x14ac:dyDescent="0.3">
      <c r="Q621" s="11"/>
      <c r="S621" s="16"/>
    </row>
    <row r="622" spans="17:19" x14ac:dyDescent="0.3">
      <c r="Q622" s="11"/>
      <c r="S622" s="16"/>
    </row>
    <row r="623" spans="17:19" x14ac:dyDescent="0.3">
      <c r="Q623" s="11"/>
      <c r="S623" s="16"/>
    </row>
    <row r="624" spans="17:19" x14ac:dyDescent="0.3">
      <c r="Q624" s="11"/>
      <c r="S624" s="16"/>
    </row>
    <row r="625" spans="17:19" x14ac:dyDescent="0.3">
      <c r="Q625" s="11"/>
      <c r="S625" s="16"/>
    </row>
    <row r="626" spans="17:19" x14ac:dyDescent="0.3">
      <c r="Q626" s="11"/>
      <c r="S626" s="16"/>
    </row>
    <row r="627" spans="17:19" x14ac:dyDescent="0.3">
      <c r="Q627" s="11"/>
      <c r="S627" s="16"/>
    </row>
    <row r="628" spans="17:19" x14ac:dyDescent="0.3">
      <c r="Q628" s="11"/>
      <c r="S628" s="16"/>
    </row>
    <row r="629" spans="17:19" x14ac:dyDescent="0.3">
      <c r="Q629" s="11"/>
      <c r="S629" s="16"/>
    </row>
    <row r="630" spans="17:19" x14ac:dyDescent="0.3">
      <c r="Q630" s="11"/>
      <c r="S630" s="16"/>
    </row>
    <row r="631" spans="17:19" x14ac:dyDescent="0.3">
      <c r="Q631" s="11"/>
      <c r="S631" s="16"/>
    </row>
    <row r="632" spans="17:19" x14ac:dyDescent="0.3">
      <c r="Q632" s="11"/>
      <c r="S632" s="16"/>
    </row>
    <row r="633" spans="17:19" x14ac:dyDescent="0.3">
      <c r="Q633" s="11"/>
      <c r="S633" s="16"/>
    </row>
    <row r="634" spans="17:19" x14ac:dyDescent="0.3">
      <c r="Q634" s="11"/>
      <c r="S634" s="16"/>
    </row>
    <row r="635" spans="17:19" x14ac:dyDescent="0.3">
      <c r="Q635" s="11"/>
      <c r="S635" s="16"/>
    </row>
    <row r="636" spans="17:19" x14ac:dyDescent="0.3">
      <c r="Q636" s="11"/>
      <c r="S636" s="16"/>
    </row>
    <row r="637" spans="17:19" x14ac:dyDescent="0.3">
      <c r="Q637" s="11"/>
      <c r="S637" s="16"/>
    </row>
    <row r="638" spans="17:19" x14ac:dyDescent="0.3">
      <c r="Q638" s="11"/>
      <c r="S638" s="16"/>
    </row>
    <row r="639" spans="17:19" x14ac:dyDescent="0.3">
      <c r="Q639" s="11"/>
      <c r="S639" s="16"/>
    </row>
    <row r="640" spans="17:19" x14ac:dyDescent="0.3">
      <c r="Q640" s="11"/>
      <c r="S640" s="16"/>
    </row>
    <row r="641" spans="17:19" x14ac:dyDescent="0.3">
      <c r="Q641" s="11"/>
      <c r="S641" s="16"/>
    </row>
    <row r="642" spans="17:19" x14ac:dyDescent="0.3">
      <c r="Q642" s="11"/>
      <c r="S642" s="16"/>
    </row>
    <row r="643" spans="17:19" x14ac:dyDescent="0.3">
      <c r="Q643" s="11"/>
      <c r="S643" s="16"/>
    </row>
    <row r="644" spans="17:19" x14ac:dyDescent="0.3">
      <c r="Q644" s="11"/>
      <c r="S644" s="16"/>
    </row>
    <row r="645" spans="17:19" x14ac:dyDescent="0.3">
      <c r="Q645" s="11"/>
      <c r="S645" s="16"/>
    </row>
    <row r="646" spans="17:19" x14ac:dyDescent="0.3">
      <c r="Q646" s="11"/>
      <c r="S646" s="16"/>
    </row>
    <row r="647" spans="17:19" x14ac:dyDescent="0.3">
      <c r="Q647" s="11"/>
      <c r="S647" s="16"/>
    </row>
    <row r="648" spans="17:19" x14ac:dyDescent="0.3">
      <c r="Q648" s="11"/>
      <c r="S648" s="16"/>
    </row>
    <row r="649" spans="17:19" x14ac:dyDescent="0.3">
      <c r="Q649" s="11"/>
      <c r="S649" s="16"/>
    </row>
    <row r="650" spans="17:19" x14ac:dyDescent="0.3">
      <c r="Q650" s="11"/>
      <c r="S650" s="16"/>
    </row>
    <row r="651" spans="17:19" x14ac:dyDescent="0.3">
      <c r="Q651" s="11"/>
      <c r="S651" s="16"/>
    </row>
    <row r="652" spans="17:19" x14ac:dyDescent="0.3">
      <c r="Q652" s="11"/>
      <c r="S652" s="16"/>
    </row>
    <row r="653" spans="17:19" x14ac:dyDescent="0.3">
      <c r="Q653" s="11"/>
      <c r="S653" s="16"/>
    </row>
    <row r="654" spans="17:19" x14ac:dyDescent="0.3">
      <c r="Q654" s="11"/>
      <c r="S654" s="16"/>
    </row>
    <row r="655" spans="17:19" x14ac:dyDescent="0.3">
      <c r="Q655" s="11"/>
      <c r="S655" s="16"/>
    </row>
    <row r="656" spans="17:19" x14ac:dyDescent="0.3">
      <c r="Q656" s="11"/>
      <c r="S656" s="16"/>
    </row>
    <row r="657" spans="17:19" x14ac:dyDescent="0.3">
      <c r="Q657" s="11"/>
      <c r="S657" s="16"/>
    </row>
    <row r="658" spans="17:19" x14ac:dyDescent="0.3">
      <c r="Q658" s="11"/>
      <c r="S658" s="16"/>
    </row>
    <row r="659" spans="17:19" x14ac:dyDescent="0.3">
      <c r="Q659" s="11"/>
      <c r="S659" s="16"/>
    </row>
    <row r="660" spans="17:19" x14ac:dyDescent="0.3">
      <c r="Q660" s="11"/>
      <c r="S660" s="16"/>
    </row>
    <row r="661" spans="17:19" x14ac:dyDescent="0.3">
      <c r="Q661" s="11"/>
      <c r="S661" s="16"/>
    </row>
    <row r="662" spans="17:19" x14ac:dyDescent="0.3">
      <c r="Q662" s="11"/>
      <c r="S662" s="16"/>
    </row>
    <row r="663" spans="17:19" x14ac:dyDescent="0.3">
      <c r="Q663" s="11"/>
      <c r="S663" s="16"/>
    </row>
    <row r="664" spans="17:19" x14ac:dyDescent="0.3">
      <c r="Q664" s="11"/>
      <c r="S664" s="16"/>
    </row>
    <row r="665" spans="17:19" x14ac:dyDescent="0.3">
      <c r="Q665" s="11"/>
      <c r="S665" s="16"/>
    </row>
    <row r="666" spans="17:19" x14ac:dyDescent="0.3">
      <c r="Q666" s="11"/>
      <c r="S666" s="16"/>
    </row>
    <row r="667" spans="17:19" x14ac:dyDescent="0.3">
      <c r="Q667" s="11"/>
      <c r="S667" s="16"/>
    </row>
    <row r="668" spans="17:19" x14ac:dyDescent="0.3">
      <c r="Q668" s="11"/>
      <c r="S668" s="16"/>
    </row>
    <row r="669" spans="17:19" x14ac:dyDescent="0.3">
      <c r="Q669" s="11"/>
      <c r="S669" s="16"/>
    </row>
    <row r="670" spans="17:19" x14ac:dyDescent="0.3">
      <c r="Q670" s="11"/>
      <c r="S670" s="16"/>
    </row>
    <row r="671" spans="17:19" x14ac:dyDescent="0.3">
      <c r="Q671" s="11"/>
      <c r="S671" s="16"/>
    </row>
    <row r="672" spans="17:19" x14ac:dyDescent="0.3">
      <c r="Q672" s="11"/>
      <c r="S672" s="16"/>
    </row>
    <row r="673" spans="17:19" x14ac:dyDescent="0.3">
      <c r="Q673" s="11"/>
      <c r="S673" s="16"/>
    </row>
    <row r="674" spans="17:19" x14ac:dyDescent="0.3">
      <c r="Q674" s="11"/>
      <c r="S674" s="16"/>
    </row>
    <row r="675" spans="17:19" x14ac:dyDescent="0.3">
      <c r="Q675" s="11"/>
      <c r="S675" s="16"/>
    </row>
    <row r="676" spans="17:19" x14ac:dyDescent="0.3">
      <c r="Q676" s="11"/>
      <c r="S676" s="16"/>
    </row>
    <row r="677" spans="17:19" x14ac:dyDescent="0.3">
      <c r="Q677" s="11"/>
      <c r="S677" s="16"/>
    </row>
    <row r="678" spans="17:19" x14ac:dyDescent="0.3">
      <c r="Q678" s="11"/>
      <c r="S678" s="16"/>
    </row>
    <row r="679" spans="17:19" x14ac:dyDescent="0.3">
      <c r="Q679" s="11"/>
      <c r="S679" s="16"/>
    </row>
    <row r="680" spans="17:19" x14ac:dyDescent="0.3">
      <c r="Q680" s="11"/>
      <c r="S680" s="16"/>
    </row>
    <row r="681" spans="17:19" x14ac:dyDescent="0.3">
      <c r="Q681" s="11"/>
      <c r="S681" s="16"/>
    </row>
    <row r="682" spans="17:19" x14ac:dyDescent="0.3">
      <c r="Q682" s="11"/>
      <c r="S682" s="16"/>
    </row>
    <row r="683" spans="17:19" x14ac:dyDescent="0.3">
      <c r="Q683" s="11"/>
      <c r="S683" s="16"/>
    </row>
    <row r="684" spans="17:19" x14ac:dyDescent="0.3">
      <c r="Q684" s="11"/>
      <c r="S684" s="16"/>
    </row>
    <row r="685" spans="17:19" x14ac:dyDescent="0.3">
      <c r="Q685" s="11"/>
      <c r="S685" s="16"/>
    </row>
    <row r="686" spans="17:19" x14ac:dyDescent="0.3">
      <c r="Q686" s="11"/>
      <c r="S686" s="16"/>
    </row>
    <row r="687" spans="17:19" x14ac:dyDescent="0.3">
      <c r="Q687" s="11"/>
      <c r="S687" s="16"/>
    </row>
    <row r="688" spans="17:19" x14ac:dyDescent="0.3">
      <c r="Q688" s="11"/>
      <c r="S688" s="16"/>
    </row>
    <row r="689" spans="17:19" x14ac:dyDescent="0.3">
      <c r="Q689" s="11"/>
      <c r="S689" s="16"/>
    </row>
    <row r="690" spans="17:19" x14ac:dyDescent="0.3">
      <c r="Q690" s="11"/>
      <c r="S690" s="16"/>
    </row>
    <row r="691" spans="17:19" x14ac:dyDescent="0.3">
      <c r="Q691" s="11"/>
      <c r="S691" s="16"/>
    </row>
    <row r="692" spans="17:19" x14ac:dyDescent="0.3">
      <c r="Q692" s="11"/>
      <c r="S692" s="16"/>
    </row>
    <row r="693" spans="17:19" x14ac:dyDescent="0.3">
      <c r="Q693" s="11"/>
      <c r="S693" s="16"/>
    </row>
    <row r="694" spans="17:19" x14ac:dyDescent="0.3">
      <c r="Q694" s="11"/>
      <c r="S694" s="16"/>
    </row>
    <row r="695" spans="17:19" x14ac:dyDescent="0.3">
      <c r="Q695" s="11"/>
      <c r="S695" s="16"/>
    </row>
    <row r="696" spans="17:19" x14ac:dyDescent="0.3">
      <c r="Q696" s="11"/>
      <c r="S696" s="16"/>
    </row>
    <row r="697" spans="17:19" x14ac:dyDescent="0.3">
      <c r="Q697" s="11"/>
      <c r="S697" s="16"/>
    </row>
    <row r="698" spans="17:19" x14ac:dyDescent="0.3">
      <c r="Q698" s="11"/>
      <c r="S698" s="16"/>
    </row>
    <row r="699" spans="17:19" x14ac:dyDescent="0.3">
      <c r="Q699" s="11"/>
      <c r="S699" s="16"/>
    </row>
    <row r="700" spans="17:19" x14ac:dyDescent="0.3">
      <c r="Q700" s="11"/>
      <c r="S700" s="16"/>
    </row>
    <row r="701" spans="17:19" x14ac:dyDescent="0.3">
      <c r="Q701" s="11"/>
      <c r="S701" s="16"/>
    </row>
    <row r="702" spans="17:19" x14ac:dyDescent="0.3">
      <c r="Q702" s="11"/>
      <c r="S702" s="16"/>
    </row>
    <row r="703" spans="17:19" x14ac:dyDescent="0.3">
      <c r="Q703" s="11"/>
      <c r="S703" s="16"/>
    </row>
    <row r="704" spans="17:19" x14ac:dyDescent="0.3">
      <c r="Q704" s="11"/>
      <c r="S704" s="16"/>
    </row>
    <row r="705" spans="17:19" x14ac:dyDescent="0.3">
      <c r="Q705" s="11"/>
      <c r="S705" s="16"/>
    </row>
    <row r="706" spans="17:19" x14ac:dyDescent="0.3">
      <c r="Q706" s="11"/>
      <c r="S706" s="16"/>
    </row>
    <row r="707" spans="17:19" x14ac:dyDescent="0.3">
      <c r="Q707" s="11"/>
      <c r="S707" s="16"/>
    </row>
    <row r="708" spans="17:19" x14ac:dyDescent="0.3">
      <c r="Q708" s="11"/>
      <c r="S708" s="16"/>
    </row>
    <row r="709" spans="17:19" x14ac:dyDescent="0.3">
      <c r="Q709" s="11"/>
      <c r="S709" s="16"/>
    </row>
    <row r="710" spans="17:19" x14ac:dyDescent="0.3">
      <c r="Q710" s="11"/>
      <c r="S710" s="16"/>
    </row>
    <row r="711" spans="17:19" x14ac:dyDescent="0.3">
      <c r="Q711" s="11"/>
      <c r="S711" s="16"/>
    </row>
    <row r="712" spans="17:19" x14ac:dyDescent="0.3">
      <c r="Q712" s="11"/>
      <c r="S712" s="16"/>
    </row>
    <row r="713" spans="17:19" x14ac:dyDescent="0.3">
      <c r="Q713" s="11"/>
      <c r="S713" s="16"/>
    </row>
    <row r="714" spans="17:19" x14ac:dyDescent="0.3">
      <c r="Q714" s="11"/>
      <c r="S714" s="16"/>
    </row>
    <row r="715" spans="17:19" x14ac:dyDescent="0.3">
      <c r="Q715" s="11"/>
      <c r="S715" s="16"/>
    </row>
    <row r="716" spans="17:19" x14ac:dyDescent="0.3">
      <c r="Q716" s="11"/>
      <c r="S716" s="16"/>
    </row>
    <row r="717" spans="17:19" x14ac:dyDescent="0.3">
      <c r="Q717" s="11"/>
      <c r="S717" s="16"/>
    </row>
    <row r="718" spans="17:19" x14ac:dyDescent="0.3">
      <c r="Q718" s="11"/>
      <c r="S718" s="16"/>
    </row>
    <row r="719" spans="17:19" x14ac:dyDescent="0.3">
      <c r="Q719" s="11"/>
      <c r="S719" s="16"/>
    </row>
    <row r="720" spans="17:19" x14ac:dyDescent="0.3">
      <c r="Q720" s="11"/>
      <c r="S720" s="16"/>
    </row>
    <row r="721" spans="17:19" x14ac:dyDescent="0.3">
      <c r="Q721" s="11"/>
      <c r="S721" s="16"/>
    </row>
    <row r="722" spans="17:19" x14ac:dyDescent="0.3">
      <c r="Q722" s="11"/>
      <c r="S722" s="16"/>
    </row>
    <row r="723" spans="17:19" x14ac:dyDescent="0.3">
      <c r="Q723" s="11"/>
      <c r="S723" s="16"/>
    </row>
    <row r="724" spans="17:19" x14ac:dyDescent="0.3">
      <c r="Q724" s="11"/>
      <c r="S724" s="16"/>
    </row>
    <row r="725" spans="17:19" x14ac:dyDescent="0.3">
      <c r="Q725" s="11"/>
      <c r="S725" s="16"/>
    </row>
    <row r="726" spans="17:19" x14ac:dyDescent="0.3">
      <c r="Q726" s="11"/>
      <c r="S726" s="16"/>
    </row>
    <row r="727" spans="17:19" x14ac:dyDescent="0.3">
      <c r="Q727" s="11"/>
      <c r="S727" s="16"/>
    </row>
    <row r="728" spans="17:19" x14ac:dyDescent="0.3">
      <c r="Q728" s="11"/>
      <c r="S728" s="16"/>
    </row>
    <row r="729" spans="17:19" x14ac:dyDescent="0.3">
      <c r="Q729" s="11"/>
      <c r="S729" s="16"/>
    </row>
    <row r="730" spans="17:19" x14ac:dyDescent="0.3">
      <c r="Q730" s="11"/>
      <c r="S730" s="16"/>
    </row>
    <row r="731" spans="17:19" x14ac:dyDescent="0.3">
      <c r="Q731" s="11"/>
      <c r="S731" s="16"/>
    </row>
    <row r="732" spans="17:19" x14ac:dyDescent="0.3">
      <c r="Q732" s="11"/>
      <c r="S732" s="16"/>
    </row>
    <row r="733" spans="17:19" x14ac:dyDescent="0.3">
      <c r="Q733" s="11"/>
      <c r="S733" s="16"/>
    </row>
    <row r="734" spans="17:19" x14ac:dyDescent="0.3">
      <c r="Q734" s="11"/>
      <c r="S734" s="16"/>
    </row>
    <row r="735" spans="17:19" x14ac:dyDescent="0.3">
      <c r="Q735" s="11"/>
      <c r="S735" s="16"/>
    </row>
    <row r="736" spans="17:19" x14ac:dyDescent="0.3">
      <c r="Q736" s="11"/>
      <c r="S736" s="16"/>
    </row>
    <row r="737" spans="17:19" x14ac:dyDescent="0.3">
      <c r="Q737" s="11"/>
      <c r="S737" s="16"/>
    </row>
    <row r="738" spans="17:19" x14ac:dyDescent="0.3">
      <c r="Q738" s="11"/>
      <c r="S738" s="16"/>
    </row>
    <row r="739" spans="17:19" x14ac:dyDescent="0.3">
      <c r="Q739" s="11"/>
      <c r="S739" s="16"/>
    </row>
    <row r="740" spans="17:19" x14ac:dyDescent="0.3">
      <c r="Q740" s="11"/>
      <c r="S740" s="16"/>
    </row>
    <row r="741" spans="17:19" x14ac:dyDescent="0.3">
      <c r="Q741" s="11"/>
      <c r="S741" s="16"/>
    </row>
    <row r="742" spans="17:19" x14ac:dyDescent="0.3">
      <c r="Q742" s="11"/>
      <c r="S742" s="16"/>
    </row>
    <row r="743" spans="17:19" x14ac:dyDescent="0.3">
      <c r="Q743" s="11"/>
      <c r="S743" s="16"/>
    </row>
    <row r="744" spans="17:19" x14ac:dyDescent="0.3">
      <c r="Q744" s="11"/>
      <c r="S744" s="16"/>
    </row>
    <row r="745" spans="17:19" x14ac:dyDescent="0.3">
      <c r="Q745" s="11"/>
      <c r="S745" s="16"/>
    </row>
    <row r="746" spans="17:19" x14ac:dyDescent="0.3">
      <c r="Q746" s="11"/>
      <c r="S746" s="16"/>
    </row>
    <row r="747" spans="17:19" x14ac:dyDescent="0.3">
      <c r="Q747" s="11"/>
      <c r="S747" s="16"/>
    </row>
    <row r="748" spans="17:19" x14ac:dyDescent="0.3">
      <c r="Q748" s="11"/>
      <c r="S748" s="16"/>
    </row>
    <row r="749" spans="17:19" x14ac:dyDescent="0.3">
      <c r="Q749" s="11"/>
      <c r="S749" s="16"/>
    </row>
    <row r="750" spans="17:19" x14ac:dyDescent="0.3">
      <c r="Q750" s="11"/>
      <c r="S750" s="16"/>
    </row>
    <row r="751" spans="17:19" x14ac:dyDescent="0.3">
      <c r="Q751" s="11"/>
      <c r="S751" s="16"/>
    </row>
    <row r="752" spans="17:19" x14ac:dyDescent="0.3">
      <c r="Q752" s="11"/>
      <c r="S752" s="16"/>
    </row>
    <row r="753" spans="17:19" x14ac:dyDescent="0.3">
      <c r="Q753" s="11"/>
      <c r="S753" s="16"/>
    </row>
    <row r="754" spans="17:19" x14ac:dyDescent="0.3">
      <c r="Q754" s="11"/>
      <c r="S754" s="16"/>
    </row>
    <row r="755" spans="17:19" x14ac:dyDescent="0.3">
      <c r="Q755" s="11"/>
      <c r="S755" s="16"/>
    </row>
    <row r="756" spans="17:19" x14ac:dyDescent="0.3">
      <c r="Q756" s="11"/>
      <c r="S756" s="16"/>
    </row>
    <row r="757" spans="17:19" x14ac:dyDescent="0.3">
      <c r="Q757" s="11"/>
      <c r="S757" s="16"/>
    </row>
    <row r="758" spans="17:19" x14ac:dyDescent="0.3">
      <c r="Q758" s="11"/>
      <c r="S758" s="16"/>
    </row>
    <row r="759" spans="17:19" x14ac:dyDescent="0.3">
      <c r="Q759" s="11"/>
      <c r="S759" s="16"/>
    </row>
    <row r="760" spans="17:19" x14ac:dyDescent="0.3">
      <c r="Q760" s="11"/>
      <c r="S760" s="16"/>
    </row>
    <row r="761" spans="17:19" x14ac:dyDescent="0.3">
      <c r="Q761" s="11"/>
      <c r="S761" s="16"/>
    </row>
    <row r="762" spans="17:19" x14ac:dyDescent="0.3">
      <c r="Q762" s="11"/>
      <c r="S762" s="16"/>
    </row>
    <row r="763" spans="17:19" x14ac:dyDescent="0.3">
      <c r="Q763" s="11"/>
      <c r="S763" s="16"/>
    </row>
    <row r="764" spans="17:19" x14ac:dyDescent="0.3">
      <c r="Q764" s="11"/>
      <c r="S764" s="16"/>
    </row>
    <row r="765" spans="17:19" x14ac:dyDescent="0.3">
      <c r="Q765" s="11"/>
      <c r="S765" s="16"/>
    </row>
    <row r="766" spans="17:19" x14ac:dyDescent="0.3">
      <c r="Q766" s="11"/>
      <c r="S766" s="16"/>
    </row>
    <row r="767" spans="17:19" x14ac:dyDescent="0.3">
      <c r="Q767" s="11"/>
      <c r="S767" s="16"/>
    </row>
    <row r="768" spans="17:19" x14ac:dyDescent="0.3">
      <c r="Q768" s="11"/>
      <c r="S768" s="16"/>
    </row>
    <row r="769" spans="17:19" x14ac:dyDescent="0.3">
      <c r="Q769" s="11"/>
      <c r="S769" s="16"/>
    </row>
    <row r="770" spans="17:19" x14ac:dyDescent="0.3">
      <c r="Q770" s="11"/>
      <c r="S770" s="16"/>
    </row>
    <row r="771" spans="17:19" x14ac:dyDescent="0.3">
      <c r="Q771" s="11"/>
      <c r="S771" s="16"/>
    </row>
    <row r="772" spans="17:19" x14ac:dyDescent="0.3">
      <c r="Q772" s="11"/>
      <c r="S772" s="16"/>
    </row>
    <row r="773" spans="17:19" x14ac:dyDescent="0.3">
      <c r="Q773" s="11"/>
      <c r="S773" s="16"/>
    </row>
    <row r="774" spans="17:19" x14ac:dyDescent="0.3">
      <c r="Q774" s="11"/>
      <c r="S774" s="16"/>
    </row>
    <row r="775" spans="17:19" x14ac:dyDescent="0.3">
      <c r="Q775" s="11"/>
      <c r="S775" s="16"/>
    </row>
    <row r="776" spans="17:19" x14ac:dyDescent="0.3">
      <c r="Q776" s="11"/>
      <c r="S776" s="16"/>
    </row>
    <row r="777" spans="17:19" x14ac:dyDescent="0.3">
      <c r="Q777" s="11"/>
      <c r="S777" s="16"/>
    </row>
    <row r="778" spans="17:19" x14ac:dyDescent="0.3">
      <c r="Q778" s="11"/>
      <c r="S778" s="16"/>
    </row>
    <row r="779" spans="17:19" x14ac:dyDescent="0.3">
      <c r="Q779" s="11"/>
      <c r="S779" s="16"/>
    </row>
    <row r="780" spans="17:19" x14ac:dyDescent="0.3">
      <c r="Q780" s="11"/>
      <c r="S780" s="16"/>
    </row>
    <row r="781" spans="17:19" x14ac:dyDescent="0.3">
      <c r="Q781" s="11"/>
      <c r="S781" s="16"/>
    </row>
    <row r="782" spans="17:19" x14ac:dyDescent="0.3">
      <c r="Q782" s="11"/>
      <c r="S782" s="16"/>
    </row>
    <row r="783" spans="17:19" x14ac:dyDescent="0.3">
      <c r="Q783" s="11"/>
      <c r="S783" s="16"/>
    </row>
    <row r="784" spans="17:19" x14ac:dyDescent="0.3">
      <c r="Q784" s="11"/>
      <c r="S784" s="16"/>
    </row>
    <row r="785" spans="17:19" x14ac:dyDescent="0.3">
      <c r="Q785" s="11"/>
      <c r="S785" s="16"/>
    </row>
    <row r="786" spans="17:19" x14ac:dyDescent="0.3">
      <c r="Q786" s="11"/>
      <c r="S786" s="16"/>
    </row>
    <row r="787" spans="17:19" x14ac:dyDescent="0.3">
      <c r="Q787" s="11"/>
      <c r="S787" s="16"/>
    </row>
    <row r="788" spans="17:19" x14ac:dyDescent="0.3">
      <c r="Q788" s="11"/>
      <c r="S788" s="16"/>
    </row>
    <row r="789" spans="17:19" x14ac:dyDescent="0.3">
      <c r="Q789" s="11"/>
      <c r="S789" s="16"/>
    </row>
    <row r="790" spans="17:19" x14ac:dyDescent="0.3">
      <c r="Q790" s="11"/>
      <c r="S790" s="16"/>
    </row>
    <row r="791" spans="17:19" x14ac:dyDescent="0.3">
      <c r="Q791" s="11"/>
      <c r="S791" s="16"/>
    </row>
    <row r="792" spans="17:19" x14ac:dyDescent="0.3">
      <c r="Q792" s="11"/>
      <c r="S792" s="16"/>
    </row>
    <row r="793" spans="17:19" x14ac:dyDescent="0.3">
      <c r="Q793" s="11"/>
      <c r="S793" s="16"/>
    </row>
    <row r="794" spans="17:19" x14ac:dyDescent="0.3">
      <c r="Q794" s="11"/>
      <c r="S794" s="16"/>
    </row>
    <row r="795" spans="17:19" x14ac:dyDescent="0.3">
      <c r="Q795" s="11"/>
      <c r="S795" s="16"/>
    </row>
    <row r="796" spans="17:19" x14ac:dyDescent="0.3">
      <c r="Q796" s="11"/>
      <c r="S796" s="16"/>
    </row>
    <row r="797" spans="17:19" x14ac:dyDescent="0.3">
      <c r="Q797" s="11"/>
      <c r="S797" s="16"/>
    </row>
    <row r="798" spans="17:19" x14ac:dyDescent="0.3">
      <c r="Q798" s="11"/>
      <c r="S798" s="16"/>
    </row>
    <row r="799" spans="17:19" x14ac:dyDescent="0.3">
      <c r="Q799" s="11"/>
      <c r="S799" s="16"/>
    </row>
    <row r="800" spans="17:19" x14ac:dyDescent="0.3">
      <c r="Q800" s="11"/>
      <c r="S800" s="16"/>
    </row>
    <row r="801" spans="17:19" x14ac:dyDescent="0.3">
      <c r="Q801" s="11"/>
      <c r="S801" s="16"/>
    </row>
    <row r="802" spans="17:19" x14ac:dyDescent="0.3">
      <c r="Q802" s="11"/>
      <c r="S802" s="16"/>
    </row>
    <row r="803" spans="17:19" x14ac:dyDescent="0.3">
      <c r="Q803" s="11"/>
      <c r="S803" s="16"/>
    </row>
    <row r="804" spans="17:19" x14ac:dyDescent="0.3">
      <c r="Q804" s="11"/>
      <c r="S804" s="16"/>
    </row>
    <row r="805" spans="17:19" x14ac:dyDescent="0.3">
      <c r="Q805" s="11"/>
      <c r="S805" s="16"/>
    </row>
    <row r="806" spans="17:19" x14ac:dyDescent="0.3">
      <c r="Q806" s="11"/>
      <c r="S806" s="16"/>
    </row>
    <row r="807" spans="17:19" x14ac:dyDescent="0.3">
      <c r="Q807" s="11"/>
      <c r="S807" s="16"/>
    </row>
    <row r="808" spans="17:19" x14ac:dyDescent="0.3">
      <c r="Q808" s="11"/>
      <c r="S808" s="16"/>
    </row>
    <row r="809" spans="17:19" x14ac:dyDescent="0.3">
      <c r="Q809" s="11"/>
      <c r="S809" s="16"/>
    </row>
    <row r="810" spans="17:19" x14ac:dyDescent="0.3">
      <c r="Q810" s="11"/>
      <c r="S810" s="16"/>
    </row>
    <row r="811" spans="17:19" x14ac:dyDescent="0.3">
      <c r="Q811" s="11"/>
      <c r="S811" s="16"/>
    </row>
    <row r="812" spans="17:19" x14ac:dyDescent="0.3">
      <c r="Q812" s="11"/>
      <c r="S812" s="16"/>
    </row>
    <row r="813" spans="17:19" x14ac:dyDescent="0.3">
      <c r="Q813" s="11"/>
      <c r="S813" s="16"/>
    </row>
    <row r="814" spans="17:19" x14ac:dyDescent="0.3">
      <c r="Q814" s="11"/>
      <c r="S814" s="16"/>
    </row>
    <row r="815" spans="17:19" x14ac:dyDescent="0.3">
      <c r="Q815" s="11"/>
      <c r="S815" s="16"/>
    </row>
    <row r="816" spans="17:19" x14ac:dyDescent="0.3">
      <c r="Q816" s="11"/>
      <c r="S816" s="16"/>
    </row>
    <row r="817" spans="17:19" x14ac:dyDescent="0.3">
      <c r="Q817" s="11"/>
      <c r="S817" s="16"/>
    </row>
    <row r="818" spans="17:19" x14ac:dyDescent="0.3">
      <c r="Q818" s="11"/>
      <c r="S818" s="16"/>
    </row>
    <row r="819" spans="17:19" x14ac:dyDescent="0.3">
      <c r="Q819" s="11"/>
      <c r="S819" s="16"/>
    </row>
    <row r="820" spans="17:19" x14ac:dyDescent="0.3">
      <c r="Q820" s="11"/>
      <c r="S820" s="16"/>
    </row>
    <row r="821" spans="17:19" x14ac:dyDescent="0.3">
      <c r="Q821" s="11"/>
      <c r="S821" s="16"/>
    </row>
    <row r="822" spans="17:19" x14ac:dyDescent="0.3">
      <c r="Q822" s="11"/>
      <c r="S822" s="16"/>
    </row>
    <row r="823" spans="17:19" x14ac:dyDescent="0.3">
      <c r="Q823" s="11"/>
      <c r="S823" s="16"/>
    </row>
    <row r="824" spans="17:19" x14ac:dyDescent="0.3">
      <c r="Q824" s="11"/>
      <c r="S824" s="16"/>
    </row>
    <row r="825" spans="17:19" x14ac:dyDescent="0.3">
      <c r="Q825" s="11"/>
      <c r="S825" s="16"/>
    </row>
    <row r="826" spans="17:19" x14ac:dyDescent="0.3">
      <c r="Q826" s="11"/>
      <c r="S826" s="16"/>
    </row>
    <row r="827" spans="17:19" x14ac:dyDescent="0.3">
      <c r="Q827" s="11"/>
      <c r="S827" s="16"/>
    </row>
    <row r="828" spans="17:19" x14ac:dyDescent="0.3">
      <c r="Q828" s="11"/>
      <c r="S828" s="16"/>
    </row>
    <row r="829" spans="17:19" x14ac:dyDescent="0.3">
      <c r="Q829" s="11"/>
      <c r="S829" s="16"/>
    </row>
    <row r="830" spans="17:19" x14ac:dyDescent="0.3">
      <c r="Q830" s="11"/>
      <c r="S830" s="16"/>
    </row>
    <row r="831" spans="17:19" x14ac:dyDescent="0.3">
      <c r="Q831" s="11"/>
      <c r="S831" s="16"/>
    </row>
    <row r="832" spans="17:19" x14ac:dyDescent="0.3">
      <c r="Q832" s="11"/>
      <c r="S832" s="16"/>
    </row>
    <row r="833" spans="17:19" x14ac:dyDescent="0.3">
      <c r="Q833" s="11"/>
      <c r="S833" s="16"/>
    </row>
    <row r="834" spans="17:19" x14ac:dyDescent="0.3">
      <c r="Q834" s="11"/>
      <c r="S834" s="16"/>
    </row>
    <row r="835" spans="17:19" x14ac:dyDescent="0.3">
      <c r="Q835" s="11"/>
      <c r="S835" s="16"/>
    </row>
    <row r="836" spans="17:19" x14ac:dyDescent="0.3">
      <c r="Q836" s="11"/>
      <c r="S836" s="16"/>
    </row>
    <row r="837" spans="17:19" x14ac:dyDescent="0.3">
      <c r="Q837" s="11"/>
      <c r="S837" s="16"/>
    </row>
    <row r="838" spans="17:19" x14ac:dyDescent="0.3">
      <c r="Q838" s="11"/>
      <c r="S838" s="16"/>
    </row>
    <row r="839" spans="17:19" x14ac:dyDescent="0.3">
      <c r="Q839" s="11"/>
      <c r="S839" s="16"/>
    </row>
    <row r="840" spans="17:19" x14ac:dyDescent="0.3">
      <c r="Q840" s="11"/>
      <c r="S840" s="16"/>
    </row>
    <row r="841" spans="17:19" x14ac:dyDescent="0.3">
      <c r="Q841" s="11"/>
      <c r="S841" s="16"/>
    </row>
    <row r="842" spans="17:19" x14ac:dyDescent="0.3">
      <c r="Q842" s="11"/>
      <c r="S842" s="16"/>
    </row>
    <row r="843" spans="17:19" x14ac:dyDescent="0.3">
      <c r="Q843" s="11"/>
      <c r="S843" s="16"/>
    </row>
    <row r="844" spans="17:19" x14ac:dyDescent="0.3">
      <c r="Q844" s="11"/>
      <c r="S844" s="16"/>
    </row>
    <row r="845" spans="17:19" x14ac:dyDescent="0.3">
      <c r="Q845" s="11"/>
      <c r="S845" s="16"/>
    </row>
    <row r="846" spans="17:19" x14ac:dyDescent="0.3">
      <c r="Q846" s="11"/>
      <c r="S846" s="16"/>
    </row>
    <row r="847" spans="17:19" x14ac:dyDescent="0.3">
      <c r="Q847" s="11"/>
      <c r="S847" s="16"/>
    </row>
    <row r="848" spans="17:19" x14ac:dyDescent="0.3">
      <c r="Q848" s="11"/>
      <c r="S848" s="16"/>
    </row>
    <row r="849" spans="17:19" x14ac:dyDescent="0.3">
      <c r="Q849" s="11"/>
      <c r="S849" s="16"/>
    </row>
    <row r="850" spans="17:19" x14ac:dyDescent="0.3">
      <c r="Q850" s="11"/>
      <c r="S850" s="16"/>
    </row>
    <row r="851" spans="17:19" x14ac:dyDescent="0.3">
      <c r="Q851" s="11"/>
      <c r="S851" s="16"/>
    </row>
    <row r="852" spans="17:19" x14ac:dyDescent="0.3">
      <c r="Q852" s="11"/>
      <c r="S852" s="16"/>
    </row>
    <row r="853" spans="17:19" x14ac:dyDescent="0.3">
      <c r="Q853" s="11"/>
      <c r="S853" s="16"/>
    </row>
    <row r="854" spans="17:19" x14ac:dyDescent="0.3">
      <c r="Q854" s="11"/>
      <c r="S854" s="16"/>
    </row>
    <row r="855" spans="17:19" x14ac:dyDescent="0.3">
      <c r="Q855" s="11"/>
      <c r="S855" s="16"/>
    </row>
    <row r="856" spans="17:19" x14ac:dyDescent="0.3">
      <c r="Q856" s="11"/>
      <c r="S856" s="16"/>
    </row>
    <row r="857" spans="17:19" x14ac:dyDescent="0.3">
      <c r="Q857" s="11"/>
      <c r="S857" s="16"/>
    </row>
    <row r="858" spans="17:19" x14ac:dyDescent="0.3">
      <c r="Q858" s="11"/>
      <c r="S858" s="16"/>
    </row>
    <row r="859" spans="17:19" x14ac:dyDescent="0.3">
      <c r="Q859" s="11"/>
      <c r="S859" s="16"/>
    </row>
    <row r="860" spans="17:19" x14ac:dyDescent="0.3">
      <c r="Q860" s="11"/>
      <c r="S860" s="16"/>
    </row>
    <row r="861" spans="17:19" x14ac:dyDescent="0.3">
      <c r="Q861" s="11"/>
      <c r="S861" s="16"/>
    </row>
    <row r="862" spans="17:19" x14ac:dyDescent="0.3">
      <c r="Q862" s="11"/>
      <c r="S862" s="16"/>
    </row>
    <row r="863" spans="17:19" x14ac:dyDescent="0.3">
      <c r="Q863" s="11"/>
      <c r="S863" s="16"/>
    </row>
    <row r="864" spans="17:19" x14ac:dyDescent="0.3">
      <c r="Q864" s="11"/>
      <c r="S864" s="16"/>
    </row>
    <row r="865" spans="17:19" x14ac:dyDescent="0.3">
      <c r="Q865" s="11"/>
      <c r="S865" s="16"/>
    </row>
    <row r="866" spans="17:19" x14ac:dyDescent="0.3">
      <c r="Q866" s="11"/>
      <c r="S866" s="16"/>
    </row>
    <row r="867" spans="17:19" x14ac:dyDescent="0.3">
      <c r="Q867" s="11"/>
      <c r="S867" s="16"/>
    </row>
    <row r="868" spans="17:19" x14ac:dyDescent="0.3">
      <c r="Q868" s="11"/>
      <c r="S868" s="16"/>
    </row>
    <row r="869" spans="17:19" x14ac:dyDescent="0.3">
      <c r="Q869" s="11"/>
      <c r="S869" s="16"/>
    </row>
    <row r="870" spans="17:19" x14ac:dyDescent="0.3">
      <c r="Q870" s="11"/>
      <c r="S870" s="16"/>
    </row>
    <row r="871" spans="17:19" x14ac:dyDescent="0.3">
      <c r="Q871" s="11"/>
      <c r="S871" s="16"/>
    </row>
    <row r="872" spans="17:19" x14ac:dyDescent="0.3">
      <c r="Q872" s="11"/>
      <c r="S872" s="16"/>
    </row>
    <row r="873" spans="17:19" x14ac:dyDescent="0.3">
      <c r="Q873" s="11"/>
      <c r="S873" s="16"/>
    </row>
    <row r="874" spans="17:19" x14ac:dyDescent="0.3">
      <c r="Q874" s="11"/>
      <c r="S874" s="16"/>
    </row>
    <row r="875" spans="17:19" x14ac:dyDescent="0.3">
      <c r="Q875" s="11"/>
      <c r="S875" s="16"/>
    </row>
    <row r="876" spans="17:19" x14ac:dyDescent="0.3">
      <c r="Q876" s="11"/>
      <c r="S876" s="16"/>
    </row>
    <row r="877" spans="17:19" x14ac:dyDescent="0.3">
      <c r="Q877" s="11"/>
      <c r="S877" s="16"/>
    </row>
    <row r="878" spans="17:19" x14ac:dyDescent="0.3">
      <c r="Q878" s="11"/>
      <c r="S878" s="16"/>
    </row>
    <row r="879" spans="17:19" x14ac:dyDescent="0.3">
      <c r="Q879" s="11"/>
      <c r="S879" s="16"/>
    </row>
    <row r="880" spans="17:19" x14ac:dyDescent="0.3">
      <c r="Q880" s="11"/>
      <c r="S880" s="16"/>
    </row>
    <row r="881" spans="17:19" x14ac:dyDescent="0.3">
      <c r="Q881" s="11"/>
      <c r="S881" s="16"/>
    </row>
    <row r="882" spans="17:19" x14ac:dyDescent="0.3">
      <c r="Q882" s="11"/>
      <c r="S882" s="16"/>
    </row>
    <row r="883" spans="17:19" x14ac:dyDescent="0.3">
      <c r="Q883" s="11"/>
      <c r="S883" s="16"/>
    </row>
    <row r="884" spans="17:19" x14ac:dyDescent="0.3">
      <c r="Q884" s="11"/>
      <c r="S884" s="16"/>
    </row>
    <row r="885" spans="17:19" x14ac:dyDescent="0.3">
      <c r="Q885" s="11"/>
      <c r="S885" s="16"/>
    </row>
    <row r="886" spans="17:19" x14ac:dyDescent="0.3">
      <c r="Q886" s="11"/>
      <c r="S886" s="16"/>
    </row>
    <row r="887" spans="17:19" x14ac:dyDescent="0.3">
      <c r="Q887" s="11"/>
      <c r="S887" s="16"/>
    </row>
    <row r="888" spans="17:19" x14ac:dyDescent="0.3">
      <c r="Q888" s="11"/>
      <c r="S888" s="16"/>
    </row>
    <row r="889" spans="17:19" x14ac:dyDescent="0.3">
      <c r="Q889" s="11"/>
      <c r="S889" s="16"/>
    </row>
    <row r="890" spans="17:19" x14ac:dyDescent="0.3">
      <c r="Q890" s="11"/>
      <c r="S890" s="16"/>
    </row>
    <row r="891" spans="17:19" x14ac:dyDescent="0.3">
      <c r="Q891" s="11"/>
      <c r="S891" s="16"/>
    </row>
    <row r="892" spans="17:19" x14ac:dyDescent="0.3">
      <c r="Q892" s="11"/>
      <c r="S892" s="16"/>
    </row>
    <row r="893" spans="17:19" x14ac:dyDescent="0.3">
      <c r="Q893" s="11"/>
      <c r="S893" s="16"/>
    </row>
    <row r="894" spans="17:19" x14ac:dyDescent="0.3">
      <c r="Q894" s="11"/>
      <c r="S894" s="16"/>
    </row>
    <row r="895" spans="17:19" x14ac:dyDescent="0.3">
      <c r="Q895" s="11"/>
      <c r="S895" s="16"/>
    </row>
    <row r="896" spans="17:19" x14ac:dyDescent="0.3">
      <c r="Q896" s="11"/>
      <c r="S896" s="16"/>
    </row>
    <row r="897" spans="17:19" x14ac:dyDescent="0.3">
      <c r="Q897" s="11"/>
      <c r="S897" s="16"/>
    </row>
    <row r="898" spans="17:19" x14ac:dyDescent="0.3">
      <c r="Q898" s="11"/>
      <c r="S898" s="16"/>
    </row>
    <row r="899" spans="17:19" x14ac:dyDescent="0.3">
      <c r="Q899" s="11"/>
      <c r="S899" s="16"/>
    </row>
    <row r="900" spans="17:19" x14ac:dyDescent="0.3">
      <c r="Q900" s="11"/>
      <c r="S900" s="16"/>
    </row>
    <row r="901" spans="17:19" x14ac:dyDescent="0.3">
      <c r="Q901" s="11"/>
      <c r="S901" s="16"/>
    </row>
    <row r="902" spans="17:19" x14ac:dyDescent="0.3">
      <c r="Q902" s="11"/>
      <c r="S902" s="16"/>
    </row>
    <row r="903" spans="17:19" x14ac:dyDescent="0.3">
      <c r="Q903" s="11"/>
      <c r="S903" s="16"/>
    </row>
    <row r="904" spans="17:19" x14ac:dyDescent="0.3">
      <c r="Q904" s="11"/>
      <c r="S904" s="16"/>
    </row>
    <row r="905" spans="17:19" x14ac:dyDescent="0.3">
      <c r="Q905" s="11"/>
      <c r="S905" s="16"/>
    </row>
    <row r="906" spans="17:19" x14ac:dyDescent="0.3">
      <c r="Q906" s="11"/>
      <c r="S906" s="16"/>
    </row>
    <row r="907" spans="17:19" x14ac:dyDescent="0.3">
      <c r="Q907" s="11"/>
      <c r="S907" s="16"/>
    </row>
    <row r="908" spans="17:19" x14ac:dyDescent="0.3">
      <c r="Q908" s="11"/>
      <c r="S908" s="16"/>
    </row>
    <row r="909" spans="17:19" x14ac:dyDescent="0.3">
      <c r="Q909" s="11"/>
      <c r="S909" s="16"/>
    </row>
    <row r="910" spans="17:19" x14ac:dyDescent="0.3">
      <c r="Q910" s="11"/>
      <c r="S910" s="16"/>
    </row>
    <row r="911" spans="17:19" x14ac:dyDescent="0.3">
      <c r="Q911" s="11"/>
      <c r="S911" s="16"/>
    </row>
    <row r="912" spans="17:19" x14ac:dyDescent="0.3">
      <c r="Q912" s="11"/>
      <c r="S912" s="16"/>
    </row>
    <row r="913" spans="17:19" x14ac:dyDescent="0.3">
      <c r="Q913" s="11"/>
      <c r="S913" s="16"/>
    </row>
    <row r="914" spans="17:19" x14ac:dyDescent="0.3">
      <c r="Q914" s="11"/>
      <c r="S914" s="16"/>
    </row>
    <row r="915" spans="17:19" x14ac:dyDescent="0.3">
      <c r="Q915" s="11"/>
      <c r="S915" s="16"/>
    </row>
    <row r="916" spans="17:19" x14ac:dyDescent="0.3">
      <c r="Q916" s="11"/>
      <c r="S916" s="16"/>
    </row>
    <row r="917" spans="17:19" x14ac:dyDescent="0.3">
      <c r="Q917" s="11"/>
      <c r="S917" s="16"/>
    </row>
    <row r="918" spans="17:19" x14ac:dyDescent="0.3">
      <c r="Q918" s="11"/>
      <c r="S918" s="16"/>
    </row>
    <row r="919" spans="17:19" x14ac:dyDescent="0.3">
      <c r="Q919" s="11"/>
      <c r="S919" s="16"/>
    </row>
    <row r="920" spans="17:19" x14ac:dyDescent="0.3">
      <c r="Q920" s="11"/>
      <c r="S920" s="16"/>
    </row>
    <row r="921" spans="17:19" x14ac:dyDescent="0.3">
      <c r="Q921" s="11"/>
      <c r="S921" s="16"/>
    </row>
    <row r="922" spans="17:19" x14ac:dyDescent="0.3">
      <c r="Q922" s="11"/>
      <c r="S922" s="16"/>
    </row>
    <row r="923" spans="17:19" x14ac:dyDescent="0.3">
      <c r="Q923" s="11"/>
      <c r="S923" s="16"/>
    </row>
    <row r="924" spans="17:19" x14ac:dyDescent="0.3">
      <c r="Q924" s="11"/>
      <c r="S924" s="16"/>
    </row>
    <row r="925" spans="17:19" x14ac:dyDescent="0.3">
      <c r="Q925" s="11"/>
      <c r="S925" s="16"/>
    </row>
    <row r="926" spans="17:19" x14ac:dyDescent="0.3">
      <c r="Q926" s="11"/>
      <c r="S926" s="16"/>
    </row>
    <row r="927" spans="17:19" x14ac:dyDescent="0.3">
      <c r="Q927" s="11"/>
      <c r="S927" s="16"/>
    </row>
    <row r="928" spans="17:19" x14ac:dyDescent="0.3">
      <c r="Q928" s="11"/>
      <c r="S928" s="16"/>
    </row>
    <row r="929" spans="17:19" x14ac:dyDescent="0.3">
      <c r="Q929" s="11"/>
      <c r="S929" s="16"/>
    </row>
    <row r="930" spans="17:19" x14ac:dyDescent="0.3">
      <c r="Q930" s="11"/>
      <c r="S930" s="16"/>
    </row>
    <row r="931" spans="17:19" x14ac:dyDescent="0.3">
      <c r="Q931" s="11"/>
      <c r="S931" s="16"/>
    </row>
    <row r="932" spans="17:19" x14ac:dyDescent="0.3">
      <c r="Q932" s="11"/>
      <c r="S932" s="16"/>
    </row>
    <row r="933" spans="17:19" x14ac:dyDescent="0.3">
      <c r="Q933" s="11"/>
      <c r="S933" s="16"/>
    </row>
    <row r="934" spans="17:19" x14ac:dyDescent="0.3">
      <c r="Q934" s="11"/>
      <c r="S934" s="16"/>
    </row>
    <row r="935" spans="17:19" x14ac:dyDescent="0.3">
      <c r="Q935" s="11"/>
      <c r="S935" s="16"/>
    </row>
    <row r="936" spans="17:19" x14ac:dyDescent="0.3">
      <c r="Q936" s="11"/>
      <c r="S936" s="16"/>
    </row>
    <row r="937" spans="17:19" x14ac:dyDescent="0.3">
      <c r="Q937" s="11"/>
      <c r="S937" s="16"/>
    </row>
    <row r="938" spans="17:19" x14ac:dyDescent="0.3">
      <c r="Q938" s="11"/>
      <c r="S938" s="16"/>
    </row>
    <row r="939" spans="17:19" x14ac:dyDescent="0.3">
      <c r="Q939" s="11"/>
      <c r="S939" s="16"/>
    </row>
    <row r="940" spans="17:19" x14ac:dyDescent="0.3">
      <c r="Q940" s="11"/>
      <c r="S940" s="16"/>
    </row>
    <row r="941" spans="17:19" x14ac:dyDescent="0.3">
      <c r="Q941" s="11"/>
      <c r="S941" s="16"/>
    </row>
    <row r="942" spans="17:19" x14ac:dyDescent="0.3">
      <c r="Q942" s="11"/>
      <c r="S942" s="16"/>
    </row>
    <row r="943" spans="17:19" x14ac:dyDescent="0.3">
      <c r="Q943" s="11"/>
      <c r="S943" s="16"/>
    </row>
    <row r="944" spans="17:19" x14ac:dyDescent="0.3">
      <c r="Q944" s="11"/>
      <c r="S944" s="16"/>
    </row>
    <row r="945" spans="17:19" x14ac:dyDescent="0.3">
      <c r="Q945" s="11"/>
      <c r="S945" s="16"/>
    </row>
    <row r="946" spans="17:19" x14ac:dyDescent="0.3">
      <c r="Q946" s="11"/>
      <c r="S946" s="16"/>
    </row>
    <row r="947" spans="17:19" x14ac:dyDescent="0.3">
      <c r="Q947" s="11"/>
      <c r="S947" s="16"/>
    </row>
    <row r="948" spans="17:19" x14ac:dyDescent="0.3">
      <c r="Q948" s="11"/>
      <c r="S948" s="16"/>
    </row>
    <row r="949" spans="17:19" x14ac:dyDescent="0.3">
      <c r="Q949" s="11"/>
      <c r="S949" s="16"/>
    </row>
    <row r="950" spans="17:19" x14ac:dyDescent="0.3">
      <c r="Q950" s="11"/>
      <c r="S950" s="16"/>
    </row>
    <row r="951" spans="17:19" x14ac:dyDescent="0.3">
      <c r="Q951" s="11"/>
      <c r="S951" s="16"/>
    </row>
    <row r="952" spans="17:19" x14ac:dyDescent="0.3">
      <c r="Q952" s="11"/>
      <c r="S952" s="16"/>
    </row>
    <row r="953" spans="17:19" x14ac:dyDescent="0.3">
      <c r="Q953" s="11"/>
      <c r="S953" s="16"/>
    </row>
    <row r="954" spans="17:19" x14ac:dyDescent="0.3">
      <c r="Q954" s="11"/>
      <c r="S954" s="16"/>
    </row>
    <row r="955" spans="17:19" x14ac:dyDescent="0.3">
      <c r="Q955" s="11"/>
      <c r="S955" s="16"/>
    </row>
    <row r="956" spans="17:19" x14ac:dyDescent="0.3">
      <c r="Q956" s="11"/>
      <c r="S956" s="16"/>
    </row>
    <row r="957" spans="17:19" x14ac:dyDescent="0.3">
      <c r="Q957" s="11"/>
      <c r="S957" s="16"/>
    </row>
    <row r="958" spans="17:19" x14ac:dyDescent="0.3">
      <c r="Q958" s="11"/>
      <c r="S958" s="16"/>
    </row>
    <row r="959" spans="17:19" x14ac:dyDescent="0.3">
      <c r="Q959" s="11"/>
      <c r="S959" s="16"/>
    </row>
    <row r="960" spans="17:19" x14ac:dyDescent="0.3">
      <c r="Q960" s="11"/>
      <c r="S960" s="16"/>
    </row>
    <row r="961" spans="17:19" x14ac:dyDescent="0.3">
      <c r="Q961" s="11"/>
      <c r="S961" s="16"/>
    </row>
    <row r="962" spans="17:19" x14ac:dyDescent="0.3">
      <c r="Q962" s="11"/>
      <c r="S962" s="16"/>
    </row>
    <row r="963" spans="17:19" x14ac:dyDescent="0.3">
      <c r="Q963" s="11"/>
      <c r="S963" s="16"/>
    </row>
    <row r="964" spans="17:19" x14ac:dyDescent="0.3">
      <c r="Q964" s="11"/>
      <c r="S964" s="16"/>
    </row>
    <row r="965" spans="17:19" x14ac:dyDescent="0.3">
      <c r="Q965" s="11"/>
      <c r="S965" s="16"/>
    </row>
    <row r="966" spans="17:19" x14ac:dyDescent="0.3">
      <c r="Q966" s="11"/>
      <c r="S966" s="16"/>
    </row>
    <row r="967" spans="17:19" x14ac:dyDescent="0.3">
      <c r="Q967" s="11"/>
      <c r="S967" s="16"/>
    </row>
    <row r="968" spans="17:19" x14ac:dyDescent="0.3">
      <c r="Q968" s="11"/>
      <c r="S968" s="16"/>
    </row>
    <row r="969" spans="17:19" x14ac:dyDescent="0.3">
      <c r="Q969" s="11"/>
      <c r="S969" s="16"/>
    </row>
    <row r="970" spans="17:19" x14ac:dyDescent="0.3">
      <c r="Q970" s="11"/>
      <c r="S970" s="16"/>
    </row>
    <row r="971" spans="17:19" x14ac:dyDescent="0.3">
      <c r="Q971" s="11"/>
      <c r="S971" s="16"/>
    </row>
    <row r="972" spans="17:19" x14ac:dyDescent="0.3">
      <c r="Q972" s="11"/>
      <c r="S972" s="16"/>
    </row>
    <row r="973" spans="17:19" x14ac:dyDescent="0.3">
      <c r="Q973" s="11"/>
      <c r="S973" s="16"/>
    </row>
    <row r="974" spans="17:19" x14ac:dyDescent="0.3">
      <c r="Q974" s="11"/>
      <c r="S974" s="16"/>
    </row>
    <row r="975" spans="17:19" x14ac:dyDescent="0.3">
      <c r="Q975" s="11"/>
      <c r="S975" s="16"/>
    </row>
    <row r="976" spans="17:19" x14ac:dyDescent="0.3">
      <c r="Q976" s="11"/>
      <c r="S976" s="16"/>
    </row>
    <row r="977" spans="17:19" x14ac:dyDescent="0.3">
      <c r="Q977" s="11"/>
      <c r="S977" s="16"/>
    </row>
    <row r="978" spans="17:19" x14ac:dyDescent="0.3">
      <c r="Q978" s="11"/>
      <c r="S978" s="16"/>
    </row>
    <row r="979" spans="17:19" x14ac:dyDescent="0.3">
      <c r="Q979" s="11"/>
      <c r="S979" s="16"/>
    </row>
    <row r="980" spans="17:19" x14ac:dyDescent="0.3">
      <c r="Q980" s="11"/>
      <c r="S980" s="16"/>
    </row>
    <row r="981" spans="17:19" x14ac:dyDescent="0.3">
      <c r="Q981" s="11"/>
      <c r="S981" s="16"/>
    </row>
    <row r="982" spans="17:19" x14ac:dyDescent="0.3">
      <c r="Q982" s="11"/>
      <c r="S982" s="16"/>
    </row>
    <row r="983" spans="17:19" x14ac:dyDescent="0.3">
      <c r="Q983" s="11"/>
      <c r="S983" s="16"/>
    </row>
    <row r="984" spans="17:19" x14ac:dyDescent="0.3">
      <c r="Q984" s="11"/>
      <c r="S984" s="16"/>
    </row>
    <row r="985" spans="17:19" x14ac:dyDescent="0.3">
      <c r="Q985" s="11"/>
      <c r="S985" s="16"/>
    </row>
    <row r="986" spans="17:19" x14ac:dyDescent="0.3">
      <c r="Q986" s="11"/>
      <c r="S986" s="16"/>
    </row>
    <row r="987" spans="17:19" x14ac:dyDescent="0.3">
      <c r="Q987" s="11"/>
      <c r="S987" s="16"/>
    </row>
    <row r="988" spans="17:19" x14ac:dyDescent="0.3">
      <c r="Q988" s="11"/>
      <c r="S988" s="16"/>
    </row>
    <row r="989" spans="17:19" x14ac:dyDescent="0.3">
      <c r="Q989" s="11"/>
      <c r="S989" s="16"/>
    </row>
    <row r="990" spans="17:19" x14ac:dyDescent="0.3">
      <c r="Q990" s="11"/>
      <c r="S990" s="16"/>
    </row>
    <row r="991" spans="17:19" x14ac:dyDescent="0.3">
      <c r="Q991" s="11"/>
      <c r="S991" s="16"/>
    </row>
    <row r="992" spans="17:19" x14ac:dyDescent="0.3">
      <c r="Q992" s="11"/>
      <c r="S992" s="16"/>
    </row>
    <row r="993" spans="17:19" x14ac:dyDescent="0.3">
      <c r="Q993" s="11"/>
      <c r="S993" s="16"/>
    </row>
    <row r="994" spans="17:19" x14ac:dyDescent="0.3">
      <c r="Q994" s="11"/>
      <c r="S994" s="16"/>
    </row>
    <row r="995" spans="17:19" x14ac:dyDescent="0.3">
      <c r="Q995" s="11"/>
      <c r="S995" s="16"/>
    </row>
    <row r="996" spans="17:19" x14ac:dyDescent="0.3">
      <c r="Q996" s="11"/>
      <c r="S996" s="16"/>
    </row>
    <row r="997" spans="17:19" x14ac:dyDescent="0.3">
      <c r="Q997" s="11"/>
      <c r="S997" s="16"/>
    </row>
    <row r="998" spans="17:19" x14ac:dyDescent="0.3">
      <c r="Q998" s="11"/>
      <c r="S998" s="16"/>
    </row>
    <row r="999" spans="17:19" x14ac:dyDescent="0.3">
      <c r="Q999" s="11"/>
      <c r="S999" s="16"/>
    </row>
    <row r="1000" spans="17:19" x14ac:dyDescent="0.3">
      <c r="Q1000" s="11"/>
      <c r="S1000" s="16"/>
    </row>
    <row r="1001" spans="17:19" x14ac:dyDescent="0.3">
      <c r="Q1001" s="11"/>
      <c r="S1001" s="16"/>
    </row>
    <row r="1002" spans="17:19" x14ac:dyDescent="0.3">
      <c r="Q1002" s="11"/>
      <c r="S1002" s="16"/>
    </row>
    <row r="1003" spans="17:19" x14ac:dyDescent="0.3">
      <c r="Q1003" s="11"/>
      <c r="S1003" s="16"/>
    </row>
    <row r="1004" spans="17:19" x14ac:dyDescent="0.3">
      <c r="Q1004" s="11"/>
      <c r="S1004" s="16"/>
    </row>
    <row r="1005" spans="17:19" x14ac:dyDescent="0.3">
      <c r="Q1005" s="11"/>
      <c r="S1005" s="16"/>
    </row>
    <row r="1006" spans="17:19" x14ac:dyDescent="0.3">
      <c r="Q1006" s="11"/>
      <c r="S1006" s="16"/>
    </row>
    <row r="1007" spans="17:19" x14ac:dyDescent="0.3">
      <c r="Q1007" s="11"/>
      <c r="S1007" s="16"/>
    </row>
    <row r="1008" spans="17:19" x14ac:dyDescent="0.3">
      <c r="Q1008" s="11"/>
      <c r="S1008" s="16"/>
    </row>
    <row r="1009" spans="17:19" x14ac:dyDescent="0.3">
      <c r="Q1009" s="11"/>
      <c r="S1009" s="16"/>
    </row>
    <row r="1010" spans="17:19" x14ac:dyDescent="0.3">
      <c r="Q1010" s="11"/>
      <c r="S1010" s="16"/>
    </row>
    <row r="1011" spans="17:19" x14ac:dyDescent="0.3">
      <c r="Q1011" s="11"/>
      <c r="S1011" s="16"/>
    </row>
    <row r="1012" spans="17:19" x14ac:dyDescent="0.3">
      <c r="Q1012" s="11"/>
      <c r="S1012" s="16"/>
    </row>
    <row r="1013" spans="17:19" x14ac:dyDescent="0.3">
      <c r="Q1013" s="11"/>
      <c r="S1013" s="16"/>
    </row>
    <row r="1014" spans="17:19" x14ac:dyDescent="0.3">
      <c r="Q1014" s="11"/>
      <c r="S1014" s="16"/>
    </row>
    <row r="1015" spans="17:19" x14ac:dyDescent="0.3">
      <c r="Q1015" s="11"/>
      <c r="S1015" s="16"/>
    </row>
    <row r="1016" spans="17:19" x14ac:dyDescent="0.3">
      <c r="Q1016" s="11"/>
      <c r="S1016" s="16"/>
    </row>
    <row r="1017" spans="17:19" x14ac:dyDescent="0.3">
      <c r="Q1017" s="11"/>
      <c r="S1017" s="16"/>
    </row>
    <row r="1018" spans="17:19" x14ac:dyDescent="0.3">
      <c r="Q1018" s="11"/>
      <c r="S1018" s="16"/>
    </row>
    <row r="1019" spans="17:19" x14ac:dyDescent="0.3">
      <c r="Q1019" s="11"/>
      <c r="S1019" s="16"/>
    </row>
    <row r="1020" spans="17:19" x14ac:dyDescent="0.3">
      <c r="Q1020" s="11"/>
      <c r="S1020" s="16"/>
    </row>
    <row r="1021" spans="17:19" x14ac:dyDescent="0.3">
      <c r="Q1021" s="11"/>
      <c r="S1021" s="16"/>
    </row>
    <row r="1022" spans="17:19" x14ac:dyDescent="0.3">
      <c r="Q1022" s="11"/>
      <c r="S1022" s="16"/>
    </row>
    <row r="1023" spans="17:19" x14ac:dyDescent="0.3">
      <c r="Q1023" s="11"/>
      <c r="S1023" s="16"/>
    </row>
    <row r="1024" spans="17:19" x14ac:dyDescent="0.3">
      <c r="Q1024" s="11"/>
      <c r="S1024" s="16"/>
    </row>
    <row r="1025" spans="17:19" x14ac:dyDescent="0.3">
      <c r="Q1025" s="11"/>
      <c r="S1025" s="16"/>
    </row>
    <row r="1026" spans="17:19" x14ac:dyDescent="0.3">
      <c r="Q1026" s="11"/>
      <c r="S1026" s="16"/>
    </row>
    <row r="1027" spans="17:19" x14ac:dyDescent="0.3">
      <c r="Q1027" s="11"/>
      <c r="S1027" s="16"/>
    </row>
    <row r="1028" spans="17:19" x14ac:dyDescent="0.3">
      <c r="Q1028" s="11"/>
      <c r="S1028" s="16"/>
    </row>
    <row r="1029" spans="17:19" x14ac:dyDescent="0.3">
      <c r="Q1029" s="11"/>
      <c r="S1029" s="16"/>
    </row>
    <row r="1030" spans="17:19" x14ac:dyDescent="0.3">
      <c r="Q1030" s="11"/>
      <c r="S1030" s="16"/>
    </row>
    <row r="1031" spans="17:19" x14ac:dyDescent="0.3">
      <c r="Q1031" s="11"/>
      <c r="S1031" s="16"/>
    </row>
    <row r="1032" spans="17:19" x14ac:dyDescent="0.3">
      <c r="Q1032" s="11"/>
      <c r="S1032" s="16"/>
    </row>
    <row r="1033" spans="17:19" x14ac:dyDescent="0.3">
      <c r="Q1033" s="11"/>
      <c r="S1033" s="16"/>
    </row>
    <row r="1034" spans="17:19" x14ac:dyDescent="0.3">
      <c r="Q1034" s="11"/>
      <c r="S1034" s="16"/>
    </row>
    <row r="1035" spans="17:19" x14ac:dyDescent="0.3">
      <c r="Q1035" s="11"/>
      <c r="S1035" s="16"/>
    </row>
    <row r="1036" spans="17:19" x14ac:dyDescent="0.3">
      <c r="Q1036" s="11"/>
      <c r="S1036" s="16"/>
    </row>
    <row r="1037" spans="17:19" x14ac:dyDescent="0.3">
      <c r="Q1037" s="11"/>
      <c r="S1037" s="16"/>
    </row>
    <row r="1038" spans="17:19" x14ac:dyDescent="0.3">
      <c r="Q1038" s="11"/>
      <c r="S1038" s="16"/>
    </row>
    <row r="1039" spans="17:19" x14ac:dyDescent="0.3">
      <c r="Q1039" s="11"/>
      <c r="S1039" s="16"/>
    </row>
    <row r="1040" spans="17:19" x14ac:dyDescent="0.3">
      <c r="Q1040" s="11"/>
      <c r="S1040" s="16"/>
    </row>
    <row r="1041" spans="17:19" x14ac:dyDescent="0.3">
      <c r="Q1041" s="11"/>
      <c r="S1041" s="16"/>
    </row>
    <row r="1042" spans="17:19" x14ac:dyDescent="0.3">
      <c r="Q1042" s="11"/>
      <c r="S1042" s="16"/>
    </row>
    <row r="1043" spans="17:19" x14ac:dyDescent="0.3">
      <c r="Q1043" s="11"/>
      <c r="S1043" s="16"/>
    </row>
    <row r="1044" spans="17:19" x14ac:dyDescent="0.3">
      <c r="Q1044" s="11"/>
      <c r="S1044" s="16"/>
    </row>
    <row r="1045" spans="17:19" x14ac:dyDescent="0.3">
      <c r="Q1045" s="11"/>
      <c r="S1045" s="16"/>
    </row>
    <row r="1046" spans="17:19" x14ac:dyDescent="0.3">
      <c r="Q1046" s="11"/>
      <c r="S1046" s="16"/>
    </row>
    <row r="1047" spans="17:19" x14ac:dyDescent="0.3">
      <c r="Q1047" s="11"/>
      <c r="S1047" s="16"/>
    </row>
    <row r="1048" spans="17:19" x14ac:dyDescent="0.3">
      <c r="Q1048" s="11"/>
      <c r="S1048" s="16"/>
    </row>
    <row r="1049" spans="17:19" x14ac:dyDescent="0.3">
      <c r="Q1049" s="11"/>
      <c r="S1049" s="16"/>
    </row>
    <row r="1050" spans="17:19" x14ac:dyDescent="0.3">
      <c r="Q1050" s="11"/>
      <c r="S1050" s="16"/>
    </row>
    <row r="1051" spans="17:19" x14ac:dyDescent="0.3">
      <c r="Q1051" s="11"/>
      <c r="S1051" s="16"/>
    </row>
    <row r="1052" spans="17:19" x14ac:dyDescent="0.3">
      <c r="Q1052" s="11"/>
      <c r="S1052" s="16"/>
    </row>
    <row r="1053" spans="17:19" x14ac:dyDescent="0.3">
      <c r="Q1053" s="11"/>
      <c r="S1053" s="16"/>
    </row>
    <row r="1054" spans="17:19" x14ac:dyDescent="0.3">
      <c r="Q1054" s="11"/>
      <c r="S1054" s="16"/>
    </row>
    <row r="1055" spans="17:19" x14ac:dyDescent="0.3">
      <c r="Q1055" s="11"/>
      <c r="S1055" s="16"/>
    </row>
    <row r="1056" spans="17:19" x14ac:dyDescent="0.3">
      <c r="Q1056" s="11"/>
      <c r="S1056" s="16"/>
    </row>
    <row r="1057" spans="17:19" x14ac:dyDescent="0.3">
      <c r="Q1057" s="11"/>
      <c r="S1057" s="16"/>
    </row>
    <row r="1058" spans="17:19" x14ac:dyDescent="0.3">
      <c r="Q1058" s="11"/>
      <c r="S1058" s="16"/>
    </row>
    <row r="1059" spans="17:19" x14ac:dyDescent="0.3">
      <c r="Q1059" s="11"/>
      <c r="S1059" s="16"/>
    </row>
    <row r="1060" spans="17:19" x14ac:dyDescent="0.3">
      <c r="Q1060" s="11"/>
      <c r="S1060" s="16"/>
    </row>
    <row r="1061" spans="17:19" x14ac:dyDescent="0.3">
      <c r="Q1061" s="11"/>
      <c r="S1061" s="16"/>
    </row>
    <row r="1062" spans="17:19" x14ac:dyDescent="0.3">
      <c r="Q1062" s="11"/>
      <c r="S1062" s="16"/>
    </row>
    <row r="1063" spans="17:19" x14ac:dyDescent="0.3">
      <c r="Q1063" s="11"/>
      <c r="S1063" s="16"/>
    </row>
    <row r="1064" spans="17:19" x14ac:dyDescent="0.3">
      <c r="Q1064" s="11"/>
      <c r="S1064" s="16"/>
    </row>
    <row r="1065" spans="17:19" x14ac:dyDescent="0.3">
      <c r="Q1065" s="11"/>
      <c r="S1065" s="16"/>
    </row>
    <row r="1066" spans="17:19" x14ac:dyDescent="0.3">
      <c r="Q1066" s="11"/>
      <c r="S1066" s="16"/>
    </row>
    <row r="1067" spans="17:19" x14ac:dyDescent="0.3">
      <c r="Q1067" s="11"/>
      <c r="S1067" s="16"/>
    </row>
    <row r="1068" spans="17:19" x14ac:dyDescent="0.3">
      <c r="Q1068" s="11"/>
      <c r="S1068" s="16"/>
    </row>
    <row r="1069" spans="17:19" x14ac:dyDescent="0.3">
      <c r="Q1069" s="11"/>
      <c r="S1069" s="16"/>
    </row>
    <row r="1070" spans="17:19" x14ac:dyDescent="0.3">
      <c r="Q1070" s="11"/>
      <c r="S1070" s="16"/>
    </row>
    <row r="1071" spans="17:19" x14ac:dyDescent="0.3">
      <c r="Q1071" s="11"/>
      <c r="S1071" s="16"/>
    </row>
    <row r="1072" spans="17:19" x14ac:dyDescent="0.3">
      <c r="Q1072" s="11"/>
      <c r="S1072" s="16"/>
    </row>
    <row r="1073" spans="17:19" x14ac:dyDescent="0.3">
      <c r="Q1073" s="11"/>
      <c r="S1073" s="16"/>
    </row>
    <row r="1074" spans="17:19" x14ac:dyDescent="0.3">
      <c r="Q1074" s="11"/>
      <c r="S1074" s="16"/>
    </row>
    <row r="1075" spans="17:19" x14ac:dyDescent="0.3">
      <c r="Q1075" s="11"/>
      <c r="S1075" s="16"/>
    </row>
    <row r="1076" spans="17:19" x14ac:dyDescent="0.3">
      <c r="Q1076" s="11"/>
      <c r="S1076" s="16"/>
    </row>
    <row r="1077" spans="17:19" x14ac:dyDescent="0.3">
      <c r="Q1077" s="11"/>
      <c r="S1077" s="16"/>
    </row>
    <row r="1078" spans="17:19" x14ac:dyDescent="0.3">
      <c r="Q1078" s="11"/>
      <c r="S1078" s="16"/>
    </row>
    <row r="1079" spans="17:19" x14ac:dyDescent="0.3">
      <c r="Q1079" s="11"/>
      <c r="S1079" s="16"/>
    </row>
    <row r="1080" spans="17:19" x14ac:dyDescent="0.3">
      <c r="Q1080" s="11"/>
      <c r="S1080" s="16"/>
    </row>
    <row r="1081" spans="17:19" x14ac:dyDescent="0.3">
      <c r="Q1081" s="11"/>
      <c r="S1081" s="16"/>
    </row>
    <row r="1082" spans="17:19" x14ac:dyDescent="0.3">
      <c r="Q1082" s="11"/>
      <c r="S1082" s="16"/>
    </row>
    <row r="1083" spans="17:19" x14ac:dyDescent="0.3">
      <c r="Q1083" s="11"/>
      <c r="S1083" s="16"/>
    </row>
    <row r="1084" spans="17:19" x14ac:dyDescent="0.3">
      <c r="Q1084" s="11"/>
      <c r="S1084" s="16"/>
    </row>
    <row r="1085" spans="17:19" x14ac:dyDescent="0.3">
      <c r="Q1085" s="11"/>
      <c r="S1085" s="16"/>
    </row>
    <row r="1086" spans="17:19" x14ac:dyDescent="0.3">
      <c r="Q1086" s="11"/>
      <c r="S1086" s="16"/>
    </row>
    <row r="1087" spans="17:19" x14ac:dyDescent="0.3">
      <c r="Q1087" s="11"/>
      <c r="S1087" s="16"/>
    </row>
    <row r="1088" spans="17:19" x14ac:dyDescent="0.3">
      <c r="Q1088" s="11"/>
      <c r="S1088" s="16"/>
    </row>
    <row r="1089" spans="17:19" x14ac:dyDescent="0.3">
      <c r="Q1089" s="11"/>
      <c r="S1089" s="16"/>
    </row>
    <row r="1090" spans="17:19" x14ac:dyDescent="0.3">
      <c r="Q1090" s="11"/>
      <c r="S1090" s="16"/>
    </row>
    <row r="1091" spans="17:19" x14ac:dyDescent="0.3">
      <c r="Q1091" s="11"/>
      <c r="S1091" s="16"/>
    </row>
    <row r="1092" spans="17:19" x14ac:dyDescent="0.3">
      <c r="Q1092" s="11"/>
      <c r="S1092" s="16"/>
    </row>
    <row r="1093" spans="17:19" x14ac:dyDescent="0.3">
      <c r="Q1093" s="11"/>
      <c r="S1093" s="16"/>
    </row>
    <row r="1094" spans="17:19" x14ac:dyDescent="0.3">
      <c r="Q1094" s="11"/>
      <c r="S1094" s="16"/>
    </row>
    <row r="1095" spans="17:19" x14ac:dyDescent="0.3">
      <c r="Q1095" s="11"/>
      <c r="S1095" s="16"/>
    </row>
    <row r="1096" spans="17:19" x14ac:dyDescent="0.3">
      <c r="Q1096" s="11"/>
      <c r="S1096" s="16"/>
    </row>
    <row r="1097" spans="17:19" x14ac:dyDescent="0.3">
      <c r="Q1097" s="11"/>
      <c r="S1097" s="16"/>
    </row>
    <row r="1098" spans="17:19" x14ac:dyDescent="0.3">
      <c r="Q1098" s="11"/>
      <c r="S1098" s="16"/>
    </row>
    <row r="1099" spans="17:19" x14ac:dyDescent="0.3">
      <c r="Q1099" s="11"/>
      <c r="S1099" s="16"/>
    </row>
    <row r="1100" spans="17:19" x14ac:dyDescent="0.3">
      <c r="Q1100" s="11"/>
      <c r="S1100" s="16"/>
    </row>
    <row r="1101" spans="17:19" x14ac:dyDescent="0.3">
      <c r="Q1101" s="11"/>
      <c r="S1101" s="16"/>
    </row>
    <row r="1102" spans="17:19" x14ac:dyDescent="0.3">
      <c r="Q1102" s="11"/>
      <c r="S1102" s="16"/>
    </row>
    <row r="1103" spans="17:19" x14ac:dyDescent="0.3">
      <c r="Q1103" s="11"/>
      <c r="S1103" s="16"/>
    </row>
    <row r="1104" spans="17:19" x14ac:dyDescent="0.3">
      <c r="Q1104" s="11"/>
      <c r="S1104" s="16"/>
    </row>
    <row r="1105" spans="17:19" x14ac:dyDescent="0.3">
      <c r="Q1105" s="11"/>
      <c r="S1105" s="16"/>
    </row>
    <row r="1106" spans="17:19" x14ac:dyDescent="0.3">
      <c r="Q1106" s="11"/>
      <c r="S1106" s="16"/>
    </row>
    <row r="1107" spans="17:19" x14ac:dyDescent="0.3">
      <c r="Q1107" s="11"/>
      <c r="S1107" s="16"/>
    </row>
    <row r="1108" spans="17:19" x14ac:dyDescent="0.3">
      <c r="Q1108" s="11"/>
      <c r="S1108" s="16"/>
    </row>
    <row r="1109" spans="17:19" x14ac:dyDescent="0.3">
      <c r="Q1109" s="11"/>
      <c r="S1109" s="16"/>
    </row>
    <row r="1110" spans="17:19" x14ac:dyDescent="0.3">
      <c r="Q1110" s="11"/>
      <c r="S1110" s="16"/>
    </row>
    <row r="1111" spans="17:19" x14ac:dyDescent="0.3">
      <c r="Q1111" s="11"/>
      <c r="S1111" s="16"/>
    </row>
    <row r="1112" spans="17:19" x14ac:dyDescent="0.3">
      <c r="Q1112" s="11"/>
      <c r="S1112" s="16"/>
    </row>
    <row r="1113" spans="17:19" x14ac:dyDescent="0.3">
      <c r="Q1113" s="11"/>
      <c r="S1113" s="16"/>
    </row>
    <row r="1114" spans="17:19" x14ac:dyDescent="0.3">
      <c r="Q1114" s="11"/>
      <c r="S1114" s="16"/>
    </row>
    <row r="1115" spans="17:19" x14ac:dyDescent="0.3">
      <c r="Q1115" s="11"/>
      <c r="S1115" s="16"/>
    </row>
    <row r="1116" spans="17:19" x14ac:dyDescent="0.3">
      <c r="Q1116" s="11"/>
      <c r="S1116" s="16"/>
    </row>
    <row r="1117" spans="17:19" x14ac:dyDescent="0.3">
      <c r="Q1117" s="11"/>
      <c r="S1117" s="16"/>
    </row>
    <row r="1118" spans="17:19" x14ac:dyDescent="0.3">
      <c r="Q1118" s="11"/>
      <c r="S1118" s="16"/>
    </row>
    <row r="1119" spans="17:19" x14ac:dyDescent="0.3">
      <c r="Q1119" s="11"/>
      <c r="S1119" s="16"/>
    </row>
    <row r="1120" spans="17:19" x14ac:dyDescent="0.3">
      <c r="Q1120" s="11"/>
      <c r="S1120" s="16"/>
    </row>
    <row r="1121" spans="17:19" x14ac:dyDescent="0.3">
      <c r="Q1121" s="11"/>
      <c r="S1121" s="16"/>
    </row>
    <row r="1122" spans="17:19" x14ac:dyDescent="0.3">
      <c r="Q1122" s="11"/>
      <c r="S1122" s="16"/>
    </row>
    <row r="1123" spans="17:19" x14ac:dyDescent="0.3">
      <c r="Q1123" s="11"/>
      <c r="S1123" s="16"/>
    </row>
    <row r="1124" spans="17:19" x14ac:dyDescent="0.3">
      <c r="Q1124" s="11"/>
      <c r="S1124" s="16"/>
    </row>
    <row r="1125" spans="17:19" x14ac:dyDescent="0.3">
      <c r="Q1125" s="11"/>
      <c r="S1125" s="16"/>
    </row>
    <row r="1126" spans="17:19" x14ac:dyDescent="0.3">
      <c r="Q1126" s="11"/>
      <c r="S1126" s="16"/>
    </row>
    <row r="1127" spans="17:19" x14ac:dyDescent="0.3">
      <c r="Q1127" s="11"/>
      <c r="S1127" s="16"/>
    </row>
    <row r="1128" spans="17:19" x14ac:dyDescent="0.3">
      <c r="Q1128" s="11"/>
      <c r="S1128" s="16"/>
    </row>
    <row r="1129" spans="17:19" x14ac:dyDescent="0.3">
      <c r="Q1129" s="11"/>
      <c r="S1129" s="16"/>
    </row>
    <row r="1130" spans="17:19" x14ac:dyDescent="0.3">
      <c r="Q1130" s="11"/>
      <c r="S1130" s="16"/>
    </row>
    <row r="1131" spans="17:19" x14ac:dyDescent="0.3">
      <c r="Q1131" s="11"/>
      <c r="S1131" s="16"/>
    </row>
    <row r="1132" spans="17:19" x14ac:dyDescent="0.3">
      <c r="Q1132" s="11"/>
      <c r="S1132" s="16"/>
    </row>
    <row r="1133" spans="17:19" x14ac:dyDescent="0.3">
      <c r="Q1133" s="11"/>
      <c r="S1133" s="16"/>
    </row>
    <row r="1134" spans="17:19" x14ac:dyDescent="0.3">
      <c r="Q1134" s="11"/>
      <c r="S1134" s="16"/>
    </row>
    <row r="1135" spans="17:19" x14ac:dyDescent="0.3">
      <c r="Q1135" s="11"/>
      <c r="S1135" s="16"/>
    </row>
    <row r="1136" spans="17:19" x14ac:dyDescent="0.3">
      <c r="Q1136" s="11"/>
      <c r="S1136" s="16"/>
    </row>
    <row r="1137" spans="17:19" x14ac:dyDescent="0.3">
      <c r="Q1137" s="11"/>
      <c r="S1137" s="16"/>
    </row>
    <row r="1138" spans="17:19" x14ac:dyDescent="0.3">
      <c r="Q1138" s="11"/>
      <c r="S1138" s="16"/>
    </row>
    <row r="1139" spans="17:19" x14ac:dyDescent="0.3">
      <c r="Q1139" s="11"/>
      <c r="S1139" s="16"/>
    </row>
    <row r="1140" spans="17:19" x14ac:dyDescent="0.3">
      <c r="Q1140" s="11"/>
      <c r="S1140" s="16"/>
    </row>
    <row r="1141" spans="17:19" x14ac:dyDescent="0.3">
      <c r="Q1141" s="11"/>
      <c r="S1141" s="16"/>
    </row>
    <row r="1142" spans="17:19" x14ac:dyDescent="0.3">
      <c r="Q1142" s="11"/>
      <c r="S1142" s="16"/>
    </row>
    <row r="1143" spans="17:19" x14ac:dyDescent="0.3">
      <c r="Q1143" s="11"/>
      <c r="S1143" s="16"/>
    </row>
    <row r="1144" spans="17:19" x14ac:dyDescent="0.3">
      <c r="Q1144" s="11"/>
      <c r="S1144" s="16"/>
    </row>
    <row r="1145" spans="17:19" x14ac:dyDescent="0.3">
      <c r="Q1145" s="11"/>
      <c r="S1145" s="16"/>
    </row>
    <row r="1146" spans="17:19" x14ac:dyDescent="0.3">
      <c r="Q1146" s="11"/>
      <c r="S1146" s="16"/>
    </row>
    <row r="1147" spans="17:19" x14ac:dyDescent="0.3">
      <c r="Q1147" s="11"/>
      <c r="S1147" s="16"/>
    </row>
    <row r="1148" spans="17:19" x14ac:dyDescent="0.3">
      <c r="Q1148" s="11"/>
      <c r="S1148" s="16"/>
    </row>
    <row r="1149" spans="17:19" x14ac:dyDescent="0.3">
      <c r="Q1149" s="11"/>
      <c r="S1149" s="16"/>
    </row>
    <row r="1150" spans="17:19" x14ac:dyDescent="0.3">
      <c r="Q1150" s="11"/>
      <c r="S1150" s="16"/>
    </row>
    <row r="1151" spans="17:19" x14ac:dyDescent="0.3">
      <c r="Q1151" s="11"/>
      <c r="S1151" s="16"/>
    </row>
    <row r="1152" spans="17:19" x14ac:dyDescent="0.3">
      <c r="Q1152" s="11"/>
      <c r="S1152" s="16"/>
    </row>
    <row r="1153" spans="17:19" x14ac:dyDescent="0.3">
      <c r="Q1153" s="11"/>
      <c r="S1153" s="16"/>
    </row>
    <row r="1154" spans="17:19" x14ac:dyDescent="0.3">
      <c r="Q1154" s="11"/>
      <c r="S1154" s="16"/>
    </row>
    <row r="1155" spans="17:19" x14ac:dyDescent="0.3">
      <c r="Q1155" s="11"/>
      <c r="S1155" s="16"/>
    </row>
    <row r="1156" spans="17:19" x14ac:dyDescent="0.3">
      <c r="Q1156" s="11"/>
      <c r="S1156" s="16"/>
    </row>
    <row r="1157" spans="17:19" x14ac:dyDescent="0.3">
      <c r="Q1157" s="11"/>
      <c r="S1157" s="16"/>
    </row>
    <row r="1158" spans="17:19" x14ac:dyDescent="0.3">
      <c r="Q1158" s="11"/>
      <c r="S1158" s="16"/>
    </row>
    <row r="1159" spans="17:19" x14ac:dyDescent="0.3">
      <c r="Q1159" s="11"/>
      <c r="S1159" s="16"/>
    </row>
    <row r="1160" spans="17:19" x14ac:dyDescent="0.3">
      <c r="Q1160" s="11"/>
      <c r="S1160" s="16"/>
    </row>
    <row r="1161" spans="17:19" x14ac:dyDescent="0.3">
      <c r="Q1161" s="11"/>
      <c r="S1161" s="16"/>
    </row>
    <row r="1162" spans="17:19" x14ac:dyDescent="0.3">
      <c r="Q1162" s="11"/>
      <c r="S1162" s="16"/>
    </row>
    <row r="1163" spans="17:19" x14ac:dyDescent="0.3">
      <c r="Q1163" s="11"/>
      <c r="S1163" s="16"/>
    </row>
    <row r="1164" spans="17:19" x14ac:dyDescent="0.3">
      <c r="Q1164" s="11"/>
      <c r="S1164" s="16"/>
    </row>
    <row r="1165" spans="17:19" x14ac:dyDescent="0.3">
      <c r="Q1165" s="11"/>
      <c r="S1165" s="16"/>
    </row>
    <row r="1166" spans="17:19" x14ac:dyDescent="0.3">
      <c r="Q1166" s="11"/>
      <c r="S1166" s="16"/>
    </row>
    <row r="1167" spans="17:19" x14ac:dyDescent="0.3">
      <c r="Q1167" s="11"/>
      <c r="S1167" s="16"/>
    </row>
    <row r="1168" spans="17:19" x14ac:dyDescent="0.3">
      <c r="Q1168" s="11"/>
      <c r="S1168" s="16"/>
    </row>
    <row r="1169" spans="17:19" x14ac:dyDescent="0.3">
      <c r="Q1169" s="11"/>
      <c r="S1169" s="16"/>
    </row>
    <row r="1170" spans="17:19" x14ac:dyDescent="0.3">
      <c r="Q1170" s="11"/>
      <c r="S1170" s="16"/>
    </row>
    <row r="1171" spans="17:19" x14ac:dyDescent="0.3">
      <c r="Q1171" s="11"/>
      <c r="S1171" s="16"/>
    </row>
    <row r="1172" spans="17:19" x14ac:dyDescent="0.3">
      <c r="Q1172" s="11"/>
      <c r="S1172" s="16"/>
    </row>
    <row r="1173" spans="17:19" x14ac:dyDescent="0.3">
      <c r="Q1173" s="11"/>
      <c r="S1173" s="16"/>
    </row>
    <row r="1174" spans="17:19" x14ac:dyDescent="0.3">
      <c r="Q1174" s="11"/>
      <c r="S1174" s="16"/>
    </row>
    <row r="1175" spans="17:19" x14ac:dyDescent="0.3">
      <c r="Q1175" s="11"/>
      <c r="S1175" s="16"/>
    </row>
    <row r="1176" spans="17:19" x14ac:dyDescent="0.3">
      <c r="Q1176" s="11"/>
      <c r="S1176" s="16"/>
    </row>
    <row r="1177" spans="17:19" x14ac:dyDescent="0.3">
      <c r="Q1177" s="11"/>
      <c r="S1177" s="16"/>
    </row>
    <row r="1178" spans="17:19" x14ac:dyDescent="0.3">
      <c r="Q1178" s="11"/>
      <c r="S1178" s="16"/>
    </row>
    <row r="1179" spans="17:19" x14ac:dyDescent="0.3">
      <c r="Q1179" s="11"/>
      <c r="S1179" s="16"/>
    </row>
    <row r="1180" spans="17:19" x14ac:dyDescent="0.3">
      <c r="Q1180" s="11"/>
      <c r="S1180" s="16"/>
    </row>
    <row r="1181" spans="17:19" x14ac:dyDescent="0.3">
      <c r="Q1181" s="11"/>
      <c r="S1181" s="16"/>
    </row>
    <row r="1182" spans="17:19" x14ac:dyDescent="0.3">
      <c r="Q1182" s="11"/>
      <c r="S1182" s="16"/>
    </row>
    <row r="1183" spans="17:19" x14ac:dyDescent="0.3">
      <c r="Q1183" s="11"/>
      <c r="S1183" s="16"/>
    </row>
    <row r="1184" spans="17:19" x14ac:dyDescent="0.3">
      <c r="Q1184" s="11"/>
      <c r="S1184" s="16"/>
    </row>
    <row r="1185" spans="17:19" x14ac:dyDescent="0.3">
      <c r="Q1185" s="11"/>
      <c r="S1185" s="16"/>
    </row>
    <row r="1186" spans="17:19" x14ac:dyDescent="0.3">
      <c r="Q1186" s="11"/>
      <c r="S1186" s="16"/>
    </row>
    <row r="1187" spans="17:19" x14ac:dyDescent="0.3">
      <c r="Q1187" s="11"/>
      <c r="S1187" s="16"/>
    </row>
    <row r="1188" spans="17:19" x14ac:dyDescent="0.3">
      <c r="Q1188" s="11"/>
      <c r="S1188" s="16"/>
    </row>
    <row r="1189" spans="17:19" x14ac:dyDescent="0.3">
      <c r="Q1189" s="11"/>
      <c r="S1189" s="16"/>
    </row>
    <row r="1190" spans="17:19" x14ac:dyDescent="0.3">
      <c r="Q1190" s="11"/>
      <c r="S1190" s="16"/>
    </row>
    <row r="1191" spans="17:19" x14ac:dyDescent="0.3">
      <c r="Q1191" s="11"/>
      <c r="S1191" s="16"/>
    </row>
    <row r="1192" spans="17:19" x14ac:dyDescent="0.3">
      <c r="Q1192" s="11"/>
      <c r="S1192" s="16"/>
    </row>
    <row r="1193" spans="17:19" x14ac:dyDescent="0.3">
      <c r="Q1193" s="11"/>
      <c r="S1193" s="16"/>
    </row>
    <row r="1194" spans="17:19" x14ac:dyDescent="0.3">
      <c r="Q1194" s="11"/>
      <c r="S1194" s="16"/>
    </row>
    <row r="1195" spans="17:19" x14ac:dyDescent="0.3">
      <c r="Q1195" s="11"/>
      <c r="S1195" s="16"/>
    </row>
    <row r="1196" spans="17:19" x14ac:dyDescent="0.3">
      <c r="Q1196" s="11"/>
      <c r="S1196" s="16"/>
    </row>
    <row r="1197" spans="17:19" x14ac:dyDescent="0.3">
      <c r="Q1197" s="11"/>
      <c r="S1197" s="16"/>
    </row>
    <row r="1198" spans="17:19" x14ac:dyDescent="0.3">
      <c r="Q1198" s="11"/>
      <c r="S1198" s="16"/>
    </row>
    <row r="1199" spans="17:19" x14ac:dyDescent="0.3">
      <c r="Q1199" s="11"/>
      <c r="S1199" s="16"/>
    </row>
    <row r="1200" spans="17:19" x14ac:dyDescent="0.3">
      <c r="Q1200" s="11"/>
      <c r="S1200" s="16"/>
    </row>
    <row r="1201" spans="17:19" x14ac:dyDescent="0.3">
      <c r="Q1201" s="11"/>
      <c r="S1201" s="16"/>
    </row>
    <row r="1202" spans="17:19" x14ac:dyDescent="0.3">
      <c r="Q1202" s="11"/>
      <c r="S1202" s="16"/>
    </row>
    <row r="1203" spans="17:19" x14ac:dyDescent="0.3">
      <c r="Q1203" s="11"/>
      <c r="S1203" s="16"/>
    </row>
    <row r="1204" spans="17:19" x14ac:dyDescent="0.3">
      <c r="Q1204" s="11"/>
      <c r="S1204" s="16"/>
    </row>
    <row r="1205" spans="17:19" x14ac:dyDescent="0.3">
      <c r="Q1205" s="11"/>
      <c r="S1205" s="16"/>
    </row>
    <row r="1206" spans="17:19" x14ac:dyDescent="0.3">
      <c r="Q1206" s="11"/>
      <c r="S1206" s="16"/>
    </row>
    <row r="1207" spans="17:19" x14ac:dyDescent="0.3">
      <c r="Q1207" s="11"/>
      <c r="S1207" s="16"/>
    </row>
    <row r="1208" spans="17:19" x14ac:dyDescent="0.3">
      <c r="Q1208" s="11"/>
      <c r="S1208" s="16"/>
    </row>
    <row r="1209" spans="17:19" x14ac:dyDescent="0.3">
      <c r="Q1209" s="11"/>
      <c r="S1209" s="16"/>
    </row>
    <row r="1210" spans="17:19" x14ac:dyDescent="0.3">
      <c r="Q1210" s="11"/>
      <c r="S1210" s="16"/>
    </row>
    <row r="1211" spans="17:19" x14ac:dyDescent="0.3">
      <c r="Q1211" s="11"/>
      <c r="S1211" s="16"/>
    </row>
    <row r="1212" spans="17:19" x14ac:dyDescent="0.3">
      <c r="Q1212" s="11"/>
      <c r="S1212" s="16"/>
    </row>
    <row r="1213" spans="17:19" x14ac:dyDescent="0.3">
      <c r="Q1213" s="11"/>
      <c r="S1213" s="16"/>
    </row>
    <row r="1214" spans="17:19" x14ac:dyDescent="0.3">
      <c r="Q1214" s="11"/>
      <c r="S1214" s="16"/>
    </row>
    <row r="1215" spans="17:19" x14ac:dyDescent="0.3">
      <c r="Q1215" s="11"/>
      <c r="S1215" s="16"/>
    </row>
    <row r="1216" spans="17:19" x14ac:dyDescent="0.3">
      <c r="Q1216" s="11"/>
      <c r="S1216" s="16"/>
    </row>
    <row r="1217" spans="17:19" x14ac:dyDescent="0.3">
      <c r="Q1217" s="11"/>
      <c r="S1217" s="16"/>
    </row>
    <row r="1218" spans="17:19" x14ac:dyDescent="0.3">
      <c r="Q1218" s="11"/>
      <c r="S1218" s="16"/>
    </row>
    <row r="1219" spans="17:19" x14ac:dyDescent="0.3">
      <c r="Q1219" s="11"/>
      <c r="S1219" s="16"/>
    </row>
    <row r="1220" spans="17:19" x14ac:dyDescent="0.3">
      <c r="Q1220" s="11"/>
      <c r="S1220" s="16"/>
    </row>
    <row r="1221" spans="17:19" x14ac:dyDescent="0.3">
      <c r="Q1221" s="11"/>
      <c r="S1221" s="16"/>
    </row>
    <row r="1222" spans="17:19" x14ac:dyDescent="0.3">
      <c r="Q1222" s="11"/>
      <c r="S1222" s="16"/>
    </row>
    <row r="1223" spans="17:19" x14ac:dyDescent="0.3">
      <c r="Q1223" s="11"/>
      <c r="S1223" s="16"/>
    </row>
    <row r="1224" spans="17:19" x14ac:dyDescent="0.3">
      <c r="Q1224" s="11"/>
      <c r="S1224" s="16"/>
    </row>
    <row r="1225" spans="17:19" x14ac:dyDescent="0.3">
      <c r="Q1225" s="11"/>
      <c r="S1225" s="16"/>
    </row>
    <row r="1226" spans="17:19" x14ac:dyDescent="0.3">
      <c r="Q1226" s="11"/>
      <c r="S1226" s="16"/>
    </row>
    <row r="1227" spans="17:19" x14ac:dyDescent="0.3">
      <c r="Q1227" s="11"/>
      <c r="S1227" s="16"/>
    </row>
    <row r="1228" spans="17:19" x14ac:dyDescent="0.3">
      <c r="Q1228" s="11"/>
      <c r="S1228" s="16"/>
    </row>
    <row r="1229" spans="17:19" x14ac:dyDescent="0.3">
      <c r="Q1229" s="11"/>
      <c r="S1229" s="16"/>
    </row>
    <row r="1230" spans="17:19" x14ac:dyDescent="0.3">
      <c r="Q1230" s="11"/>
      <c r="S1230" s="16"/>
    </row>
    <row r="1231" spans="17:19" x14ac:dyDescent="0.3">
      <c r="Q1231" s="11"/>
      <c r="S1231" s="16"/>
    </row>
    <row r="1232" spans="17:19" x14ac:dyDescent="0.3">
      <c r="Q1232" s="11"/>
      <c r="S1232" s="16"/>
    </row>
    <row r="1233" spans="17:19" x14ac:dyDescent="0.3">
      <c r="Q1233" s="11"/>
      <c r="S1233" s="16"/>
    </row>
    <row r="1234" spans="17:19" x14ac:dyDescent="0.3">
      <c r="Q1234" s="11"/>
      <c r="S1234" s="16"/>
    </row>
    <row r="1235" spans="17:19" x14ac:dyDescent="0.3">
      <c r="Q1235" s="11"/>
      <c r="S1235" s="16"/>
    </row>
    <row r="1236" spans="17:19" x14ac:dyDescent="0.3">
      <c r="Q1236" s="11"/>
      <c r="S1236" s="16"/>
    </row>
    <row r="1237" spans="17:19" x14ac:dyDescent="0.3">
      <c r="Q1237" s="11"/>
      <c r="S1237" s="16"/>
    </row>
    <row r="1238" spans="17:19" x14ac:dyDescent="0.3">
      <c r="Q1238" s="11"/>
      <c r="S1238" s="16"/>
    </row>
    <row r="1239" spans="17:19" x14ac:dyDescent="0.3">
      <c r="Q1239" s="11"/>
      <c r="S1239" s="16"/>
    </row>
    <row r="1240" spans="17:19" x14ac:dyDescent="0.3">
      <c r="Q1240" s="11"/>
      <c r="S1240" s="16"/>
    </row>
    <row r="1241" spans="17:19" x14ac:dyDescent="0.3">
      <c r="Q1241" s="11"/>
      <c r="S1241" s="16"/>
    </row>
    <row r="1242" spans="17:19" x14ac:dyDescent="0.3">
      <c r="Q1242" s="11"/>
      <c r="S1242" s="16"/>
    </row>
    <row r="1243" spans="17:19" x14ac:dyDescent="0.3">
      <c r="Q1243" s="11"/>
      <c r="S1243" s="16"/>
    </row>
    <row r="1244" spans="17:19" x14ac:dyDescent="0.3">
      <c r="Q1244" s="11"/>
      <c r="S1244" s="16"/>
    </row>
    <row r="1245" spans="17:19" x14ac:dyDescent="0.3">
      <c r="Q1245" s="11"/>
      <c r="S1245" s="16"/>
    </row>
    <row r="1246" spans="17:19" x14ac:dyDescent="0.3">
      <c r="Q1246" s="11"/>
      <c r="S1246" s="16"/>
    </row>
    <row r="1247" spans="17:19" x14ac:dyDescent="0.3">
      <c r="Q1247" s="11"/>
      <c r="S1247" s="16"/>
    </row>
    <row r="1248" spans="17:19" x14ac:dyDescent="0.3">
      <c r="Q1248" s="11"/>
      <c r="S1248" s="16"/>
    </row>
    <row r="1249" spans="17:19" x14ac:dyDescent="0.3">
      <c r="Q1249" s="11"/>
      <c r="S1249" s="16"/>
    </row>
    <row r="1250" spans="17:19" x14ac:dyDescent="0.3">
      <c r="Q1250" s="11"/>
      <c r="S1250" s="16"/>
    </row>
    <row r="1251" spans="17:19" x14ac:dyDescent="0.3">
      <c r="Q1251" s="11"/>
      <c r="S1251" s="16"/>
    </row>
    <row r="1252" spans="17:19" x14ac:dyDescent="0.3">
      <c r="Q1252" s="11"/>
      <c r="S1252" s="16"/>
    </row>
    <row r="1253" spans="17:19" x14ac:dyDescent="0.3">
      <c r="Q1253" s="11"/>
      <c r="S1253" s="16"/>
    </row>
    <row r="1254" spans="17:19" x14ac:dyDescent="0.3">
      <c r="Q1254" s="11"/>
      <c r="S1254" s="16"/>
    </row>
    <row r="1255" spans="17:19" x14ac:dyDescent="0.3">
      <c r="Q1255" s="11"/>
      <c r="S1255" s="16"/>
    </row>
    <row r="1256" spans="17:19" x14ac:dyDescent="0.3">
      <c r="Q1256" s="11"/>
      <c r="S1256" s="16"/>
    </row>
    <row r="1257" spans="17:19" x14ac:dyDescent="0.3">
      <c r="Q1257" s="11"/>
      <c r="S1257" s="16"/>
    </row>
    <row r="1258" spans="17:19" x14ac:dyDescent="0.3">
      <c r="Q1258" s="11"/>
      <c r="S1258" s="16"/>
    </row>
    <row r="1259" spans="17:19" x14ac:dyDescent="0.3">
      <c r="Q1259" s="11"/>
      <c r="S1259" s="16"/>
    </row>
    <row r="1260" spans="17:19" x14ac:dyDescent="0.3">
      <c r="Q1260" s="11"/>
      <c r="S1260" s="16"/>
    </row>
    <row r="1261" spans="17:19" x14ac:dyDescent="0.3">
      <c r="Q1261" s="11"/>
      <c r="S1261" s="16"/>
    </row>
    <row r="1262" spans="17:19" x14ac:dyDescent="0.3">
      <c r="Q1262" s="11"/>
      <c r="S1262" s="16"/>
    </row>
    <row r="1263" spans="17:19" x14ac:dyDescent="0.3">
      <c r="Q1263" s="11"/>
      <c r="S1263" s="16"/>
    </row>
    <row r="1264" spans="17:19" x14ac:dyDescent="0.3">
      <c r="Q1264" s="11"/>
      <c r="S1264" s="16"/>
    </row>
    <row r="1265" spans="17:19" x14ac:dyDescent="0.3">
      <c r="Q1265" s="11"/>
      <c r="S1265" s="16"/>
    </row>
    <row r="1266" spans="17:19" x14ac:dyDescent="0.3">
      <c r="Q1266" s="11"/>
      <c r="S1266" s="16"/>
    </row>
    <row r="1267" spans="17:19" x14ac:dyDescent="0.3">
      <c r="Q1267" s="11"/>
      <c r="S1267" s="16"/>
    </row>
    <row r="1268" spans="17:19" x14ac:dyDescent="0.3">
      <c r="Q1268" s="11"/>
      <c r="S1268" s="16"/>
    </row>
    <row r="1269" spans="17:19" x14ac:dyDescent="0.3">
      <c r="Q1269" s="11"/>
      <c r="S1269" s="16"/>
    </row>
    <row r="1270" spans="17:19" x14ac:dyDescent="0.3">
      <c r="Q1270" s="11"/>
      <c r="S1270" s="16"/>
    </row>
    <row r="1271" spans="17:19" x14ac:dyDescent="0.3">
      <c r="Q1271" s="11"/>
      <c r="S1271" s="16"/>
    </row>
    <row r="1272" spans="17:19" x14ac:dyDescent="0.3">
      <c r="Q1272" s="11"/>
      <c r="S1272" s="16"/>
    </row>
    <row r="1273" spans="17:19" x14ac:dyDescent="0.3">
      <c r="Q1273" s="11"/>
      <c r="S1273" s="16"/>
    </row>
    <row r="1274" spans="17:19" x14ac:dyDescent="0.3">
      <c r="Q1274" s="11"/>
      <c r="S1274" s="16"/>
    </row>
    <row r="1275" spans="17:19" x14ac:dyDescent="0.3">
      <c r="Q1275" s="11"/>
      <c r="S1275" s="16"/>
    </row>
    <row r="1276" spans="17:19" x14ac:dyDescent="0.3">
      <c r="Q1276" s="11"/>
      <c r="S1276" s="16"/>
    </row>
    <row r="1277" spans="17:19" x14ac:dyDescent="0.3">
      <c r="Q1277" s="11"/>
      <c r="S1277" s="16"/>
    </row>
    <row r="1278" spans="17:19" x14ac:dyDescent="0.3">
      <c r="Q1278" s="11"/>
      <c r="S1278" s="16"/>
    </row>
    <row r="1279" spans="17:19" x14ac:dyDescent="0.3">
      <c r="Q1279" s="11"/>
      <c r="S1279" s="16"/>
    </row>
    <row r="1280" spans="17:19" x14ac:dyDescent="0.3">
      <c r="Q1280" s="11"/>
      <c r="S1280" s="16"/>
    </row>
    <row r="1281" spans="17:19" x14ac:dyDescent="0.3">
      <c r="Q1281" s="11"/>
      <c r="S1281" s="16"/>
    </row>
    <row r="1282" spans="17:19" x14ac:dyDescent="0.3">
      <c r="Q1282" s="11"/>
      <c r="S1282" s="16"/>
    </row>
    <row r="1283" spans="17:19" x14ac:dyDescent="0.3">
      <c r="Q1283" s="11"/>
      <c r="S1283" s="16"/>
    </row>
    <row r="1284" spans="17:19" x14ac:dyDescent="0.3">
      <c r="Q1284" s="11"/>
      <c r="S1284" s="16"/>
    </row>
    <row r="1285" spans="17:19" x14ac:dyDescent="0.3">
      <c r="Q1285" s="11"/>
      <c r="S1285" s="16"/>
    </row>
    <row r="1286" spans="17:19" x14ac:dyDescent="0.3">
      <c r="Q1286" s="11"/>
      <c r="S1286" s="16"/>
    </row>
    <row r="1287" spans="17:19" x14ac:dyDescent="0.3">
      <c r="Q1287" s="11"/>
      <c r="S1287" s="16"/>
    </row>
    <row r="1288" spans="17:19" x14ac:dyDescent="0.3">
      <c r="Q1288" s="11"/>
      <c r="S1288" s="16"/>
    </row>
    <row r="1289" spans="17:19" x14ac:dyDescent="0.3">
      <c r="Q1289" s="11"/>
      <c r="S1289" s="16"/>
    </row>
    <row r="1290" spans="17:19" x14ac:dyDescent="0.3">
      <c r="Q1290" s="11"/>
      <c r="S1290" s="16"/>
    </row>
    <row r="1291" spans="17:19" x14ac:dyDescent="0.3">
      <c r="Q1291" s="11"/>
      <c r="S1291" s="16"/>
    </row>
    <row r="1292" spans="17:19" x14ac:dyDescent="0.3">
      <c r="Q1292" s="11"/>
      <c r="S1292" s="16"/>
    </row>
    <row r="1293" spans="17:19" x14ac:dyDescent="0.3">
      <c r="Q1293" s="11"/>
      <c r="S1293" s="16"/>
    </row>
    <row r="1294" spans="17:19" x14ac:dyDescent="0.3">
      <c r="Q1294" s="11"/>
      <c r="S1294" s="16"/>
    </row>
    <row r="1295" spans="17:19" x14ac:dyDescent="0.3">
      <c r="Q1295" s="11"/>
      <c r="S1295" s="16"/>
    </row>
    <row r="1296" spans="17:19" x14ac:dyDescent="0.3">
      <c r="Q1296" s="11"/>
      <c r="S1296" s="16"/>
    </row>
    <row r="1297" spans="17:19" x14ac:dyDescent="0.3">
      <c r="Q1297" s="11"/>
      <c r="S1297" s="16"/>
    </row>
    <row r="1298" spans="17:19" x14ac:dyDescent="0.3">
      <c r="Q1298" s="11"/>
      <c r="S1298" s="16"/>
    </row>
    <row r="1299" spans="17:19" x14ac:dyDescent="0.3">
      <c r="Q1299" s="11"/>
      <c r="S1299" s="16"/>
    </row>
    <row r="1300" spans="17:19" x14ac:dyDescent="0.3">
      <c r="Q1300" s="11"/>
      <c r="S1300" s="16"/>
    </row>
    <row r="1301" spans="17:19" x14ac:dyDescent="0.3">
      <c r="Q1301" s="11"/>
      <c r="S1301" s="16"/>
    </row>
    <row r="1302" spans="17:19" x14ac:dyDescent="0.3">
      <c r="Q1302" s="11"/>
      <c r="S1302" s="16"/>
    </row>
    <row r="1303" spans="17:19" x14ac:dyDescent="0.3">
      <c r="Q1303" s="11"/>
      <c r="S1303" s="16"/>
    </row>
    <row r="1304" spans="17:19" x14ac:dyDescent="0.3">
      <c r="Q1304" s="11"/>
      <c r="S1304" s="16"/>
    </row>
    <row r="1305" spans="17:19" x14ac:dyDescent="0.3">
      <c r="Q1305" s="11"/>
      <c r="S1305" s="16"/>
    </row>
    <row r="1306" spans="17:19" x14ac:dyDescent="0.3">
      <c r="Q1306" s="11"/>
      <c r="S1306" s="16"/>
    </row>
    <row r="1307" spans="17:19" x14ac:dyDescent="0.3">
      <c r="Q1307" s="11"/>
      <c r="S1307" s="16"/>
    </row>
    <row r="1308" spans="17:19" x14ac:dyDescent="0.3">
      <c r="Q1308" s="11"/>
      <c r="S1308" s="16"/>
    </row>
    <row r="1309" spans="17:19" x14ac:dyDescent="0.3">
      <c r="Q1309" s="11"/>
      <c r="S1309" s="16"/>
    </row>
    <row r="1310" spans="17:19" x14ac:dyDescent="0.3">
      <c r="Q1310" s="11"/>
      <c r="S1310" s="16"/>
    </row>
    <row r="1311" spans="17:19" x14ac:dyDescent="0.3">
      <c r="Q1311" s="11"/>
      <c r="S1311" s="16"/>
    </row>
    <row r="1312" spans="17:19" x14ac:dyDescent="0.3">
      <c r="Q1312" s="11"/>
      <c r="S1312" s="16"/>
    </row>
    <row r="1313" spans="17:19" x14ac:dyDescent="0.3">
      <c r="Q1313" s="11"/>
      <c r="S1313" s="16"/>
    </row>
    <row r="1314" spans="17:19" x14ac:dyDescent="0.3">
      <c r="Q1314" s="11"/>
      <c r="S1314" s="16"/>
    </row>
    <row r="1315" spans="17:19" x14ac:dyDescent="0.3">
      <c r="Q1315" s="11"/>
      <c r="S1315" s="16"/>
    </row>
    <row r="1316" spans="17:19" x14ac:dyDescent="0.3">
      <c r="Q1316" s="11"/>
      <c r="S1316" s="16"/>
    </row>
    <row r="1317" spans="17:19" x14ac:dyDescent="0.3">
      <c r="Q1317" s="11"/>
      <c r="S1317" s="16"/>
    </row>
    <row r="1318" spans="17:19" x14ac:dyDescent="0.3">
      <c r="Q1318" s="11"/>
      <c r="S1318" s="16"/>
    </row>
    <row r="1319" spans="17:19" x14ac:dyDescent="0.3">
      <c r="Q1319" s="11"/>
      <c r="S1319" s="16"/>
    </row>
    <row r="1320" spans="17:19" x14ac:dyDescent="0.3">
      <c r="Q1320" s="11"/>
      <c r="S1320" s="16"/>
    </row>
    <row r="1321" spans="17:19" x14ac:dyDescent="0.3">
      <c r="Q1321" s="11"/>
      <c r="S1321" s="16"/>
    </row>
    <row r="1322" spans="17:19" x14ac:dyDescent="0.3">
      <c r="Q1322" s="11"/>
      <c r="S1322" s="16"/>
    </row>
    <row r="1323" spans="17:19" x14ac:dyDescent="0.3">
      <c r="Q1323" s="11"/>
      <c r="S1323" s="16"/>
    </row>
    <row r="1324" spans="17:19" x14ac:dyDescent="0.3">
      <c r="Q1324" s="11"/>
      <c r="S1324" s="16"/>
    </row>
    <row r="1325" spans="17:19" x14ac:dyDescent="0.3">
      <c r="Q1325" s="11"/>
      <c r="S1325" s="16"/>
    </row>
    <row r="1326" spans="17:19" x14ac:dyDescent="0.3">
      <c r="Q1326" s="11"/>
      <c r="S1326" s="16"/>
    </row>
    <row r="1327" spans="17:19" x14ac:dyDescent="0.3">
      <c r="Q1327" s="11"/>
      <c r="S1327" s="16"/>
    </row>
    <row r="1328" spans="17:19" x14ac:dyDescent="0.3">
      <c r="Q1328" s="11"/>
      <c r="S1328" s="16"/>
    </row>
    <row r="1329" spans="17:19" x14ac:dyDescent="0.3">
      <c r="Q1329" s="11"/>
      <c r="S1329" s="16"/>
    </row>
    <row r="1330" spans="17:19" x14ac:dyDescent="0.3">
      <c r="Q1330" s="11"/>
      <c r="S1330" s="16"/>
    </row>
    <row r="1331" spans="17:19" x14ac:dyDescent="0.3">
      <c r="Q1331" s="11"/>
      <c r="S1331" s="16"/>
    </row>
    <row r="1332" spans="17:19" x14ac:dyDescent="0.3">
      <c r="Q1332" s="11"/>
      <c r="S1332" s="16"/>
    </row>
    <row r="1333" spans="17:19" x14ac:dyDescent="0.3">
      <c r="Q1333" s="11"/>
      <c r="S1333" s="16"/>
    </row>
    <row r="1334" spans="17:19" x14ac:dyDescent="0.3">
      <c r="Q1334" s="11"/>
      <c r="S1334" s="16"/>
    </row>
    <row r="1335" spans="17:19" x14ac:dyDescent="0.3">
      <c r="Q1335" s="11"/>
      <c r="S1335" s="16"/>
    </row>
    <row r="1336" spans="17:19" x14ac:dyDescent="0.3">
      <c r="Q1336" s="11"/>
      <c r="S1336" s="16"/>
    </row>
    <row r="1337" spans="17:19" x14ac:dyDescent="0.3">
      <c r="Q1337" s="11"/>
      <c r="S1337" s="16"/>
    </row>
    <row r="1338" spans="17:19" x14ac:dyDescent="0.3">
      <c r="Q1338" s="11"/>
      <c r="S1338" s="16"/>
    </row>
    <row r="1339" spans="17:19" x14ac:dyDescent="0.3">
      <c r="Q1339" s="11"/>
      <c r="S1339" s="16"/>
    </row>
    <row r="1340" spans="17:19" x14ac:dyDescent="0.3">
      <c r="Q1340" s="11"/>
      <c r="S1340" s="16"/>
    </row>
    <row r="1341" spans="17:19" x14ac:dyDescent="0.3">
      <c r="Q1341" s="11"/>
      <c r="S1341" s="16"/>
    </row>
    <row r="1342" spans="17:19" x14ac:dyDescent="0.3">
      <c r="Q1342" s="11"/>
      <c r="S1342" s="16"/>
    </row>
    <row r="1343" spans="17:19" x14ac:dyDescent="0.3">
      <c r="Q1343" s="11"/>
      <c r="S1343" s="16"/>
    </row>
    <row r="1344" spans="17:19" x14ac:dyDescent="0.3">
      <c r="Q1344" s="11"/>
      <c r="S1344" s="16"/>
    </row>
    <row r="1345" spans="17:19" x14ac:dyDescent="0.3">
      <c r="Q1345" s="11"/>
      <c r="S1345" s="16"/>
    </row>
    <row r="1346" spans="17:19" x14ac:dyDescent="0.3">
      <c r="Q1346" s="11"/>
      <c r="S1346" s="16"/>
    </row>
    <row r="1347" spans="17:19" x14ac:dyDescent="0.3">
      <c r="Q1347" s="11"/>
      <c r="S1347" s="16"/>
    </row>
    <row r="1348" spans="17:19" x14ac:dyDescent="0.3">
      <c r="Q1348" s="11"/>
      <c r="S1348" s="16"/>
    </row>
    <row r="1349" spans="17:19" x14ac:dyDescent="0.3">
      <c r="Q1349" s="11"/>
      <c r="S1349" s="16"/>
    </row>
    <row r="1350" spans="17:19" x14ac:dyDescent="0.3">
      <c r="Q1350" s="11"/>
      <c r="S1350" s="16"/>
    </row>
    <row r="1351" spans="17:19" x14ac:dyDescent="0.3">
      <c r="Q1351" s="11"/>
      <c r="S1351" s="16"/>
    </row>
    <row r="1352" spans="17:19" x14ac:dyDescent="0.3">
      <c r="Q1352" s="11"/>
      <c r="S1352" s="16"/>
    </row>
    <row r="1353" spans="17:19" x14ac:dyDescent="0.3">
      <c r="Q1353" s="11"/>
      <c r="S1353" s="16"/>
    </row>
    <row r="1354" spans="17:19" x14ac:dyDescent="0.3">
      <c r="Q1354" s="11"/>
      <c r="S1354" s="16"/>
    </row>
    <row r="1355" spans="17:19" x14ac:dyDescent="0.3">
      <c r="Q1355" s="11"/>
      <c r="S1355" s="16"/>
    </row>
    <row r="1356" spans="17:19" x14ac:dyDescent="0.3">
      <c r="Q1356" s="11"/>
      <c r="S1356" s="16"/>
    </row>
    <row r="1357" spans="17:19" x14ac:dyDescent="0.3">
      <c r="Q1357" s="11"/>
      <c r="S1357" s="16"/>
    </row>
    <row r="1358" spans="17:19" x14ac:dyDescent="0.3">
      <c r="Q1358" s="11"/>
      <c r="S1358" s="16"/>
    </row>
    <row r="1359" spans="17:19" x14ac:dyDescent="0.3">
      <c r="Q1359" s="11"/>
      <c r="S1359" s="16"/>
    </row>
    <row r="1360" spans="17:19" x14ac:dyDescent="0.3">
      <c r="Q1360" s="11"/>
      <c r="S1360" s="16"/>
    </row>
    <row r="1361" spans="17:19" x14ac:dyDescent="0.3">
      <c r="Q1361" s="11"/>
      <c r="S1361" s="16"/>
    </row>
    <row r="1362" spans="17:19" x14ac:dyDescent="0.3">
      <c r="Q1362" s="11"/>
      <c r="S1362" s="16"/>
    </row>
    <row r="1363" spans="17:19" x14ac:dyDescent="0.3">
      <c r="Q1363" s="11"/>
      <c r="S1363" s="16"/>
    </row>
    <row r="1364" spans="17:19" x14ac:dyDescent="0.3">
      <c r="Q1364" s="11"/>
      <c r="S1364" s="16"/>
    </row>
    <row r="1365" spans="17:19" x14ac:dyDescent="0.3">
      <c r="Q1365" s="11"/>
      <c r="S1365" s="16"/>
    </row>
    <row r="1366" spans="17:19" x14ac:dyDescent="0.3">
      <c r="Q1366" s="11"/>
      <c r="S1366" s="16"/>
    </row>
    <row r="1367" spans="17:19" x14ac:dyDescent="0.3">
      <c r="Q1367" s="11"/>
      <c r="S1367" s="16"/>
    </row>
    <row r="1368" spans="17:19" x14ac:dyDescent="0.3">
      <c r="Q1368" s="11"/>
      <c r="S1368" s="16"/>
    </row>
    <row r="1369" spans="17:19" x14ac:dyDescent="0.3">
      <c r="Q1369" s="11"/>
      <c r="S1369" s="16"/>
    </row>
    <row r="1370" spans="17:19" x14ac:dyDescent="0.3">
      <c r="Q1370" s="11"/>
      <c r="S1370" s="16"/>
    </row>
    <row r="1371" spans="17:19" x14ac:dyDescent="0.3">
      <c r="Q1371" s="11"/>
      <c r="S1371" s="16"/>
    </row>
    <row r="1372" spans="17:19" x14ac:dyDescent="0.3">
      <c r="Q1372" s="11"/>
      <c r="S1372" s="16"/>
    </row>
    <row r="1373" spans="17:19" x14ac:dyDescent="0.3">
      <c r="Q1373" s="11"/>
      <c r="S1373" s="16"/>
    </row>
    <row r="1374" spans="17:19" x14ac:dyDescent="0.3">
      <c r="Q1374" s="11"/>
      <c r="S1374" s="16"/>
    </row>
    <row r="1375" spans="17:19" x14ac:dyDescent="0.3">
      <c r="Q1375" s="11"/>
      <c r="S1375" s="16"/>
    </row>
    <row r="1376" spans="17:19" x14ac:dyDescent="0.3">
      <c r="Q1376" s="11"/>
      <c r="S1376" s="16"/>
    </row>
    <row r="1377" spans="17:19" x14ac:dyDescent="0.3">
      <c r="Q1377" s="11"/>
      <c r="S1377" s="16"/>
    </row>
    <row r="1378" spans="17:19" x14ac:dyDescent="0.3">
      <c r="Q1378" s="11"/>
      <c r="S1378" s="16"/>
    </row>
    <row r="1379" spans="17:19" x14ac:dyDescent="0.3">
      <c r="Q1379" s="11"/>
      <c r="S1379" s="16"/>
    </row>
    <row r="1380" spans="17:19" x14ac:dyDescent="0.3">
      <c r="Q1380" s="11"/>
      <c r="S1380" s="16"/>
    </row>
    <row r="1381" spans="17:19" x14ac:dyDescent="0.3">
      <c r="Q1381" s="11"/>
      <c r="S1381" s="16"/>
    </row>
    <row r="1382" spans="17:19" x14ac:dyDescent="0.3">
      <c r="Q1382" s="11"/>
      <c r="S1382" s="16"/>
    </row>
    <row r="1383" spans="17:19" x14ac:dyDescent="0.3">
      <c r="Q1383" s="11"/>
      <c r="S1383" s="16"/>
    </row>
    <row r="1384" spans="17:19" x14ac:dyDescent="0.3">
      <c r="Q1384" s="11"/>
      <c r="S1384" s="16"/>
    </row>
    <row r="1385" spans="17:19" x14ac:dyDescent="0.3">
      <c r="Q1385" s="11"/>
      <c r="S1385" s="16"/>
    </row>
    <row r="1386" spans="17:19" x14ac:dyDescent="0.3">
      <c r="Q1386" s="11"/>
      <c r="S1386" s="16"/>
    </row>
    <row r="1387" spans="17:19" x14ac:dyDescent="0.3">
      <c r="Q1387" s="11"/>
      <c r="S1387" s="16"/>
    </row>
    <row r="1388" spans="17:19" x14ac:dyDescent="0.3">
      <c r="Q1388" s="11"/>
      <c r="S1388" s="16"/>
    </row>
    <row r="1389" spans="17:19" x14ac:dyDescent="0.3">
      <c r="Q1389" s="11"/>
      <c r="S1389" s="16"/>
    </row>
    <row r="1390" spans="17:19" x14ac:dyDescent="0.3">
      <c r="Q1390" s="11"/>
      <c r="S1390" s="16"/>
    </row>
    <row r="1391" spans="17:19" x14ac:dyDescent="0.3">
      <c r="Q1391" s="11"/>
      <c r="S1391" s="16"/>
    </row>
    <row r="1392" spans="17:19" x14ac:dyDescent="0.3">
      <c r="Q1392" s="11"/>
      <c r="S1392" s="16"/>
    </row>
    <row r="1393" spans="17:19" x14ac:dyDescent="0.3">
      <c r="Q1393" s="11"/>
      <c r="S1393" s="16"/>
    </row>
    <row r="1394" spans="17:19" x14ac:dyDescent="0.3">
      <c r="Q1394" s="11"/>
      <c r="S1394" s="16"/>
    </row>
    <row r="1395" spans="17:19" x14ac:dyDescent="0.3">
      <c r="Q1395" s="11"/>
      <c r="S1395" s="16"/>
    </row>
    <row r="1396" spans="17:19" x14ac:dyDescent="0.3">
      <c r="Q1396" s="11"/>
      <c r="S1396" s="16"/>
    </row>
    <row r="1397" spans="17:19" x14ac:dyDescent="0.3">
      <c r="Q1397" s="11"/>
      <c r="S1397" s="16"/>
    </row>
    <row r="1398" spans="17:19" x14ac:dyDescent="0.3">
      <c r="Q1398" s="11"/>
      <c r="S1398" s="16"/>
    </row>
    <row r="1399" spans="17:19" x14ac:dyDescent="0.3">
      <c r="Q1399" s="11"/>
      <c r="S1399" s="16"/>
    </row>
    <row r="1400" spans="17:19" x14ac:dyDescent="0.3">
      <c r="Q1400" s="11"/>
      <c r="S1400" s="16"/>
    </row>
    <row r="1401" spans="17:19" x14ac:dyDescent="0.3">
      <c r="Q1401" s="11"/>
      <c r="S1401" s="16"/>
    </row>
    <row r="1402" spans="17:19" x14ac:dyDescent="0.3">
      <c r="Q1402" s="11"/>
      <c r="S1402" s="16"/>
    </row>
    <row r="1403" spans="17:19" x14ac:dyDescent="0.3">
      <c r="Q1403" s="11"/>
      <c r="S1403" s="16"/>
    </row>
    <row r="1404" spans="17:19" x14ac:dyDescent="0.3">
      <c r="Q1404" s="11"/>
      <c r="S1404" s="16"/>
    </row>
    <row r="1405" spans="17:19" x14ac:dyDescent="0.3">
      <c r="Q1405" s="11"/>
      <c r="S1405" s="16"/>
    </row>
    <row r="1406" spans="17:19" x14ac:dyDescent="0.3">
      <c r="Q1406" s="11"/>
      <c r="S1406" s="16"/>
    </row>
    <row r="1407" spans="17:19" x14ac:dyDescent="0.3">
      <c r="Q1407" s="11"/>
      <c r="S1407" s="16"/>
    </row>
    <row r="1408" spans="17:19" x14ac:dyDescent="0.3">
      <c r="Q1408" s="11"/>
      <c r="S1408" s="16"/>
    </row>
    <row r="1409" spans="17:19" x14ac:dyDescent="0.3">
      <c r="Q1409" s="11"/>
      <c r="S1409" s="16"/>
    </row>
    <row r="1410" spans="17:19" x14ac:dyDescent="0.3">
      <c r="Q1410" s="11"/>
      <c r="S1410" s="16"/>
    </row>
    <row r="1411" spans="17:19" x14ac:dyDescent="0.3">
      <c r="Q1411" s="11"/>
      <c r="S1411" s="16"/>
    </row>
    <row r="1412" spans="17:19" x14ac:dyDescent="0.3">
      <c r="Q1412" s="11"/>
      <c r="S1412" s="16"/>
    </row>
    <row r="1413" spans="17:19" x14ac:dyDescent="0.3">
      <c r="Q1413" s="11"/>
      <c r="S1413" s="16"/>
    </row>
    <row r="1414" spans="17:19" x14ac:dyDescent="0.3">
      <c r="Q1414" s="11"/>
      <c r="S1414" s="16"/>
    </row>
    <row r="1415" spans="17:19" x14ac:dyDescent="0.3">
      <c r="Q1415" s="11"/>
      <c r="S1415" s="16"/>
    </row>
    <row r="1416" spans="17:19" x14ac:dyDescent="0.3">
      <c r="Q1416" s="11"/>
      <c r="S1416" s="16"/>
    </row>
    <row r="1417" spans="17:19" x14ac:dyDescent="0.3">
      <c r="Q1417" s="11"/>
      <c r="S1417" s="16"/>
    </row>
    <row r="1418" spans="17:19" x14ac:dyDescent="0.3">
      <c r="Q1418" s="11"/>
      <c r="S1418" s="16"/>
    </row>
    <row r="1419" spans="17:19" x14ac:dyDescent="0.3">
      <c r="Q1419" s="11"/>
      <c r="S1419" s="16"/>
    </row>
    <row r="1420" spans="17:19" x14ac:dyDescent="0.3">
      <c r="Q1420" s="11"/>
      <c r="S1420" s="16"/>
    </row>
    <row r="1421" spans="17:19" x14ac:dyDescent="0.3">
      <c r="Q1421" s="11"/>
      <c r="S1421" s="16"/>
    </row>
    <row r="1422" spans="17:19" x14ac:dyDescent="0.3">
      <c r="Q1422" s="11"/>
      <c r="S1422" s="16"/>
    </row>
    <row r="1423" spans="17:19" x14ac:dyDescent="0.3">
      <c r="Q1423" s="11"/>
      <c r="S1423" s="16"/>
    </row>
    <row r="1424" spans="17:19" x14ac:dyDescent="0.3">
      <c r="Q1424" s="11"/>
      <c r="S1424" s="16"/>
    </row>
    <row r="1425" spans="17:19" x14ac:dyDescent="0.3">
      <c r="Q1425" s="11"/>
      <c r="S1425" s="16"/>
    </row>
    <row r="1426" spans="17:19" x14ac:dyDescent="0.3">
      <c r="Q1426" s="11"/>
      <c r="S1426" s="16"/>
    </row>
    <row r="1427" spans="17:19" x14ac:dyDescent="0.3">
      <c r="Q1427" s="11"/>
      <c r="S1427" s="16"/>
    </row>
    <row r="1428" spans="17:19" x14ac:dyDescent="0.3">
      <c r="Q1428" s="11"/>
      <c r="S1428" s="16"/>
    </row>
    <row r="1429" spans="17:19" x14ac:dyDescent="0.3">
      <c r="Q1429" s="11"/>
      <c r="S1429" s="16"/>
    </row>
    <row r="1430" spans="17:19" x14ac:dyDescent="0.3">
      <c r="Q1430" s="11"/>
      <c r="S1430" s="16"/>
    </row>
    <row r="1431" spans="17:19" x14ac:dyDescent="0.3">
      <c r="Q1431" s="11"/>
      <c r="S1431" s="16"/>
    </row>
    <row r="1432" spans="17:19" x14ac:dyDescent="0.3">
      <c r="Q1432" s="11"/>
      <c r="S1432" s="16"/>
    </row>
    <row r="1433" spans="17:19" x14ac:dyDescent="0.3">
      <c r="Q1433" s="11"/>
      <c r="S1433" s="16"/>
    </row>
    <row r="1434" spans="17:19" x14ac:dyDescent="0.3">
      <c r="Q1434" s="11"/>
      <c r="S1434" s="16"/>
    </row>
    <row r="1435" spans="17:19" x14ac:dyDescent="0.3">
      <c r="Q1435" s="11"/>
      <c r="S1435" s="16"/>
    </row>
    <row r="1436" spans="17:19" x14ac:dyDescent="0.3">
      <c r="Q1436" s="11"/>
      <c r="S1436" s="16"/>
    </row>
    <row r="1437" spans="17:19" x14ac:dyDescent="0.3">
      <c r="Q1437" s="11"/>
      <c r="S1437" s="16"/>
    </row>
    <row r="1438" spans="17:19" x14ac:dyDescent="0.3">
      <c r="Q1438" s="11"/>
      <c r="S1438" s="16"/>
    </row>
    <row r="1439" spans="17:19" x14ac:dyDescent="0.3">
      <c r="Q1439" s="11"/>
      <c r="S1439" s="16"/>
    </row>
    <row r="1440" spans="17:19" x14ac:dyDescent="0.3">
      <c r="Q1440" s="11"/>
      <c r="S1440" s="16"/>
    </row>
    <row r="1441" spans="17:19" x14ac:dyDescent="0.3">
      <c r="Q1441" s="11"/>
      <c r="S1441" s="16"/>
    </row>
    <row r="1442" spans="17:19" x14ac:dyDescent="0.3">
      <c r="Q1442" s="11"/>
      <c r="S1442" s="16"/>
    </row>
    <row r="1443" spans="17:19" x14ac:dyDescent="0.3">
      <c r="Q1443" s="11"/>
      <c r="S1443" s="16"/>
    </row>
    <row r="1444" spans="17:19" x14ac:dyDescent="0.3">
      <c r="Q1444" s="11"/>
      <c r="S1444" s="16"/>
    </row>
    <row r="1445" spans="17:19" x14ac:dyDescent="0.3">
      <c r="Q1445" s="11"/>
      <c r="S1445" s="16"/>
    </row>
    <row r="1446" spans="17:19" x14ac:dyDescent="0.3">
      <c r="Q1446" s="11"/>
      <c r="S1446" s="16"/>
    </row>
    <row r="1447" spans="17:19" x14ac:dyDescent="0.3">
      <c r="Q1447" s="11"/>
      <c r="S1447" s="16"/>
    </row>
    <row r="1448" spans="17:19" x14ac:dyDescent="0.3">
      <c r="Q1448" s="11"/>
      <c r="S1448" s="16"/>
    </row>
    <row r="1449" spans="17:19" x14ac:dyDescent="0.3">
      <c r="Q1449" s="11"/>
      <c r="S1449" s="16"/>
    </row>
    <row r="1450" spans="17:19" x14ac:dyDescent="0.3">
      <c r="Q1450" s="11"/>
      <c r="S1450" s="16"/>
    </row>
    <row r="1451" spans="17:19" x14ac:dyDescent="0.3">
      <c r="Q1451" s="11"/>
      <c r="S1451" s="16"/>
    </row>
    <row r="1452" spans="17:19" x14ac:dyDescent="0.3">
      <c r="Q1452" s="11"/>
      <c r="S1452" s="16"/>
    </row>
    <row r="1453" spans="17:19" x14ac:dyDescent="0.3">
      <c r="Q1453" s="11"/>
      <c r="S1453" s="16"/>
    </row>
    <row r="1454" spans="17:19" x14ac:dyDescent="0.3">
      <c r="Q1454" s="11"/>
      <c r="S1454" s="16"/>
    </row>
    <row r="1455" spans="17:19" x14ac:dyDescent="0.3">
      <c r="Q1455" s="11"/>
      <c r="S1455" s="16"/>
    </row>
    <row r="1456" spans="17:19" x14ac:dyDescent="0.3">
      <c r="Q1456" s="11"/>
      <c r="S1456" s="16"/>
    </row>
    <row r="1457" spans="17:19" x14ac:dyDescent="0.3">
      <c r="Q1457" s="11"/>
      <c r="S1457" s="16"/>
    </row>
    <row r="1458" spans="17:19" x14ac:dyDescent="0.3">
      <c r="Q1458" s="11"/>
      <c r="S1458" s="16"/>
    </row>
    <row r="1459" spans="17:19" x14ac:dyDescent="0.3">
      <c r="Q1459" s="11"/>
      <c r="S1459" s="16"/>
    </row>
    <row r="1460" spans="17:19" x14ac:dyDescent="0.3">
      <c r="Q1460" s="11"/>
      <c r="S1460" s="16"/>
    </row>
    <row r="1461" spans="17:19" x14ac:dyDescent="0.3">
      <c r="Q1461" s="11"/>
      <c r="S1461" s="16"/>
    </row>
    <row r="1462" spans="17:19" x14ac:dyDescent="0.3">
      <c r="Q1462" s="11"/>
      <c r="S1462" s="16"/>
    </row>
    <row r="1463" spans="17:19" x14ac:dyDescent="0.3">
      <c r="Q1463" s="11"/>
      <c r="S1463" s="16"/>
    </row>
    <row r="1464" spans="17:19" x14ac:dyDescent="0.3">
      <c r="Q1464" s="11"/>
      <c r="S1464" s="16"/>
    </row>
    <row r="1465" spans="17:19" x14ac:dyDescent="0.3">
      <c r="Q1465" s="11"/>
      <c r="S1465" s="16"/>
    </row>
    <row r="1466" spans="17:19" x14ac:dyDescent="0.3">
      <c r="Q1466" s="11"/>
      <c r="S1466" s="16"/>
    </row>
    <row r="1467" spans="17:19" x14ac:dyDescent="0.3">
      <c r="Q1467" s="11"/>
      <c r="S1467" s="16"/>
    </row>
    <row r="1468" spans="17:19" x14ac:dyDescent="0.3">
      <c r="Q1468" s="11"/>
      <c r="S1468" s="16"/>
    </row>
    <row r="1469" spans="17:19" x14ac:dyDescent="0.3">
      <c r="Q1469" s="11"/>
      <c r="S1469" s="16"/>
    </row>
    <row r="1470" spans="17:19" x14ac:dyDescent="0.3">
      <c r="Q1470" s="11"/>
      <c r="S1470" s="16"/>
    </row>
    <row r="1471" spans="17:19" x14ac:dyDescent="0.3">
      <c r="Q1471" s="11"/>
      <c r="S1471" s="16"/>
    </row>
    <row r="1472" spans="17:19" x14ac:dyDescent="0.3">
      <c r="Q1472" s="11"/>
      <c r="S1472" s="16"/>
    </row>
    <row r="1473" spans="17:19" x14ac:dyDescent="0.3">
      <c r="Q1473" s="11"/>
      <c r="S1473" s="16"/>
    </row>
    <row r="1474" spans="17:19" x14ac:dyDescent="0.3">
      <c r="Q1474" s="11"/>
      <c r="S1474" s="16"/>
    </row>
    <row r="1475" spans="17:19" x14ac:dyDescent="0.3">
      <c r="Q1475" s="11"/>
      <c r="S1475" s="16"/>
    </row>
    <row r="1476" spans="17:19" x14ac:dyDescent="0.3">
      <c r="Q1476" s="11"/>
      <c r="S1476" s="16"/>
    </row>
    <row r="1477" spans="17:19" x14ac:dyDescent="0.3">
      <c r="Q1477" s="11"/>
      <c r="S1477" s="16"/>
    </row>
    <row r="1478" spans="17:19" x14ac:dyDescent="0.3">
      <c r="Q1478" s="11"/>
      <c r="S1478" s="16"/>
    </row>
    <row r="1479" spans="17:19" x14ac:dyDescent="0.3">
      <c r="Q1479" s="11"/>
      <c r="S1479" s="16"/>
    </row>
    <row r="1480" spans="17:19" x14ac:dyDescent="0.3">
      <c r="Q1480" s="11"/>
      <c r="S1480" s="16"/>
    </row>
    <row r="1481" spans="17:19" x14ac:dyDescent="0.3">
      <c r="Q1481" s="11"/>
      <c r="S1481" s="16"/>
    </row>
    <row r="1482" spans="17:19" x14ac:dyDescent="0.3">
      <c r="Q1482" s="11"/>
      <c r="S1482" s="16"/>
    </row>
    <row r="1483" spans="17:19" x14ac:dyDescent="0.3">
      <c r="Q1483" s="11"/>
      <c r="S1483" s="16"/>
    </row>
    <row r="1484" spans="17:19" x14ac:dyDescent="0.3">
      <c r="Q1484" s="11"/>
      <c r="S1484" s="16"/>
    </row>
    <row r="1485" spans="17:19" x14ac:dyDescent="0.3">
      <c r="Q1485" s="11"/>
      <c r="S1485" s="16"/>
    </row>
    <row r="1486" spans="17:19" x14ac:dyDescent="0.3">
      <c r="Q1486" s="11"/>
      <c r="S1486" s="16"/>
    </row>
    <row r="1487" spans="17:19" x14ac:dyDescent="0.3">
      <c r="Q1487" s="11"/>
      <c r="S1487" s="16"/>
    </row>
    <row r="1488" spans="17:19" x14ac:dyDescent="0.3">
      <c r="Q1488" s="11"/>
      <c r="S1488" s="16"/>
    </row>
    <row r="1489" spans="17:19" x14ac:dyDescent="0.3">
      <c r="Q1489" s="11"/>
      <c r="S1489" s="16"/>
    </row>
    <row r="1490" spans="17:19" x14ac:dyDescent="0.3">
      <c r="Q1490" s="11"/>
      <c r="S1490" s="16"/>
    </row>
    <row r="1491" spans="17:19" x14ac:dyDescent="0.3">
      <c r="Q1491" s="11"/>
      <c r="S1491" s="16"/>
    </row>
    <row r="1492" spans="17:19" x14ac:dyDescent="0.3">
      <c r="Q1492" s="11"/>
      <c r="S1492" s="16"/>
    </row>
    <row r="1493" spans="17:19" x14ac:dyDescent="0.3">
      <c r="Q1493" s="11"/>
      <c r="S1493" s="16"/>
    </row>
    <row r="1494" spans="17:19" x14ac:dyDescent="0.3">
      <c r="Q1494" s="11"/>
      <c r="S1494" s="16"/>
    </row>
    <row r="1495" spans="17:19" x14ac:dyDescent="0.3">
      <c r="Q1495" s="11"/>
      <c r="S1495" s="16"/>
    </row>
    <row r="1496" spans="17:19" x14ac:dyDescent="0.3">
      <c r="Q1496" s="11"/>
      <c r="S1496" s="16"/>
    </row>
    <row r="1497" spans="17:19" x14ac:dyDescent="0.3">
      <c r="Q1497" s="11"/>
      <c r="S1497" s="16"/>
    </row>
    <row r="1498" spans="17:19" x14ac:dyDescent="0.3">
      <c r="Q1498" s="11"/>
      <c r="S1498" s="16"/>
    </row>
    <row r="1499" spans="17:19" x14ac:dyDescent="0.3">
      <c r="Q1499" s="11"/>
      <c r="S1499" s="16"/>
    </row>
    <row r="1500" spans="17:19" x14ac:dyDescent="0.3">
      <c r="Q1500" s="11"/>
      <c r="S1500" s="16"/>
    </row>
    <row r="1501" spans="17:19" x14ac:dyDescent="0.3">
      <c r="Q1501" s="11"/>
      <c r="S1501" s="16"/>
    </row>
    <row r="1502" spans="17:19" x14ac:dyDescent="0.3">
      <c r="Q1502" s="11"/>
      <c r="S1502" s="16"/>
    </row>
    <row r="1503" spans="17:19" x14ac:dyDescent="0.3">
      <c r="Q1503" s="11"/>
      <c r="S1503" s="16"/>
    </row>
    <row r="1504" spans="17:19" x14ac:dyDescent="0.3">
      <c r="Q1504" s="11"/>
      <c r="S1504" s="16"/>
    </row>
    <row r="1505" spans="17:19" x14ac:dyDescent="0.3">
      <c r="Q1505" s="11"/>
      <c r="S1505" s="16"/>
    </row>
    <row r="1506" spans="17:19" x14ac:dyDescent="0.3">
      <c r="Q1506" s="11"/>
      <c r="S1506" s="16"/>
    </row>
    <row r="1507" spans="17:19" x14ac:dyDescent="0.3">
      <c r="Q1507" s="11"/>
      <c r="S1507" s="16"/>
    </row>
    <row r="1508" spans="17:19" x14ac:dyDescent="0.3">
      <c r="Q1508" s="11"/>
      <c r="S1508" s="16"/>
    </row>
    <row r="1509" spans="17:19" x14ac:dyDescent="0.3">
      <c r="Q1509" s="11"/>
      <c r="S1509" s="16"/>
    </row>
    <row r="1510" spans="17:19" x14ac:dyDescent="0.3">
      <c r="Q1510" s="11"/>
      <c r="S1510" s="16"/>
    </row>
    <row r="1511" spans="17:19" x14ac:dyDescent="0.3">
      <c r="Q1511" s="11"/>
      <c r="S1511" s="16"/>
    </row>
    <row r="1512" spans="17:19" x14ac:dyDescent="0.3">
      <c r="Q1512" s="11"/>
      <c r="S1512" s="16"/>
    </row>
    <row r="1513" spans="17:19" x14ac:dyDescent="0.3">
      <c r="Q1513" s="11"/>
      <c r="S1513" s="16"/>
    </row>
    <row r="1514" spans="17:19" x14ac:dyDescent="0.3">
      <c r="Q1514" s="11"/>
      <c r="S1514" s="16"/>
    </row>
    <row r="1515" spans="17:19" x14ac:dyDescent="0.3">
      <c r="Q1515" s="11"/>
      <c r="S1515" s="16"/>
    </row>
    <row r="1516" spans="17:19" x14ac:dyDescent="0.3">
      <c r="Q1516" s="11"/>
      <c r="S1516" s="16"/>
    </row>
    <row r="1517" spans="17:19" x14ac:dyDescent="0.3">
      <c r="Q1517" s="11"/>
      <c r="S1517" s="16"/>
    </row>
    <row r="1518" spans="17:19" x14ac:dyDescent="0.3">
      <c r="Q1518" s="11"/>
      <c r="S1518" s="16"/>
    </row>
    <row r="1519" spans="17:19" x14ac:dyDescent="0.3">
      <c r="Q1519" s="11"/>
      <c r="S1519" s="16"/>
    </row>
    <row r="1520" spans="17:19" x14ac:dyDescent="0.3">
      <c r="Q1520" s="11"/>
      <c r="S1520" s="16"/>
    </row>
    <row r="1521" spans="17:19" x14ac:dyDescent="0.3">
      <c r="Q1521" s="11"/>
      <c r="S1521" s="16"/>
    </row>
    <row r="1522" spans="17:19" x14ac:dyDescent="0.3">
      <c r="Q1522" s="11"/>
      <c r="S1522" s="16"/>
    </row>
    <row r="1523" spans="17:19" x14ac:dyDescent="0.3">
      <c r="Q1523" s="11"/>
      <c r="S1523" s="16"/>
    </row>
    <row r="1524" spans="17:19" x14ac:dyDescent="0.3">
      <c r="Q1524" s="11"/>
      <c r="S1524" s="16"/>
    </row>
    <row r="1525" spans="17:19" x14ac:dyDescent="0.3">
      <c r="Q1525" s="11"/>
      <c r="S1525" s="16"/>
    </row>
    <row r="1526" spans="17:19" x14ac:dyDescent="0.3">
      <c r="Q1526" s="11"/>
      <c r="S1526" s="16"/>
    </row>
    <row r="1527" spans="17:19" x14ac:dyDescent="0.3">
      <c r="Q1527" s="11"/>
      <c r="S1527" s="16"/>
    </row>
    <row r="1528" spans="17:19" x14ac:dyDescent="0.3">
      <c r="Q1528" s="11"/>
      <c r="S1528" s="16"/>
    </row>
    <row r="1529" spans="17:19" x14ac:dyDescent="0.3">
      <c r="Q1529" s="11"/>
      <c r="S1529" s="16"/>
    </row>
    <row r="1530" spans="17:19" x14ac:dyDescent="0.3">
      <c r="Q1530" s="11"/>
      <c r="S1530" s="16"/>
    </row>
    <row r="1531" spans="17:19" x14ac:dyDescent="0.3">
      <c r="Q1531" s="11"/>
      <c r="S1531" s="16"/>
    </row>
    <row r="1532" spans="17:19" x14ac:dyDescent="0.3">
      <c r="Q1532" s="11"/>
      <c r="S1532" s="16"/>
    </row>
    <row r="1533" spans="17:19" x14ac:dyDescent="0.3">
      <c r="Q1533" s="11"/>
      <c r="S1533" s="16"/>
    </row>
    <row r="1534" spans="17:19" x14ac:dyDescent="0.3">
      <c r="Q1534" s="11"/>
      <c r="S1534" s="16"/>
    </row>
    <row r="1535" spans="17:19" x14ac:dyDescent="0.3">
      <c r="Q1535" s="11"/>
      <c r="S1535" s="16"/>
    </row>
    <row r="1536" spans="17:19" x14ac:dyDescent="0.3">
      <c r="Q1536" s="11"/>
      <c r="S1536" s="16"/>
    </row>
    <row r="1537" spans="17:19" x14ac:dyDescent="0.3">
      <c r="Q1537" s="11"/>
      <c r="S1537" s="16"/>
    </row>
    <row r="1538" spans="17:19" x14ac:dyDescent="0.3">
      <c r="Q1538" s="11"/>
      <c r="S1538" s="16"/>
    </row>
    <row r="1539" spans="17:19" x14ac:dyDescent="0.3">
      <c r="Q1539" s="11"/>
      <c r="S1539" s="16"/>
    </row>
    <row r="1540" spans="17:19" x14ac:dyDescent="0.3">
      <c r="Q1540" s="11"/>
      <c r="S1540" s="16"/>
    </row>
    <row r="1541" spans="17:19" x14ac:dyDescent="0.3">
      <c r="Q1541" s="11"/>
      <c r="S1541" s="16"/>
    </row>
    <row r="1542" spans="17:19" x14ac:dyDescent="0.3">
      <c r="Q1542" s="11"/>
      <c r="S1542" s="16"/>
    </row>
    <row r="1543" spans="17:19" x14ac:dyDescent="0.3">
      <c r="Q1543" s="11"/>
      <c r="S1543" s="16"/>
    </row>
    <row r="1544" spans="17:19" x14ac:dyDescent="0.3">
      <c r="Q1544" s="11"/>
      <c r="S1544" s="16"/>
    </row>
    <row r="1545" spans="17:19" x14ac:dyDescent="0.3">
      <c r="Q1545" s="11"/>
      <c r="S1545" s="16"/>
    </row>
    <row r="1546" spans="17:19" x14ac:dyDescent="0.3">
      <c r="Q1546" s="11"/>
      <c r="S1546" s="16"/>
    </row>
    <row r="1547" spans="17:19" x14ac:dyDescent="0.3">
      <c r="Q1547" s="11"/>
      <c r="S1547" s="16"/>
    </row>
    <row r="1548" spans="17:19" x14ac:dyDescent="0.3">
      <c r="Q1548" s="11"/>
      <c r="S1548" s="16"/>
    </row>
    <row r="1549" spans="17:19" x14ac:dyDescent="0.3">
      <c r="Q1549" s="11"/>
      <c r="S1549" s="16"/>
    </row>
    <row r="1550" spans="17:19" x14ac:dyDescent="0.3">
      <c r="Q1550" s="11"/>
      <c r="S1550" s="16"/>
    </row>
    <row r="1551" spans="17:19" x14ac:dyDescent="0.3">
      <c r="Q1551" s="11"/>
      <c r="S1551" s="16"/>
    </row>
    <row r="1552" spans="17:19" x14ac:dyDescent="0.3">
      <c r="Q1552" s="11"/>
      <c r="S1552" s="16"/>
    </row>
    <row r="1553" spans="17:19" x14ac:dyDescent="0.3">
      <c r="Q1553" s="11"/>
      <c r="S1553" s="16"/>
    </row>
    <row r="1554" spans="17:19" x14ac:dyDescent="0.3">
      <c r="Q1554" s="11"/>
      <c r="S1554" s="16"/>
    </row>
    <row r="1555" spans="17:19" x14ac:dyDescent="0.3">
      <c r="Q1555" s="11"/>
      <c r="S1555" s="16"/>
    </row>
    <row r="1556" spans="17:19" x14ac:dyDescent="0.3">
      <c r="Q1556" s="11"/>
      <c r="S1556" s="16"/>
    </row>
    <row r="1557" spans="17:19" x14ac:dyDescent="0.3">
      <c r="Q1557" s="11"/>
      <c r="S1557" s="16"/>
    </row>
    <row r="1558" spans="17:19" x14ac:dyDescent="0.3">
      <c r="Q1558" s="11"/>
      <c r="S1558" s="16"/>
    </row>
    <row r="1559" spans="17:19" x14ac:dyDescent="0.3">
      <c r="Q1559" s="11"/>
      <c r="S1559" s="16"/>
    </row>
    <row r="1560" spans="17:19" x14ac:dyDescent="0.3">
      <c r="Q1560" s="11"/>
      <c r="S1560" s="16"/>
    </row>
    <row r="1561" spans="17:19" x14ac:dyDescent="0.3">
      <c r="Q1561" s="11"/>
      <c r="S1561" s="16"/>
    </row>
    <row r="1562" spans="17:19" x14ac:dyDescent="0.3">
      <c r="Q1562" s="11"/>
      <c r="S1562" s="16"/>
    </row>
    <row r="1563" spans="17:19" x14ac:dyDescent="0.3">
      <c r="Q1563" s="11"/>
      <c r="S1563" s="16"/>
    </row>
    <row r="1564" spans="17:19" x14ac:dyDescent="0.3">
      <c r="Q1564" s="11"/>
      <c r="S1564" s="16"/>
    </row>
    <row r="1565" spans="17:19" x14ac:dyDescent="0.3">
      <c r="Q1565" s="11"/>
      <c r="S1565" s="16"/>
    </row>
    <row r="1566" spans="17:19" x14ac:dyDescent="0.3">
      <c r="Q1566" s="11"/>
      <c r="S1566" s="16"/>
    </row>
    <row r="1567" spans="17:19" x14ac:dyDescent="0.3">
      <c r="Q1567" s="11"/>
      <c r="S1567" s="16"/>
    </row>
    <row r="1568" spans="17:19" x14ac:dyDescent="0.3">
      <c r="Q1568" s="11"/>
      <c r="S1568" s="16"/>
    </row>
    <row r="1569" spans="17:19" x14ac:dyDescent="0.3">
      <c r="Q1569" s="11"/>
      <c r="S1569" s="16"/>
    </row>
    <row r="1570" spans="17:19" x14ac:dyDescent="0.3">
      <c r="Q1570" s="11"/>
      <c r="S1570" s="16"/>
    </row>
    <row r="1571" spans="17:19" x14ac:dyDescent="0.3">
      <c r="Q1571" s="11"/>
      <c r="S1571" s="16"/>
    </row>
    <row r="1572" spans="17:19" x14ac:dyDescent="0.3">
      <c r="Q1572" s="11"/>
      <c r="S1572" s="16"/>
    </row>
    <row r="1573" spans="17:19" x14ac:dyDescent="0.3">
      <c r="Q1573" s="11"/>
      <c r="S1573" s="16"/>
    </row>
    <row r="1574" spans="17:19" x14ac:dyDescent="0.3">
      <c r="Q1574" s="11"/>
      <c r="S1574" s="16"/>
    </row>
    <row r="1575" spans="17:19" x14ac:dyDescent="0.3">
      <c r="Q1575" s="11"/>
      <c r="S1575" s="16"/>
    </row>
    <row r="1576" spans="17:19" x14ac:dyDescent="0.3">
      <c r="Q1576" s="11"/>
      <c r="S1576" s="16"/>
    </row>
    <row r="1577" spans="17:19" x14ac:dyDescent="0.3">
      <c r="Q1577" s="11"/>
      <c r="S1577" s="16"/>
    </row>
    <row r="1578" spans="17:19" x14ac:dyDescent="0.3">
      <c r="Q1578" s="11"/>
      <c r="S1578" s="16"/>
    </row>
    <row r="1579" spans="17:19" x14ac:dyDescent="0.3">
      <c r="Q1579" s="11"/>
      <c r="S1579" s="16"/>
    </row>
    <row r="1580" spans="17:19" x14ac:dyDescent="0.3">
      <c r="Q1580" s="11"/>
      <c r="S1580" s="16"/>
    </row>
    <row r="1581" spans="17:19" x14ac:dyDescent="0.3">
      <c r="Q1581" s="11"/>
      <c r="S1581" s="16"/>
    </row>
    <row r="1582" spans="17:19" x14ac:dyDescent="0.3">
      <c r="Q1582" s="11"/>
      <c r="S1582" s="16"/>
    </row>
    <row r="1583" spans="17:19" x14ac:dyDescent="0.3">
      <c r="Q1583" s="11"/>
      <c r="S1583" s="16"/>
    </row>
    <row r="1584" spans="17:19" x14ac:dyDescent="0.3">
      <c r="Q1584" s="11"/>
      <c r="S1584" s="16"/>
    </row>
    <row r="1585" spans="17:19" x14ac:dyDescent="0.3">
      <c r="Q1585" s="11"/>
      <c r="S1585" s="16"/>
    </row>
    <row r="1586" spans="17:19" x14ac:dyDescent="0.3">
      <c r="Q1586" s="11"/>
      <c r="S1586" s="16"/>
    </row>
    <row r="1587" spans="17:19" x14ac:dyDescent="0.3">
      <c r="Q1587" s="11"/>
      <c r="S1587" s="16"/>
    </row>
    <row r="1588" spans="17:19" x14ac:dyDescent="0.3">
      <c r="Q1588" s="11"/>
      <c r="S1588" s="16"/>
    </row>
    <row r="1589" spans="17:19" x14ac:dyDescent="0.3">
      <c r="Q1589" s="11"/>
      <c r="S1589" s="16"/>
    </row>
    <row r="1590" spans="17:19" x14ac:dyDescent="0.3">
      <c r="Q1590" s="11"/>
      <c r="S1590" s="16"/>
    </row>
    <row r="1591" spans="17:19" x14ac:dyDescent="0.3">
      <c r="Q1591" s="11"/>
      <c r="S1591" s="16"/>
    </row>
    <row r="1592" spans="17:19" x14ac:dyDescent="0.3">
      <c r="Q1592" s="11"/>
      <c r="S1592" s="16"/>
    </row>
    <row r="1593" spans="17:19" x14ac:dyDescent="0.3">
      <c r="Q1593" s="11"/>
      <c r="S1593" s="16"/>
    </row>
    <row r="1594" spans="17:19" x14ac:dyDescent="0.3">
      <c r="Q1594" s="11"/>
      <c r="S1594" s="16"/>
    </row>
    <row r="1595" spans="17:19" x14ac:dyDescent="0.3">
      <c r="Q1595" s="11"/>
      <c r="S1595" s="16"/>
    </row>
    <row r="1596" spans="17:19" x14ac:dyDescent="0.3">
      <c r="Q1596" s="11"/>
      <c r="S1596" s="16"/>
    </row>
    <row r="1597" spans="17:19" x14ac:dyDescent="0.3">
      <c r="Q1597" s="11"/>
      <c r="S1597" s="16"/>
    </row>
    <row r="1598" spans="17:19" x14ac:dyDescent="0.3">
      <c r="Q1598" s="11"/>
      <c r="S1598" s="16"/>
    </row>
    <row r="1599" spans="17:19" x14ac:dyDescent="0.3">
      <c r="Q1599" s="11"/>
      <c r="S1599" s="16"/>
    </row>
    <row r="1600" spans="17:19" x14ac:dyDescent="0.3">
      <c r="Q1600" s="11"/>
      <c r="S1600" s="16"/>
    </row>
    <row r="1601" spans="17:19" x14ac:dyDescent="0.3">
      <c r="Q1601" s="11"/>
      <c r="S1601" s="16"/>
    </row>
    <row r="1602" spans="17:19" x14ac:dyDescent="0.3">
      <c r="Q1602" s="11"/>
      <c r="S1602" s="16"/>
    </row>
    <row r="1603" spans="17:19" x14ac:dyDescent="0.3">
      <c r="Q1603" s="11"/>
      <c r="S1603" s="16"/>
    </row>
    <row r="1604" spans="17:19" x14ac:dyDescent="0.3">
      <c r="Q1604" s="11"/>
      <c r="S1604" s="16"/>
    </row>
    <row r="1605" spans="17:19" x14ac:dyDescent="0.3">
      <c r="Q1605" s="11"/>
      <c r="S1605" s="16"/>
    </row>
    <row r="1606" spans="17:19" x14ac:dyDescent="0.3">
      <c r="Q1606" s="11"/>
      <c r="S1606" s="16"/>
    </row>
    <row r="1607" spans="17:19" x14ac:dyDescent="0.3">
      <c r="Q1607" s="11"/>
      <c r="S1607" s="16"/>
    </row>
    <row r="1608" spans="17:19" x14ac:dyDescent="0.3">
      <c r="Q1608" s="11"/>
      <c r="S1608" s="16"/>
    </row>
    <row r="1609" spans="17:19" x14ac:dyDescent="0.3">
      <c r="Q1609" s="11"/>
      <c r="S1609" s="16"/>
    </row>
    <row r="1610" spans="17:19" x14ac:dyDescent="0.3">
      <c r="Q1610" s="11"/>
      <c r="S1610" s="16"/>
    </row>
    <row r="1611" spans="17:19" x14ac:dyDescent="0.3">
      <c r="Q1611" s="11"/>
      <c r="S1611" s="16"/>
    </row>
    <row r="1612" spans="17:19" x14ac:dyDescent="0.3">
      <c r="Q1612" s="11"/>
      <c r="S1612" s="16"/>
    </row>
    <row r="1613" spans="17:19" x14ac:dyDescent="0.3">
      <c r="Q1613" s="11"/>
      <c r="S1613" s="16"/>
    </row>
    <row r="1614" spans="17:19" x14ac:dyDescent="0.3">
      <c r="Q1614" s="11"/>
      <c r="S1614" s="16"/>
    </row>
    <row r="1615" spans="17:19" x14ac:dyDescent="0.3">
      <c r="Q1615" s="11"/>
      <c r="S1615" s="16"/>
    </row>
    <row r="1616" spans="17:19" x14ac:dyDescent="0.3">
      <c r="Q1616" s="11"/>
      <c r="S1616" s="16"/>
    </row>
    <row r="1617" spans="17:19" x14ac:dyDescent="0.3">
      <c r="Q1617" s="11"/>
      <c r="S1617" s="16"/>
    </row>
    <row r="1618" spans="17:19" x14ac:dyDescent="0.3">
      <c r="Q1618" s="11"/>
      <c r="S1618" s="16"/>
    </row>
    <row r="1619" spans="17:19" x14ac:dyDescent="0.3">
      <c r="Q1619" s="11"/>
      <c r="S1619" s="16"/>
    </row>
    <row r="1620" spans="17:19" x14ac:dyDescent="0.3">
      <c r="Q1620" s="11"/>
      <c r="S1620" s="16"/>
    </row>
    <row r="1621" spans="17:19" x14ac:dyDescent="0.3">
      <c r="Q1621" s="11"/>
      <c r="S1621" s="16"/>
    </row>
    <row r="1622" spans="17:19" x14ac:dyDescent="0.3">
      <c r="Q1622" s="11"/>
      <c r="S1622" s="16"/>
    </row>
    <row r="1623" spans="17:19" x14ac:dyDescent="0.3">
      <c r="Q1623" s="11"/>
      <c r="S1623" s="16"/>
    </row>
    <row r="1624" spans="17:19" x14ac:dyDescent="0.3">
      <c r="Q1624" s="11"/>
      <c r="S1624" s="16"/>
    </row>
    <row r="1625" spans="17:19" x14ac:dyDescent="0.3">
      <c r="Q1625" s="11"/>
      <c r="S1625" s="16"/>
    </row>
    <row r="1626" spans="17:19" x14ac:dyDescent="0.3">
      <c r="Q1626" s="11"/>
      <c r="S1626" s="16"/>
    </row>
    <row r="1627" spans="17:19" x14ac:dyDescent="0.3">
      <c r="Q1627" s="11"/>
      <c r="S1627" s="16"/>
    </row>
    <row r="1628" spans="17:19" x14ac:dyDescent="0.3">
      <c r="Q1628" s="11"/>
      <c r="S1628" s="16"/>
    </row>
    <row r="1629" spans="17:19" x14ac:dyDescent="0.3">
      <c r="Q1629" s="11"/>
      <c r="S1629" s="16"/>
    </row>
    <row r="1630" spans="17:19" x14ac:dyDescent="0.3">
      <c r="Q1630" s="11"/>
      <c r="S1630" s="16"/>
    </row>
    <row r="1631" spans="17:19" x14ac:dyDescent="0.3">
      <c r="Q1631" s="11"/>
      <c r="S1631" s="16"/>
    </row>
    <row r="1632" spans="17:19" x14ac:dyDescent="0.3">
      <c r="Q1632" s="11"/>
      <c r="S1632" s="16"/>
    </row>
    <row r="1633" spans="17:19" x14ac:dyDescent="0.3">
      <c r="Q1633" s="11"/>
      <c r="S1633" s="16"/>
    </row>
    <row r="1634" spans="17:19" x14ac:dyDescent="0.3">
      <c r="Q1634" s="11"/>
      <c r="S1634" s="16"/>
    </row>
    <row r="1635" spans="17:19" x14ac:dyDescent="0.3">
      <c r="Q1635" s="11"/>
      <c r="S1635" s="16"/>
    </row>
    <row r="1636" spans="17:19" x14ac:dyDescent="0.3">
      <c r="Q1636" s="11"/>
      <c r="S1636" s="16"/>
    </row>
    <row r="1637" spans="17:19" x14ac:dyDescent="0.3">
      <c r="Q1637" s="11"/>
      <c r="S1637" s="16"/>
    </row>
    <row r="1638" spans="17:19" x14ac:dyDescent="0.3">
      <c r="Q1638" s="11"/>
      <c r="S1638" s="16"/>
    </row>
    <row r="1639" spans="17:19" x14ac:dyDescent="0.3">
      <c r="Q1639" s="11"/>
      <c r="S1639" s="16"/>
    </row>
    <row r="1640" spans="17:19" x14ac:dyDescent="0.3">
      <c r="Q1640" s="11"/>
      <c r="S1640" s="16"/>
    </row>
    <row r="1641" spans="17:19" x14ac:dyDescent="0.3">
      <c r="Q1641" s="11"/>
      <c r="S1641" s="16"/>
    </row>
    <row r="1642" spans="17:19" x14ac:dyDescent="0.3">
      <c r="Q1642" s="11"/>
      <c r="S1642" s="16"/>
    </row>
    <row r="1643" spans="17:19" x14ac:dyDescent="0.3">
      <c r="Q1643" s="11"/>
      <c r="S1643" s="16"/>
    </row>
    <row r="1644" spans="17:19" x14ac:dyDescent="0.3">
      <c r="Q1644" s="11"/>
      <c r="S1644" s="16"/>
    </row>
    <row r="1645" spans="17:19" x14ac:dyDescent="0.3">
      <c r="Q1645" s="11"/>
      <c r="S1645" s="16"/>
    </row>
    <row r="1646" spans="17:19" x14ac:dyDescent="0.3">
      <c r="Q1646" s="11"/>
      <c r="S1646" s="16"/>
    </row>
    <row r="1647" spans="17:19" x14ac:dyDescent="0.3">
      <c r="Q1647" s="11"/>
      <c r="S1647" s="16"/>
    </row>
    <row r="1648" spans="17:19" x14ac:dyDescent="0.3">
      <c r="Q1648" s="11"/>
      <c r="S1648" s="16"/>
    </row>
    <row r="1649" spans="17:19" x14ac:dyDescent="0.3">
      <c r="Q1649" s="11"/>
      <c r="S1649" s="16"/>
    </row>
    <row r="1650" spans="17:19" x14ac:dyDescent="0.3">
      <c r="Q1650" s="11"/>
      <c r="S1650" s="16"/>
    </row>
    <row r="1651" spans="17:19" x14ac:dyDescent="0.3">
      <c r="Q1651" s="11"/>
      <c r="S1651" s="16"/>
    </row>
    <row r="1652" spans="17:19" x14ac:dyDescent="0.3">
      <c r="Q1652" s="11"/>
      <c r="S1652" s="16"/>
    </row>
    <row r="1653" spans="17:19" x14ac:dyDescent="0.3">
      <c r="Q1653" s="11"/>
      <c r="S1653" s="16"/>
    </row>
    <row r="1654" spans="17:19" x14ac:dyDescent="0.3">
      <c r="Q1654" s="11"/>
      <c r="S1654" s="16"/>
    </row>
    <row r="1655" spans="17:19" x14ac:dyDescent="0.3">
      <c r="Q1655" s="11"/>
      <c r="S1655" s="16"/>
    </row>
    <row r="1656" spans="17:19" x14ac:dyDescent="0.3">
      <c r="Q1656" s="11"/>
      <c r="S1656" s="16"/>
    </row>
    <row r="1657" spans="17:19" x14ac:dyDescent="0.3">
      <c r="Q1657" s="11"/>
      <c r="S1657" s="16"/>
    </row>
    <row r="1658" spans="17:19" x14ac:dyDescent="0.3">
      <c r="Q1658" s="11"/>
      <c r="S1658" s="16"/>
    </row>
    <row r="1659" spans="17:19" x14ac:dyDescent="0.3">
      <c r="Q1659" s="11"/>
      <c r="S1659" s="16"/>
    </row>
    <row r="1660" spans="17:19" x14ac:dyDescent="0.3">
      <c r="Q1660" s="11"/>
      <c r="S1660" s="16"/>
    </row>
    <row r="1661" spans="17:19" x14ac:dyDescent="0.3">
      <c r="Q1661" s="11"/>
      <c r="S1661" s="16"/>
    </row>
    <row r="1662" spans="17:19" x14ac:dyDescent="0.3">
      <c r="Q1662" s="11"/>
      <c r="S1662" s="16"/>
    </row>
    <row r="1663" spans="17:19" x14ac:dyDescent="0.3">
      <c r="Q1663" s="11"/>
      <c r="S1663" s="16"/>
    </row>
    <row r="1664" spans="17:19" x14ac:dyDescent="0.3">
      <c r="Q1664" s="11"/>
      <c r="S1664" s="16"/>
    </row>
    <row r="1665" spans="17:19" x14ac:dyDescent="0.3">
      <c r="Q1665" s="11"/>
      <c r="S1665" s="16"/>
    </row>
    <row r="1666" spans="17:19" x14ac:dyDescent="0.3">
      <c r="Q1666" s="11"/>
      <c r="S1666" s="16"/>
    </row>
    <row r="1667" spans="17:19" x14ac:dyDescent="0.3">
      <c r="Q1667" s="11"/>
      <c r="S1667" s="16"/>
    </row>
    <row r="1668" spans="17:19" x14ac:dyDescent="0.3">
      <c r="Q1668" s="11"/>
      <c r="S1668" s="16"/>
    </row>
    <row r="1669" spans="17:19" x14ac:dyDescent="0.3">
      <c r="Q1669" s="11"/>
      <c r="S1669" s="16"/>
    </row>
    <row r="1670" spans="17:19" x14ac:dyDescent="0.3">
      <c r="Q1670" s="11"/>
      <c r="S1670" s="16"/>
    </row>
    <row r="1671" spans="17:19" x14ac:dyDescent="0.3">
      <c r="Q1671" s="11"/>
      <c r="S1671" s="16"/>
    </row>
    <row r="1672" spans="17:19" x14ac:dyDescent="0.3">
      <c r="Q1672" s="11"/>
      <c r="S1672" s="16"/>
    </row>
    <row r="1673" spans="17:19" x14ac:dyDescent="0.3">
      <c r="Q1673" s="11"/>
      <c r="S1673" s="16"/>
    </row>
    <row r="1674" spans="17:19" x14ac:dyDescent="0.3">
      <c r="Q1674" s="11"/>
      <c r="S1674" s="16"/>
    </row>
    <row r="1675" spans="17:19" x14ac:dyDescent="0.3">
      <c r="Q1675" s="11"/>
      <c r="S1675" s="16"/>
    </row>
    <row r="1676" spans="17:19" x14ac:dyDescent="0.3">
      <c r="Q1676" s="11"/>
      <c r="S1676" s="16"/>
    </row>
    <row r="1677" spans="17:19" x14ac:dyDescent="0.3">
      <c r="Q1677" s="11"/>
      <c r="S1677" s="16"/>
    </row>
    <row r="1678" spans="17:19" x14ac:dyDescent="0.3">
      <c r="Q1678" s="11"/>
      <c r="S1678" s="16"/>
    </row>
    <row r="1679" spans="17:19" x14ac:dyDescent="0.3">
      <c r="Q1679" s="11"/>
      <c r="S1679" s="16"/>
    </row>
    <row r="1680" spans="17:19" x14ac:dyDescent="0.3">
      <c r="Q1680" s="11"/>
      <c r="S1680" s="16"/>
    </row>
    <row r="1681" spans="17:19" x14ac:dyDescent="0.3">
      <c r="Q1681" s="11"/>
      <c r="S1681" s="16"/>
    </row>
    <row r="1682" spans="17:19" x14ac:dyDescent="0.3">
      <c r="Q1682" s="11"/>
      <c r="S1682" s="16"/>
    </row>
    <row r="1683" spans="17:19" x14ac:dyDescent="0.3">
      <c r="Q1683" s="11"/>
      <c r="S1683" s="16"/>
    </row>
    <row r="1684" spans="17:19" x14ac:dyDescent="0.3">
      <c r="Q1684" s="11"/>
      <c r="S1684" s="16"/>
    </row>
    <row r="1685" spans="17:19" x14ac:dyDescent="0.3">
      <c r="Q1685" s="11"/>
      <c r="S1685" s="16"/>
    </row>
    <row r="1686" spans="17:19" x14ac:dyDescent="0.3">
      <c r="Q1686" s="11"/>
      <c r="S1686" s="16"/>
    </row>
    <row r="1687" spans="17:19" x14ac:dyDescent="0.3">
      <c r="Q1687" s="11"/>
      <c r="S1687" s="16"/>
    </row>
    <row r="1688" spans="17:19" x14ac:dyDescent="0.3">
      <c r="Q1688" s="11"/>
      <c r="S1688" s="16"/>
    </row>
    <row r="1689" spans="17:19" x14ac:dyDescent="0.3">
      <c r="Q1689" s="11"/>
      <c r="S1689" s="16"/>
    </row>
    <row r="1690" spans="17:19" x14ac:dyDescent="0.3">
      <c r="Q1690" s="11"/>
      <c r="S1690" s="16"/>
    </row>
    <row r="1691" spans="17:19" x14ac:dyDescent="0.3">
      <c r="Q1691" s="11"/>
      <c r="S1691" s="16"/>
    </row>
    <row r="1692" spans="17:19" x14ac:dyDescent="0.3">
      <c r="Q1692" s="11"/>
      <c r="S1692" s="16"/>
    </row>
    <row r="1693" spans="17:19" x14ac:dyDescent="0.3">
      <c r="Q1693" s="11"/>
      <c r="S1693" s="16"/>
    </row>
    <row r="1694" spans="17:19" x14ac:dyDescent="0.3">
      <c r="Q1694" s="11"/>
      <c r="S1694" s="16"/>
    </row>
    <row r="1695" spans="17:19" x14ac:dyDescent="0.3">
      <c r="Q1695" s="11"/>
      <c r="S1695" s="16"/>
    </row>
    <row r="1696" spans="17:19" x14ac:dyDescent="0.3">
      <c r="Q1696" s="11"/>
      <c r="S1696" s="16"/>
    </row>
    <row r="1697" spans="17:19" x14ac:dyDescent="0.3">
      <c r="Q1697" s="11"/>
      <c r="S1697" s="16"/>
    </row>
    <row r="1698" spans="17:19" x14ac:dyDescent="0.3">
      <c r="Q1698" s="11"/>
      <c r="S1698" s="16"/>
    </row>
    <row r="1699" spans="17:19" x14ac:dyDescent="0.3">
      <c r="Q1699" s="11"/>
      <c r="S1699" s="16"/>
    </row>
    <row r="1700" spans="17:19" x14ac:dyDescent="0.3">
      <c r="Q1700" s="11"/>
      <c r="S1700" s="16"/>
    </row>
    <row r="1701" spans="17:19" x14ac:dyDescent="0.3">
      <c r="Q1701" s="11"/>
      <c r="S1701" s="16"/>
    </row>
    <row r="1702" spans="17:19" x14ac:dyDescent="0.3">
      <c r="Q1702" s="11"/>
      <c r="S1702" s="16"/>
    </row>
    <row r="1703" spans="17:19" x14ac:dyDescent="0.3">
      <c r="Q1703" s="11"/>
      <c r="S1703" s="16"/>
    </row>
    <row r="1704" spans="17:19" x14ac:dyDescent="0.3">
      <c r="Q1704" s="11"/>
      <c r="S1704" s="16"/>
    </row>
    <row r="1705" spans="17:19" x14ac:dyDescent="0.3">
      <c r="Q1705" s="11"/>
      <c r="S1705" s="16"/>
    </row>
    <row r="1706" spans="17:19" x14ac:dyDescent="0.3">
      <c r="Q1706" s="11"/>
      <c r="S1706" s="16"/>
    </row>
    <row r="1707" spans="17:19" x14ac:dyDescent="0.3">
      <c r="Q1707" s="11"/>
      <c r="S1707" s="16"/>
    </row>
    <row r="1708" spans="17:19" x14ac:dyDescent="0.3">
      <c r="Q1708" s="11"/>
      <c r="S1708" s="16"/>
    </row>
    <row r="1709" spans="17:19" x14ac:dyDescent="0.3">
      <c r="Q1709" s="11"/>
      <c r="S1709" s="16"/>
    </row>
    <row r="1710" spans="17:19" x14ac:dyDescent="0.3">
      <c r="Q1710" s="11"/>
      <c r="S1710" s="16"/>
    </row>
    <row r="1711" spans="17:19" x14ac:dyDescent="0.3">
      <c r="Q1711" s="11"/>
      <c r="S1711" s="16"/>
    </row>
    <row r="1712" spans="17:19" x14ac:dyDescent="0.3">
      <c r="Q1712" s="11"/>
      <c r="S1712" s="16"/>
    </row>
    <row r="1713" spans="17:19" x14ac:dyDescent="0.3">
      <c r="Q1713" s="11"/>
      <c r="S1713" s="16"/>
    </row>
    <row r="1714" spans="17:19" x14ac:dyDescent="0.3">
      <c r="Q1714" s="11"/>
      <c r="S1714" s="16"/>
    </row>
    <row r="1715" spans="17:19" x14ac:dyDescent="0.3">
      <c r="Q1715" s="11"/>
      <c r="S1715" s="16"/>
    </row>
    <row r="1716" spans="17:19" x14ac:dyDescent="0.3">
      <c r="Q1716" s="11"/>
      <c r="S1716" s="16"/>
    </row>
    <row r="1717" spans="17:19" x14ac:dyDescent="0.3">
      <c r="Q1717" s="11"/>
      <c r="S1717" s="16"/>
    </row>
    <row r="1718" spans="17:19" x14ac:dyDescent="0.3">
      <c r="Q1718" s="11"/>
      <c r="S1718" s="16"/>
    </row>
    <row r="1719" spans="17:19" x14ac:dyDescent="0.3">
      <c r="Q1719" s="11"/>
      <c r="S1719" s="16"/>
    </row>
    <row r="1720" spans="17:19" x14ac:dyDescent="0.3">
      <c r="Q1720" s="11"/>
      <c r="S1720" s="16"/>
    </row>
    <row r="1721" spans="17:19" x14ac:dyDescent="0.3">
      <c r="Q1721" s="11"/>
      <c r="S1721" s="16"/>
    </row>
    <row r="1722" spans="17:19" x14ac:dyDescent="0.3">
      <c r="Q1722" s="11"/>
      <c r="S1722" s="16"/>
    </row>
    <row r="1723" spans="17:19" x14ac:dyDescent="0.3">
      <c r="Q1723" s="11"/>
      <c r="S1723" s="16"/>
    </row>
    <row r="1724" spans="17:19" x14ac:dyDescent="0.3">
      <c r="Q1724" s="11"/>
      <c r="S1724" s="16"/>
    </row>
    <row r="1725" spans="17:19" x14ac:dyDescent="0.3">
      <c r="Q1725" s="11"/>
      <c r="S1725" s="16"/>
    </row>
    <row r="1726" spans="17:19" x14ac:dyDescent="0.3">
      <c r="Q1726" s="11"/>
      <c r="S1726" s="16"/>
    </row>
    <row r="1727" spans="17:19" x14ac:dyDescent="0.3">
      <c r="Q1727" s="11"/>
      <c r="S1727" s="16"/>
    </row>
    <row r="1728" spans="17:19" x14ac:dyDescent="0.3">
      <c r="Q1728" s="11"/>
      <c r="S1728" s="16"/>
    </row>
    <row r="1729" spans="17:19" x14ac:dyDescent="0.3">
      <c r="Q1729" s="11"/>
      <c r="S1729" s="16"/>
    </row>
    <row r="1730" spans="17:19" x14ac:dyDescent="0.3">
      <c r="Q1730" s="11"/>
      <c r="S1730" s="16"/>
    </row>
    <row r="1731" spans="17:19" x14ac:dyDescent="0.3">
      <c r="Q1731" s="11"/>
      <c r="S1731" s="16"/>
    </row>
    <row r="1732" spans="17:19" x14ac:dyDescent="0.3">
      <c r="Q1732" s="11"/>
      <c r="S1732" s="16"/>
    </row>
    <row r="1733" spans="17:19" x14ac:dyDescent="0.3">
      <c r="Q1733" s="11"/>
      <c r="S1733" s="16"/>
    </row>
    <row r="1734" spans="17:19" x14ac:dyDescent="0.3">
      <c r="Q1734" s="11"/>
      <c r="S1734" s="16"/>
    </row>
    <row r="1735" spans="17:19" x14ac:dyDescent="0.3">
      <c r="Q1735" s="11"/>
      <c r="S1735" s="16"/>
    </row>
    <row r="1736" spans="17:19" x14ac:dyDescent="0.3">
      <c r="Q1736" s="11"/>
      <c r="S1736" s="16"/>
    </row>
    <row r="1737" spans="17:19" x14ac:dyDescent="0.3">
      <c r="Q1737" s="11"/>
      <c r="S1737" s="16"/>
    </row>
    <row r="1738" spans="17:19" x14ac:dyDescent="0.3">
      <c r="Q1738" s="11"/>
      <c r="S1738" s="16"/>
    </row>
    <row r="1739" spans="17:19" x14ac:dyDescent="0.3">
      <c r="Q1739" s="11"/>
      <c r="S1739" s="16"/>
    </row>
    <row r="1740" spans="17:19" x14ac:dyDescent="0.3">
      <c r="Q1740" s="11"/>
      <c r="S1740" s="16"/>
    </row>
    <row r="1741" spans="17:19" x14ac:dyDescent="0.3">
      <c r="Q1741" s="11"/>
      <c r="S1741" s="16"/>
    </row>
    <row r="1742" spans="17:19" x14ac:dyDescent="0.3">
      <c r="Q1742" s="11"/>
      <c r="S1742" s="16"/>
    </row>
    <row r="1743" spans="17:19" x14ac:dyDescent="0.3">
      <c r="Q1743" s="11"/>
      <c r="S1743" s="16"/>
    </row>
    <row r="1744" spans="17:19" x14ac:dyDescent="0.3">
      <c r="Q1744" s="11"/>
      <c r="S1744" s="16"/>
    </row>
    <row r="1745" spans="17:19" x14ac:dyDescent="0.3">
      <c r="Q1745" s="11"/>
      <c r="S1745" s="16"/>
    </row>
    <row r="1746" spans="17:19" x14ac:dyDescent="0.3">
      <c r="Q1746" s="11"/>
      <c r="S1746" s="16"/>
    </row>
    <row r="1747" spans="17:19" x14ac:dyDescent="0.3">
      <c r="Q1747" s="11"/>
      <c r="S1747" s="16"/>
    </row>
    <row r="1748" spans="17:19" x14ac:dyDescent="0.3">
      <c r="Q1748" s="11"/>
      <c r="S1748" s="16"/>
    </row>
    <row r="1749" spans="17:19" x14ac:dyDescent="0.3">
      <c r="Q1749" s="11"/>
      <c r="S1749" s="16"/>
    </row>
    <row r="1750" spans="17:19" x14ac:dyDescent="0.3">
      <c r="Q1750" s="11"/>
      <c r="S1750" s="16"/>
    </row>
    <row r="1751" spans="17:19" x14ac:dyDescent="0.3">
      <c r="Q1751" s="11"/>
      <c r="S1751" s="16"/>
    </row>
    <row r="1752" spans="17:19" x14ac:dyDescent="0.3">
      <c r="Q1752" s="11"/>
      <c r="S1752" s="16"/>
    </row>
    <row r="1753" spans="17:19" x14ac:dyDescent="0.3">
      <c r="Q1753" s="11"/>
      <c r="S1753" s="16"/>
    </row>
    <row r="1754" spans="17:19" x14ac:dyDescent="0.3">
      <c r="Q1754" s="11"/>
      <c r="S1754" s="16"/>
    </row>
    <row r="1755" spans="17:19" x14ac:dyDescent="0.3">
      <c r="Q1755" s="11"/>
      <c r="S1755" s="16"/>
    </row>
    <row r="1756" spans="17:19" x14ac:dyDescent="0.3">
      <c r="Q1756" s="11"/>
      <c r="S1756" s="16"/>
    </row>
    <row r="1757" spans="17:19" x14ac:dyDescent="0.3">
      <c r="Q1757" s="11"/>
      <c r="S1757" s="16"/>
    </row>
    <row r="1758" spans="17:19" x14ac:dyDescent="0.3">
      <c r="Q1758" s="11"/>
      <c r="S1758" s="16"/>
    </row>
    <row r="1759" spans="17:19" x14ac:dyDescent="0.3">
      <c r="Q1759" s="11"/>
      <c r="S1759" s="16"/>
    </row>
    <row r="1760" spans="17:19" x14ac:dyDescent="0.3">
      <c r="Q1760" s="11"/>
      <c r="S1760" s="16"/>
    </row>
    <row r="1761" spans="17:19" x14ac:dyDescent="0.3">
      <c r="Q1761" s="11"/>
      <c r="S1761" s="16"/>
    </row>
    <row r="1762" spans="17:19" x14ac:dyDescent="0.3">
      <c r="Q1762" s="11"/>
      <c r="S1762" s="16"/>
    </row>
    <row r="1763" spans="17:19" x14ac:dyDescent="0.3">
      <c r="Q1763" s="11"/>
      <c r="S1763" s="16"/>
    </row>
    <row r="1764" spans="17:19" x14ac:dyDescent="0.3">
      <c r="Q1764" s="11"/>
      <c r="S1764" s="16"/>
    </row>
    <row r="1765" spans="17:19" x14ac:dyDescent="0.3">
      <c r="Q1765" s="11"/>
      <c r="S1765" s="16"/>
    </row>
    <row r="1766" spans="17:19" x14ac:dyDescent="0.3">
      <c r="Q1766" s="11"/>
      <c r="S1766" s="16"/>
    </row>
    <row r="1767" spans="17:19" x14ac:dyDescent="0.3">
      <c r="Q1767" s="11"/>
      <c r="S1767" s="16"/>
    </row>
    <row r="1768" spans="17:19" x14ac:dyDescent="0.3">
      <c r="Q1768" s="11"/>
      <c r="S1768" s="16"/>
    </row>
    <row r="1769" spans="17:19" x14ac:dyDescent="0.3">
      <c r="Q1769" s="11"/>
      <c r="S1769" s="16"/>
    </row>
    <row r="1770" spans="17:19" x14ac:dyDescent="0.3">
      <c r="Q1770" s="11"/>
      <c r="S1770" s="16"/>
    </row>
    <row r="1771" spans="17:19" x14ac:dyDescent="0.3">
      <c r="Q1771" s="11"/>
      <c r="S1771" s="16"/>
    </row>
    <row r="1772" spans="17:19" x14ac:dyDescent="0.3">
      <c r="Q1772" s="11"/>
      <c r="S1772" s="16"/>
    </row>
    <row r="1773" spans="17:19" x14ac:dyDescent="0.3">
      <c r="Q1773" s="11"/>
      <c r="S1773" s="16"/>
    </row>
    <row r="1774" spans="17:19" x14ac:dyDescent="0.3">
      <c r="Q1774" s="11"/>
      <c r="S1774" s="16"/>
    </row>
    <row r="1775" spans="17:19" x14ac:dyDescent="0.3">
      <c r="Q1775" s="11"/>
      <c r="S1775" s="16"/>
    </row>
    <row r="1776" spans="17:19" x14ac:dyDescent="0.3">
      <c r="Q1776" s="11"/>
      <c r="S1776" s="16"/>
    </row>
    <row r="1777" spans="17:19" x14ac:dyDescent="0.3">
      <c r="Q1777" s="11"/>
      <c r="S1777" s="16"/>
    </row>
    <row r="1778" spans="17:19" x14ac:dyDescent="0.3">
      <c r="Q1778" s="11"/>
      <c r="S1778" s="16"/>
    </row>
    <row r="1779" spans="17:19" x14ac:dyDescent="0.3">
      <c r="Q1779" s="11"/>
      <c r="S1779" s="16"/>
    </row>
    <row r="1780" spans="17:19" x14ac:dyDescent="0.3">
      <c r="Q1780" s="11"/>
      <c r="S1780" s="16"/>
    </row>
    <row r="1781" spans="17:19" x14ac:dyDescent="0.3">
      <c r="Q1781" s="11"/>
      <c r="S1781" s="16"/>
    </row>
    <row r="1782" spans="17:19" x14ac:dyDescent="0.3">
      <c r="Q1782" s="11"/>
      <c r="S1782" s="16"/>
    </row>
    <row r="1783" spans="17:19" x14ac:dyDescent="0.3">
      <c r="Q1783" s="11"/>
      <c r="S1783" s="16"/>
    </row>
    <row r="1784" spans="17:19" x14ac:dyDescent="0.3">
      <c r="Q1784" s="11"/>
      <c r="S1784" s="16"/>
    </row>
    <row r="1785" spans="17:19" x14ac:dyDescent="0.3">
      <c r="Q1785" s="11"/>
      <c r="S1785" s="16"/>
    </row>
    <row r="1786" spans="17:19" x14ac:dyDescent="0.3">
      <c r="Q1786" s="11"/>
      <c r="S1786" s="16"/>
    </row>
    <row r="1787" spans="17:19" x14ac:dyDescent="0.3">
      <c r="Q1787" s="11"/>
      <c r="S1787" s="16"/>
    </row>
    <row r="1788" spans="17:19" x14ac:dyDescent="0.3">
      <c r="Q1788" s="11"/>
      <c r="S1788" s="16"/>
    </row>
    <row r="1789" spans="17:19" x14ac:dyDescent="0.3">
      <c r="Q1789" s="11"/>
      <c r="S1789" s="16"/>
    </row>
    <row r="1790" spans="17:19" x14ac:dyDescent="0.3">
      <c r="Q1790" s="11"/>
      <c r="S1790" s="16"/>
    </row>
    <row r="1791" spans="17:19" x14ac:dyDescent="0.3">
      <c r="Q1791" s="11"/>
      <c r="S1791" s="16"/>
    </row>
    <row r="1792" spans="17:19" x14ac:dyDescent="0.3">
      <c r="Q1792" s="11"/>
      <c r="S1792" s="16"/>
    </row>
    <row r="1793" spans="17:19" x14ac:dyDescent="0.3">
      <c r="Q1793" s="11"/>
      <c r="S1793" s="16"/>
    </row>
    <row r="1794" spans="17:19" x14ac:dyDescent="0.3">
      <c r="Q1794" s="11"/>
      <c r="S1794" s="16"/>
    </row>
    <row r="1795" spans="17:19" x14ac:dyDescent="0.3">
      <c r="Q1795" s="11"/>
      <c r="S1795" s="16"/>
    </row>
    <row r="1796" spans="17:19" x14ac:dyDescent="0.3">
      <c r="Q1796" s="11"/>
      <c r="S1796" s="16"/>
    </row>
    <row r="1797" spans="17:19" x14ac:dyDescent="0.3">
      <c r="Q1797" s="11"/>
      <c r="S1797" s="16"/>
    </row>
    <row r="1798" spans="17:19" x14ac:dyDescent="0.3">
      <c r="Q1798" s="11"/>
      <c r="S1798" s="16"/>
    </row>
    <row r="1799" spans="17:19" x14ac:dyDescent="0.3">
      <c r="Q1799" s="11"/>
      <c r="S1799" s="16"/>
    </row>
    <row r="1800" spans="17:19" x14ac:dyDescent="0.3">
      <c r="Q1800" s="11"/>
      <c r="S1800" s="16"/>
    </row>
    <row r="1801" spans="17:19" x14ac:dyDescent="0.3">
      <c r="Q1801" s="11"/>
      <c r="S1801" s="16"/>
    </row>
    <row r="1802" spans="17:19" x14ac:dyDescent="0.3">
      <c r="Q1802" s="11"/>
      <c r="S1802" s="16"/>
    </row>
    <row r="1803" spans="17:19" x14ac:dyDescent="0.3">
      <c r="Q1803" s="11"/>
      <c r="S1803" s="16"/>
    </row>
    <row r="1804" spans="17:19" x14ac:dyDescent="0.3">
      <c r="Q1804" s="11"/>
      <c r="S1804" s="16"/>
    </row>
    <row r="1805" spans="17:19" x14ac:dyDescent="0.3">
      <c r="Q1805" s="11"/>
      <c r="S1805" s="16"/>
    </row>
    <row r="1806" spans="17:19" x14ac:dyDescent="0.3">
      <c r="Q1806" s="11"/>
      <c r="S1806" s="16"/>
    </row>
    <row r="1807" spans="17:19" x14ac:dyDescent="0.3">
      <c r="Q1807" s="11"/>
      <c r="S1807" s="16"/>
    </row>
    <row r="1808" spans="17:19" x14ac:dyDescent="0.3">
      <c r="Q1808" s="11"/>
      <c r="S1808" s="16"/>
    </row>
    <row r="1809" spans="17:19" x14ac:dyDescent="0.3">
      <c r="Q1809" s="11"/>
      <c r="S1809" s="16"/>
    </row>
    <row r="1810" spans="17:19" x14ac:dyDescent="0.3">
      <c r="Q1810" s="11"/>
      <c r="S1810" s="16"/>
    </row>
    <row r="1811" spans="17:19" x14ac:dyDescent="0.3">
      <c r="Q1811" s="11"/>
      <c r="S1811" s="16"/>
    </row>
    <row r="1812" spans="17:19" x14ac:dyDescent="0.3">
      <c r="Q1812" s="11"/>
      <c r="S1812" s="16"/>
    </row>
    <row r="1813" spans="17:19" x14ac:dyDescent="0.3">
      <c r="Q1813" s="11"/>
      <c r="S1813" s="16"/>
    </row>
    <row r="1814" spans="17:19" x14ac:dyDescent="0.3">
      <c r="Q1814" s="11"/>
      <c r="S1814" s="16"/>
    </row>
    <row r="1815" spans="17:19" x14ac:dyDescent="0.3">
      <c r="Q1815" s="11"/>
      <c r="S1815" s="16"/>
    </row>
    <row r="1816" spans="17:19" x14ac:dyDescent="0.3">
      <c r="Q1816" s="11"/>
      <c r="S1816" s="16"/>
    </row>
    <row r="1817" spans="17:19" x14ac:dyDescent="0.3">
      <c r="Q1817" s="11"/>
      <c r="S1817" s="16"/>
    </row>
    <row r="1818" spans="17:19" x14ac:dyDescent="0.3">
      <c r="Q1818" s="11"/>
      <c r="S1818" s="16"/>
    </row>
    <row r="1819" spans="17:19" x14ac:dyDescent="0.3">
      <c r="Q1819" s="11"/>
      <c r="S1819" s="16"/>
    </row>
    <row r="1820" spans="17:19" x14ac:dyDescent="0.3">
      <c r="Q1820" s="11"/>
      <c r="S1820" s="16"/>
    </row>
    <row r="1821" spans="17:19" x14ac:dyDescent="0.3">
      <c r="Q1821" s="11"/>
      <c r="S1821" s="16"/>
    </row>
    <row r="1822" spans="17:19" x14ac:dyDescent="0.3">
      <c r="Q1822" s="11"/>
      <c r="S1822" s="16"/>
    </row>
    <row r="1823" spans="17:19" x14ac:dyDescent="0.3">
      <c r="Q1823" s="11"/>
      <c r="S1823" s="16"/>
    </row>
    <row r="1824" spans="17:19" x14ac:dyDescent="0.3">
      <c r="Q1824" s="11"/>
      <c r="S1824" s="16"/>
    </row>
    <row r="1825" spans="17:19" x14ac:dyDescent="0.3">
      <c r="Q1825" s="11"/>
      <c r="S1825" s="16"/>
    </row>
    <row r="1826" spans="17:19" x14ac:dyDescent="0.3">
      <c r="Q1826" s="11"/>
      <c r="S1826" s="16"/>
    </row>
    <row r="1827" spans="17:19" x14ac:dyDescent="0.3">
      <c r="Q1827" s="11"/>
      <c r="S1827" s="16"/>
    </row>
    <row r="1828" spans="17:19" x14ac:dyDescent="0.3">
      <c r="Q1828" s="11"/>
      <c r="S1828" s="16"/>
    </row>
    <row r="1829" spans="17:19" x14ac:dyDescent="0.3">
      <c r="Q1829" s="11"/>
      <c r="S1829" s="16"/>
    </row>
    <row r="1830" spans="17:19" x14ac:dyDescent="0.3">
      <c r="Q1830" s="11"/>
      <c r="S1830" s="16"/>
    </row>
    <row r="1831" spans="17:19" x14ac:dyDescent="0.3">
      <c r="Q1831" s="11"/>
      <c r="S1831" s="16"/>
    </row>
    <row r="1832" spans="17:19" x14ac:dyDescent="0.3">
      <c r="Q1832" s="11"/>
      <c r="S1832" s="16"/>
    </row>
    <row r="1833" spans="17:19" x14ac:dyDescent="0.3">
      <c r="Q1833" s="11"/>
      <c r="S1833" s="16"/>
    </row>
    <row r="1834" spans="17:19" x14ac:dyDescent="0.3">
      <c r="Q1834" s="11"/>
      <c r="S1834" s="16"/>
    </row>
    <row r="1835" spans="17:19" x14ac:dyDescent="0.3">
      <c r="Q1835" s="11"/>
      <c r="S1835" s="16"/>
    </row>
    <row r="1836" spans="17:19" x14ac:dyDescent="0.3">
      <c r="Q1836" s="11"/>
      <c r="S1836" s="16"/>
    </row>
    <row r="1837" spans="17:19" x14ac:dyDescent="0.3">
      <c r="Q1837" s="11"/>
      <c r="S1837" s="16"/>
    </row>
    <row r="1838" spans="17:19" x14ac:dyDescent="0.3">
      <c r="Q1838" s="11"/>
      <c r="S1838" s="16"/>
    </row>
    <row r="1839" spans="17:19" x14ac:dyDescent="0.3">
      <c r="Q1839" s="11"/>
      <c r="S1839" s="16"/>
    </row>
    <row r="1840" spans="17:19" x14ac:dyDescent="0.3">
      <c r="Q1840" s="11"/>
      <c r="S1840" s="16"/>
    </row>
    <row r="1841" spans="17:19" x14ac:dyDescent="0.3">
      <c r="Q1841" s="11"/>
      <c r="S1841" s="16"/>
    </row>
    <row r="1842" spans="17:19" x14ac:dyDescent="0.3">
      <c r="Q1842" s="11"/>
      <c r="S1842" s="16"/>
    </row>
    <row r="1843" spans="17:19" x14ac:dyDescent="0.3">
      <c r="Q1843" s="11"/>
      <c r="S1843" s="16"/>
    </row>
    <row r="1844" spans="17:19" x14ac:dyDescent="0.3">
      <c r="Q1844" s="11"/>
      <c r="S1844" s="16"/>
    </row>
    <row r="1845" spans="17:19" x14ac:dyDescent="0.3">
      <c r="Q1845" s="11"/>
      <c r="S1845" s="16"/>
    </row>
    <row r="1846" spans="17:19" x14ac:dyDescent="0.3">
      <c r="Q1846" s="11"/>
      <c r="S1846" s="16"/>
    </row>
    <row r="1847" spans="17:19" x14ac:dyDescent="0.3">
      <c r="Q1847" s="11"/>
      <c r="S1847" s="16"/>
    </row>
    <row r="1848" spans="17:19" x14ac:dyDescent="0.3">
      <c r="Q1848" s="11"/>
      <c r="S1848" s="16"/>
    </row>
    <row r="1849" spans="17:19" x14ac:dyDescent="0.3">
      <c r="Q1849" s="11"/>
      <c r="S1849" s="16"/>
    </row>
    <row r="1850" spans="17:19" x14ac:dyDescent="0.3">
      <c r="Q1850" s="11"/>
      <c r="S1850" s="16"/>
    </row>
    <row r="1851" spans="17:19" x14ac:dyDescent="0.3">
      <c r="Q1851" s="11"/>
      <c r="S1851" s="16"/>
    </row>
    <row r="1852" spans="17:19" x14ac:dyDescent="0.3">
      <c r="Q1852" s="11"/>
      <c r="S1852" s="16"/>
    </row>
    <row r="1853" spans="17:19" x14ac:dyDescent="0.3">
      <c r="Q1853" s="11"/>
      <c r="S1853" s="16"/>
    </row>
    <row r="1854" spans="17:19" x14ac:dyDescent="0.3">
      <c r="Q1854" s="11"/>
      <c r="S1854" s="16"/>
    </row>
    <row r="1855" spans="17:19" x14ac:dyDescent="0.3">
      <c r="Q1855" s="11"/>
      <c r="S1855" s="16"/>
    </row>
    <row r="1856" spans="17:19" x14ac:dyDescent="0.3">
      <c r="Q1856" s="11"/>
      <c r="S1856" s="16"/>
    </row>
    <row r="1857" spans="17:19" x14ac:dyDescent="0.3">
      <c r="Q1857" s="11"/>
      <c r="S1857" s="16"/>
    </row>
    <row r="1858" spans="17:19" x14ac:dyDescent="0.3">
      <c r="Q1858" s="11"/>
      <c r="S1858" s="16"/>
    </row>
    <row r="1859" spans="17:19" x14ac:dyDescent="0.3">
      <c r="Q1859" s="11"/>
      <c r="S1859" s="16"/>
    </row>
    <row r="1860" spans="17:19" x14ac:dyDescent="0.3">
      <c r="Q1860" s="11"/>
      <c r="S1860" s="16"/>
    </row>
    <row r="1861" spans="17:19" x14ac:dyDescent="0.3">
      <c r="Q1861" s="11"/>
      <c r="S1861" s="16"/>
    </row>
    <row r="1862" spans="17:19" x14ac:dyDescent="0.3">
      <c r="Q1862" s="11"/>
      <c r="S1862" s="16"/>
    </row>
    <row r="1863" spans="17:19" x14ac:dyDescent="0.3">
      <c r="Q1863" s="11"/>
      <c r="S1863" s="16"/>
    </row>
    <row r="1864" spans="17:19" x14ac:dyDescent="0.3">
      <c r="Q1864" s="11"/>
      <c r="S1864" s="16"/>
    </row>
    <row r="1865" spans="17:19" x14ac:dyDescent="0.3">
      <c r="Q1865" s="11"/>
      <c r="S1865" s="16"/>
    </row>
    <row r="1866" spans="17:19" x14ac:dyDescent="0.3">
      <c r="Q1866" s="11"/>
      <c r="S1866" s="16"/>
    </row>
    <row r="1867" spans="17:19" x14ac:dyDescent="0.3">
      <c r="Q1867" s="11"/>
      <c r="S1867" s="16"/>
    </row>
    <row r="1868" spans="17:19" x14ac:dyDescent="0.3">
      <c r="Q1868" s="11"/>
      <c r="S1868" s="16"/>
    </row>
    <row r="1869" spans="17:19" x14ac:dyDescent="0.3">
      <c r="Q1869" s="11"/>
      <c r="S1869" s="16"/>
    </row>
    <row r="1870" spans="17:19" x14ac:dyDescent="0.3">
      <c r="Q1870" s="11"/>
      <c r="S1870" s="16"/>
    </row>
    <row r="1871" spans="17:19" x14ac:dyDescent="0.3">
      <c r="Q1871" s="11"/>
      <c r="S1871" s="16"/>
    </row>
    <row r="1872" spans="17:19" x14ac:dyDescent="0.3">
      <c r="Q1872" s="11"/>
      <c r="S1872" s="16"/>
    </row>
    <row r="1873" spans="17:19" x14ac:dyDescent="0.3">
      <c r="Q1873" s="11"/>
      <c r="S1873" s="16"/>
    </row>
    <row r="1874" spans="17:19" x14ac:dyDescent="0.3">
      <c r="Q1874" s="11"/>
      <c r="S1874" s="16"/>
    </row>
    <row r="1875" spans="17:19" x14ac:dyDescent="0.3">
      <c r="Q1875" s="11"/>
      <c r="S1875" s="16"/>
    </row>
    <row r="1876" spans="17:19" x14ac:dyDescent="0.3">
      <c r="Q1876" s="11"/>
      <c r="S1876" s="16"/>
    </row>
    <row r="1877" spans="17:19" x14ac:dyDescent="0.3">
      <c r="Q1877" s="11"/>
      <c r="S1877" s="16"/>
    </row>
    <row r="1878" spans="17:19" x14ac:dyDescent="0.3">
      <c r="Q1878" s="11"/>
      <c r="S1878" s="16"/>
    </row>
    <row r="1879" spans="17:19" x14ac:dyDescent="0.3">
      <c r="Q1879" s="11"/>
      <c r="S1879" s="16"/>
    </row>
    <row r="1880" spans="17:19" x14ac:dyDescent="0.3">
      <c r="Q1880" s="11"/>
      <c r="S1880" s="16"/>
    </row>
    <row r="1881" spans="17:19" x14ac:dyDescent="0.3">
      <c r="Q1881" s="11"/>
      <c r="S1881" s="16"/>
    </row>
    <row r="1882" spans="17:19" x14ac:dyDescent="0.3">
      <c r="Q1882" s="11"/>
      <c r="S1882" s="16"/>
    </row>
    <row r="1883" spans="17:19" x14ac:dyDescent="0.3">
      <c r="Q1883" s="11"/>
      <c r="S1883" s="16"/>
    </row>
    <row r="1884" spans="17:19" x14ac:dyDescent="0.3">
      <c r="Q1884" s="11"/>
      <c r="S1884" s="16"/>
    </row>
    <row r="1885" spans="17:19" x14ac:dyDescent="0.3">
      <c r="Q1885" s="11"/>
      <c r="S1885" s="16"/>
    </row>
    <row r="1886" spans="17:19" x14ac:dyDescent="0.3">
      <c r="Q1886" s="11"/>
      <c r="S1886" s="16"/>
    </row>
    <row r="1887" spans="17:19" x14ac:dyDescent="0.3">
      <c r="Q1887" s="11"/>
      <c r="S1887" s="16"/>
    </row>
    <row r="1888" spans="17:19" x14ac:dyDescent="0.3">
      <c r="Q1888" s="11"/>
      <c r="S1888" s="16"/>
    </row>
    <row r="1889" spans="17:19" x14ac:dyDescent="0.3">
      <c r="Q1889" s="11"/>
      <c r="S1889" s="16"/>
    </row>
    <row r="1890" spans="17:19" x14ac:dyDescent="0.3">
      <c r="Q1890" s="11"/>
      <c r="S1890" s="16"/>
    </row>
    <row r="1891" spans="17:19" x14ac:dyDescent="0.3">
      <c r="Q1891" s="11"/>
      <c r="S1891" s="16"/>
    </row>
    <row r="1892" spans="17:19" x14ac:dyDescent="0.3">
      <c r="Q1892" s="11"/>
      <c r="S1892" s="16"/>
    </row>
    <row r="1893" spans="17:19" x14ac:dyDescent="0.3">
      <c r="Q1893" s="11"/>
      <c r="S1893" s="16"/>
    </row>
    <row r="1894" spans="17:19" x14ac:dyDescent="0.3">
      <c r="Q1894" s="11"/>
      <c r="S1894" s="16"/>
    </row>
    <row r="1895" spans="17:19" x14ac:dyDescent="0.3">
      <c r="Q1895" s="11"/>
      <c r="S1895" s="16"/>
    </row>
    <row r="1896" spans="17:19" x14ac:dyDescent="0.3">
      <c r="Q1896" s="11"/>
      <c r="S1896" s="16"/>
    </row>
    <row r="1897" spans="17:19" x14ac:dyDescent="0.3">
      <c r="Q1897" s="11"/>
      <c r="S1897" s="16"/>
    </row>
    <row r="1898" spans="17:19" x14ac:dyDescent="0.3">
      <c r="Q1898" s="11"/>
      <c r="S1898" s="16"/>
    </row>
    <row r="1899" spans="17:19" x14ac:dyDescent="0.3">
      <c r="Q1899" s="11"/>
      <c r="S1899" s="16"/>
    </row>
    <row r="1900" spans="17:19" x14ac:dyDescent="0.3">
      <c r="Q1900" s="11"/>
      <c r="S1900" s="16"/>
    </row>
    <row r="1901" spans="17:19" x14ac:dyDescent="0.3">
      <c r="Q1901" s="11"/>
      <c r="S1901" s="16"/>
    </row>
    <row r="1902" spans="17:19" x14ac:dyDescent="0.3">
      <c r="Q1902" s="11"/>
      <c r="S1902" s="16"/>
    </row>
    <row r="1903" spans="17:19" x14ac:dyDescent="0.3">
      <c r="Q1903" s="11"/>
      <c r="S1903" s="16"/>
    </row>
    <row r="1904" spans="17:19" x14ac:dyDescent="0.3">
      <c r="Q1904" s="11"/>
      <c r="S1904" s="16"/>
    </row>
    <row r="1905" spans="17:19" x14ac:dyDescent="0.3">
      <c r="Q1905" s="11"/>
      <c r="S1905" s="16"/>
    </row>
    <row r="1906" spans="17:19" x14ac:dyDescent="0.3">
      <c r="Q1906" s="11"/>
      <c r="S1906" s="16"/>
    </row>
    <row r="1907" spans="17:19" x14ac:dyDescent="0.3">
      <c r="Q1907" s="11"/>
      <c r="S1907" s="16"/>
    </row>
    <row r="1908" spans="17:19" x14ac:dyDescent="0.3">
      <c r="Q1908" s="11"/>
      <c r="S1908" s="16"/>
    </row>
    <row r="1909" spans="17:19" x14ac:dyDescent="0.3">
      <c r="Q1909" s="11"/>
      <c r="S1909" s="16"/>
    </row>
    <row r="1910" spans="17:19" x14ac:dyDescent="0.3">
      <c r="Q1910" s="11"/>
      <c r="S1910" s="16"/>
    </row>
    <row r="1911" spans="17:19" x14ac:dyDescent="0.3">
      <c r="Q1911" s="11"/>
      <c r="S1911" s="16"/>
    </row>
    <row r="1912" spans="17:19" x14ac:dyDescent="0.3">
      <c r="Q1912" s="11"/>
      <c r="S1912" s="16"/>
    </row>
    <row r="1913" spans="17:19" x14ac:dyDescent="0.3">
      <c r="Q1913" s="11"/>
      <c r="S1913" s="16"/>
    </row>
    <row r="1914" spans="17:19" x14ac:dyDescent="0.3">
      <c r="Q1914" s="11"/>
      <c r="S1914" s="16"/>
    </row>
    <row r="1915" spans="17:19" x14ac:dyDescent="0.3">
      <c r="Q1915" s="11"/>
      <c r="S1915" s="16"/>
    </row>
    <row r="1916" spans="17:19" x14ac:dyDescent="0.3">
      <c r="Q1916" s="11"/>
      <c r="S1916" s="16"/>
    </row>
    <row r="1917" spans="17:19" x14ac:dyDescent="0.3">
      <c r="Q1917" s="11"/>
      <c r="S1917" s="16"/>
    </row>
    <row r="1918" spans="17:19" x14ac:dyDescent="0.3">
      <c r="Q1918" s="11"/>
      <c r="S1918" s="16"/>
    </row>
    <row r="1919" spans="17:19" x14ac:dyDescent="0.3">
      <c r="Q1919" s="11"/>
      <c r="S1919" s="16"/>
    </row>
    <row r="1920" spans="17:19" x14ac:dyDescent="0.3">
      <c r="Q1920" s="11"/>
      <c r="S1920" s="16"/>
    </row>
    <row r="1921" spans="17:19" x14ac:dyDescent="0.3">
      <c r="Q1921" s="11"/>
      <c r="S1921" s="16"/>
    </row>
    <row r="1922" spans="17:19" x14ac:dyDescent="0.3">
      <c r="Q1922" s="11"/>
      <c r="S1922" s="16"/>
    </row>
    <row r="1923" spans="17:19" x14ac:dyDescent="0.3">
      <c r="Q1923" s="11"/>
      <c r="S1923" s="16"/>
    </row>
    <row r="1924" spans="17:19" x14ac:dyDescent="0.3">
      <c r="Q1924" s="11"/>
      <c r="S1924" s="16"/>
    </row>
    <row r="1925" spans="17:19" x14ac:dyDescent="0.3">
      <c r="Q1925" s="11"/>
      <c r="S1925" s="16"/>
    </row>
    <row r="1926" spans="17:19" x14ac:dyDescent="0.3">
      <c r="Q1926" s="11"/>
      <c r="S1926" s="16"/>
    </row>
    <row r="1927" spans="17:19" x14ac:dyDescent="0.3">
      <c r="Q1927" s="11"/>
      <c r="S1927" s="16"/>
    </row>
    <row r="1928" spans="17:19" x14ac:dyDescent="0.3">
      <c r="Q1928" s="11"/>
      <c r="S1928" s="16"/>
    </row>
    <row r="1929" spans="17:19" x14ac:dyDescent="0.3">
      <c r="Q1929" s="11"/>
      <c r="S1929" s="16"/>
    </row>
    <row r="1930" spans="17:19" x14ac:dyDescent="0.3">
      <c r="Q1930" s="11"/>
      <c r="S1930" s="16"/>
    </row>
    <row r="1931" spans="17:19" x14ac:dyDescent="0.3">
      <c r="Q1931" s="11"/>
      <c r="S1931" s="16"/>
    </row>
    <row r="1932" spans="17:19" x14ac:dyDescent="0.3">
      <c r="Q1932" s="11"/>
      <c r="S1932" s="16"/>
    </row>
    <row r="1933" spans="17:19" x14ac:dyDescent="0.3">
      <c r="Q1933" s="11"/>
      <c r="S1933" s="16"/>
    </row>
    <row r="1934" spans="17:19" x14ac:dyDescent="0.3">
      <c r="Q1934" s="11"/>
      <c r="S1934" s="16"/>
    </row>
    <row r="1935" spans="17:19" x14ac:dyDescent="0.3">
      <c r="Q1935" s="11"/>
      <c r="S1935" s="16"/>
    </row>
    <row r="1936" spans="17:19" x14ac:dyDescent="0.3">
      <c r="Q1936" s="11"/>
      <c r="S1936" s="16"/>
    </row>
    <row r="1937" spans="17:19" x14ac:dyDescent="0.3">
      <c r="Q1937" s="11"/>
      <c r="S1937" s="16"/>
    </row>
    <row r="1938" spans="17:19" x14ac:dyDescent="0.3">
      <c r="Q1938" s="11"/>
      <c r="S1938" s="16"/>
    </row>
    <row r="1939" spans="17:19" x14ac:dyDescent="0.3">
      <c r="Q1939" s="11"/>
      <c r="S1939" s="16"/>
    </row>
    <row r="1940" spans="17:19" x14ac:dyDescent="0.3">
      <c r="Q1940" s="11"/>
      <c r="S1940" s="16"/>
    </row>
    <row r="1941" spans="17:19" x14ac:dyDescent="0.3">
      <c r="Q1941" s="11"/>
      <c r="S1941" s="16"/>
    </row>
    <row r="1942" spans="17:19" x14ac:dyDescent="0.3">
      <c r="Q1942" s="11"/>
      <c r="S1942" s="16"/>
    </row>
    <row r="1943" spans="17:19" x14ac:dyDescent="0.3">
      <c r="Q1943" s="11"/>
      <c r="S1943" s="16"/>
    </row>
    <row r="1944" spans="17:19" x14ac:dyDescent="0.3">
      <c r="Q1944" s="11"/>
      <c r="S1944" s="16"/>
    </row>
    <row r="1945" spans="17:19" x14ac:dyDescent="0.3">
      <c r="Q1945" s="11"/>
      <c r="S1945" s="16"/>
    </row>
    <row r="1946" spans="17:19" x14ac:dyDescent="0.3">
      <c r="Q1946" s="11"/>
      <c r="S1946" s="16"/>
    </row>
    <row r="1947" spans="17:19" x14ac:dyDescent="0.3">
      <c r="Q1947" s="11"/>
      <c r="S1947" s="16"/>
    </row>
    <row r="1948" spans="17:19" x14ac:dyDescent="0.3">
      <c r="Q1948" s="11"/>
      <c r="S1948" s="16"/>
    </row>
    <row r="1949" spans="17:19" x14ac:dyDescent="0.3">
      <c r="Q1949" s="11"/>
      <c r="S1949" s="16"/>
    </row>
    <row r="1950" spans="17:19" x14ac:dyDescent="0.3">
      <c r="Q1950" s="11"/>
      <c r="S1950" s="16"/>
    </row>
    <row r="1951" spans="17:19" x14ac:dyDescent="0.3">
      <c r="Q1951" s="11"/>
      <c r="S1951" s="16"/>
    </row>
    <row r="1952" spans="17:19" x14ac:dyDescent="0.3">
      <c r="Q1952" s="11"/>
      <c r="S1952" s="16"/>
    </row>
    <row r="1953" spans="17:19" x14ac:dyDescent="0.3">
      <c r="Q1953" s="11"/>
      <c r="S1953" s="16"/>
    </row>
    <row r="1954" spans="17:19" x14ac:dyDescent="0.3">
      <c r="Q1954" s="11"/>
      <c r="S1954" s="16"/>
    </row>
    <row r="1955" spans="17:19" x14ac:dyDescent="0.3">
      <c r="Q1955" s="11"/>
      <c r="S1955" s="16"/>
    </row>
    <row r="1956" spans="17:19" x14ac:dyDescent="0.3">
      <c r="Q1956" s="11"/>
      <c r="S1956" s="16"/>
    </row>
    <row r="1957" spans="17:19" x14ac:dyDescent="0.3">
      <c r="Q1957" s="11"/>
      <c r="S1957" s="16"/>
    </row>
    <row r="1958" spans="17:19" x14ac:dyDescent="0.3">
      <c r="Q1958" s="11"/>
      <c r="S1958" s="16"/>
    </row>
    <row r="1959" spans="17:19" x14ac:dyDescent="0.3">
      <c r="Q1959" s="11"/>
      <c r="S1959" s="16"/>
    </row>
    <row r="1960" spans="17:19" x14ac:dyDescent="0.3">
      <c r="Q1960" s="11"/>
      <c r="S1960" s="16"/>
    </row>
    <row r="1961" spans="17:19" x14ac:dyDescent="0.3">
      <c r="Q1961" s="11"/>
      <c r="S1961" s="16"/>
    </row>
    <row r="1962" spans="17:19" x14ac:dyDescent="0.3">
      <c r="Q1962" s="11"/>
      <c r="S1962" s="16"/>
    </row>
    <row r="1963" spans="17:19" x14ac:dyDescent="0.3">
      <c r="Q1963" s="11"/>
      <c r="S1963" s="16"/>
    </row>
    <row r="1964" spans="17:19" x14ac:dyDescent="0.3">
      <c r="Q1964" s="11"/>
      <c r="S1964" s="16"/>
    </row>
    <row r="1965" spans="17:19" x14ac:dyDescent="0.3">
      <c r="Q1965" s="11"/>
      <c r="S1965" s="16"/>
    </row>
    <row r="1966" spans="17:19" x14ac:dyDescent="0.3">
      <c r="Q1966" s="11"/>
      <c r="S1966" s="16"/>
    </row>
    <row r="1967" spans="17:19" x14ac:dyDescent="0.3">
      <c r="Q1967" s="11"/>
      <c r="S1967" s="16"/>
    </row>
    <row r="1968" spans="17:19" x14ac:dyDescent="0.3">
      <c r="Q1968" s="11"/>
      <c r="S1968" s="16"/>
    </row>
    <row r="1969" spans="17:19" x14ac:dyDescent="0.3">
      <c r="Q1969" s="11"/>
      <c r="S1969" s="16"/>
    </row>
    <row r="1970" spans="17:19" x14ac:dyDescent="0.3">
      <c r="Q1970" s="11"/>
      <c r="S1970" s="16"/>
    </row>
    <row r="1971" spans="17:19" x14ac:dyDescent="0.3">
      <c r="Q1971" s="11"/>
      <c r="S1971" s="16"/>
    </row>
    <row r="1972" spans="17:19" x14ac:dyDescent="0.3">
      <c r="Q1972" s="11"/>
      <c r="S1972" s="16"/>
    </row>
    <row r="1973" spans="17:19" x14ac:dyDescent="0.3">
      <c r="Q1973" s="11"/>
      <c r="S1973" s="16"/>
    </row>
    <row r="1974" spans="17:19" x14ac:dyDescent="0.3">
      <c r="Q1974" s="11"/>
      <c r="S1974" s="16"/>
    </row>
    <row r="1975" spans="17:19" x14ac:dyDescent="0.3">
      <c r="Q1975" s="11"/>
      <c r="S1975" s="16"/>
    </row>
    <row r="1976" spans="17:19" x14ac:dyDescent="0.3">
      <c r="Q1976" s="11"/>
      <c r="S1976" s="16"/>
    </row>
    <row r="1977" spans="17:19" x14ac:dyDescent="0.3">
      <c r="Q1977" s="11"/>
      <c r="S1977" s="16"/>
    </row>
    <row r="1978" spans="17:19" x14ac:dyDescent="0.3">
      <c r="Q1978" s="11"/>
      <c r="S1978" s="16"/>
    </row>
    <row r="1979" spans="17:19" x14ac:dyDescent="0.3">
      <c r="Q1979" s="11"/>
      <c r="S1979" s="16"/>
    </row>
    <row r="1980" spans="17:19" x14ac:dyDescent="0.3">
      <c r="Q1980" s="11"/>
      <c r="S1980" s="16"/>
    </row>
    <row r="1981" spans="17:19" x14ac:dyDescent="0.3">
      <c r="Q1981" s="11"/>
      <c r="S1981" s="16"/>
    </row>
    <row r="1982" spans="17:19" x14ac:dyDescent="0.3">
      <c r="Q1982" s="11"/>
      <c r="S1982" s="16"/>
    </row>
    <row r="1983" spans="17:19" x14ac:dyDescent="0.3">
      <c r="Q1983" s="11"/>
      <c r="S1983" s="16"/>
    </row>
    <row r="1984" spans="17:19" x14ac:dyDescent="0.3">
      <c r="Q1984" s="11"/>
      <c r="S1984" s="16"/>
    </row>
    <row r="1985" spans="17:19" x14ac:dyDescent="0.3">
      <c r="Q1985" s="11"/>
      <c r="S1985" s="16"/>
    </row>
    <row r="1986" spans="17:19" x14ac:dyDescent="0.3">
      <c r="Q1986" s="11"/>
      <c r="S1986" s="16"/>
    </row>
    <row r="1987" spans="17:19" x14ac:dyDescent="0.3">
      <c r="Q1987" s="11"/>
      <c r="S1987" s="16"/>
    </row>
    <row r="1988" spans="17:19" x14ac:dyDescent="0.3">
      <c r="Q1988" s="11"/>
      <c r="S1988" s="16"/>
    </row>
    <row r="1989" spans="17:19" x14ac:dyDescent="0.3">
      <c r="Q1989" s="11"/>
      <c r="S1989" s="16"/>
    </row>
    <row r="1990" spans="17:19" x14ac:dyDescent="0.3">
      <c r="Q1990" s="11"/>
      <c r="S1990" s="16"/>
    </row>
    <row r="1991" spans="17:19" x14ac:dyDescent="0.3">
      <c r="Q1991" s="11"/>
      <c r="S1991" s="16"/>
    </row>
    <row r="1992" spans="17:19" x14ac:dyDescent="0.3">
      <c r="Q1992" s="11"/>
      <c r="S1992" s="16"/>
    </row>
    <row r="1993" spans="17:19" x14ac:dyDescent="0.3">
      <c r="Q1993" s="11"/>
      <c r="S1993" s="16"/>
    </row>
    <row r="1994" spans="17:19" x14ac:dyDescent="0.3">
      <c r="Q1994" s="11"/>
      <c r="S1994" s="16"/>
    </row>
    <row r="1995" spans="17:19" x14ac:dyDescent="0.3">
      <c r="Q1995" s="11"/>
      <c r="S1995" s="16"/>
    </row>
    <row r="1996" spans="17:19" x14ac:dyDescent="0.3">
      <c r="Q1996" s="11"/>
      <c r="S1996" s="16"/>
    </row>
    <row r="1997" spans="17:19" x14ac:dyDescent="0.3">
      <c r="Q1997" s="11"/>
      <c r="S1997" s="16"/>
    </row>
    <row r="1998" spans="17:19" x14ac:dyDescent="0.3">
      <c r="Q1998" s="11"/>
      <c r="S1998" s="16"/>
    </row>
    <row r="1999" spans="17:19" x14ac:dyDescent="0.3">
      <c r="Q1999" s="11"/>
      <c r="S1999" s="16"/>
    </row>
    <row r="2000" spans="17:19" x14ac:dyDescent="0.3">
      <c r="Q2000" s="11"/>
      <c r="S2000" s="16"/>
    </row>
    <row r="2001" spans="17:19" x14ac:dyDescent="0.3">
      <c r="Q2001" s="11"/>
      <c r="S2001" s="16"/>
    </row>
    <row r="2002" spans="17:19" x14ac:dyDescent="0.3">
      <c r="Q2002" s="11"/>
      <c r="S2002" s="16"/>
    </row>
    <row r="2003" spans="17:19" x14ac:dyDescent="0.3">
      <c r="Q2003" s="11"/>
      <c r="S2003" s="16"/>
    </row>
    <row r="2004" spans="17:19" x14ac:dyDescent="0.3">
      <c r="Q2004" s="11"/>
      <c r="S2004" s="16"/>
    </row>
    <row r="2005" spans="17:19" x14ac:dyDescent="0.3">
      <c r="Q2005" s="11"/>
      <c r="S2005" s="16"/>
    </row>
    <row r="2006" spans="17:19" x14ac:dyDescent="0.3">
      <c r="Q2006" s="11"/>
      <c r="S2006" s="16"/>
    </row>
    <row r="2007" spans="17:19" x14ac:dyDescent="0.3">
      <c r="Q2007" s="11"/>
      <c r="S2007" s="16"/>
    </row>
    <row r="2008" spans="17:19" x14ac:dyDescent="0.3">
      <c r="Q2008" s="11"/>
      <c r="S2008" s="16"/>
    </row>
    <row r="2009" spans="17:19" x14ac:dyDescent="0.3">
      <c r="Q2009" s="11"/>
      <c r="S2009" s="16"/>
    </row>
    <row r="2010" spans="17:19" x14ac:dyDescent="0.3">
      <c r="Q2010" s="11"/>
      <c r="S2010" s="16"/>
    </row>
    <row r="2011" spans="17:19" x14ac:dyDescent="0.3">
      <c r="Q2011" s="11"/>
      <c r="S2011" s="16"/>
    </row>
    <row r="2012" spans="17:19" x14ac:dyDescent="0.3">
      <c r="Q2012" s="11"/>
      <c r="S2012" s="16"/>
    </row>
    <row r="2013" spans="17:19" x14ac:dyDescent="0.3">
      <c r="Q2013" s="11"/>
      <c r="S2013" s="16"/>
    </row>
    <row r="2014" spans="17:19" x14ac:dyDescent="0.3">
      <c r="Q2014" s="11"/>
      <c r="S2014" s="16"/>
    </row>
    <row r="2015" spans="17:19" x14ac:dyDescent="0.3">
      <c r="Q2015" s="11"/>
      <c r="S2015" s="16"/>
    </row>
    <row r="2016" spans="17:19" x14ac:dyDescent="0.3">
      <c r="Q2016" s="11"/>
      <c r="S2016" s="16"/>
    </row>
    <row r="2017" spans="17:19" x14ac:dyDescent="0.3">
      <c r="Q2017" s="11"/>
      <c r="S2017" s="16"/>
    </row>
    <row r="2018" spans="17:19" x14ac:dyDescent="0.3">
      <c r="Q2018" s="11"/>
      <c r="S2018" s="16"/>
    </row>
    <row r="2019" spans="17:19" x14ac:dyDescent="0.3">
      <c r="Q2019" s="11"/>
      <c r="S2019" s="16"/>
    </row>
    <row r="2020" spans="17:19" x14ac:dyDescent="0.3">
      <c r="Q2020" s="11"/>
      <c r="S2020" s="16"/>
    </row>
    <row r="2021" spans="17:19" x14ac:dyDescent="0.3">
      <c r="Q2021" s="11"/>
      <c r="S2021" s="16"/>
    </row>
    <row r="2022" spans="17:19" x14ac:dyDescent="0.3">
      <c r="Q2022" s="11"/>
      <c r="S2022" s="16"/>
    </row>
    <row r="2023" spans="17:19" x14ac:dyDescent="0.3">
      <c r="Q2023" s="11"/>
      <c r="S2023" s="16"/>
    </row>
    <row r="2024" spans="17:19" x14ac:dyDescent="0.3">
      <c r="Q2024" s="11"/>
      <c r="S2024" s="16"/>
    </row>
    <row r="2025" spans="17:19" x14ac:dyDescent="0.3">
      <c r="Q2025" s="11"/>
      <c r="S2025" s="16"/>
    </row>
    <row r="2026" spans="17:19" x14ac:dyDescent="0.3">
      <c r="Q2026" s="11"/>
      <c r="S2026" s="16"/>
    </row>
    <row r="2027" spans="17:19" x14ac:dyDescent="0.3">
      <c r="Q2027" s="11"/>
      <c r="S2027" s="16"/>
    </row>
    <row r="2028" spans="17:19" x14ac:dyDescent="0.3">
      <c r="Q2028" s="11"/>
      <c r="S2028" s="16"/>
    </row>
    <row r="2029" spans="17:19" x14ac:dyDescent="0.3">
      <c r="Q2029" s="11"/>
      <c r="S2029" s="16"/>
    </row>
    <row r="2030" spans="17:19" x14ac:dyDescent="0.3">
      <c r="Q2030" s="11"/>
      <c r="S2030" s="16"/>
    </row>
    <row r="2031" spans="17:19" x14ac:dyDescent="0.3">
      <c r="Q2031" s="11"/>
      <c r="S2031" s="16"/>
    </row>
    <row r="2032" spans="17:19" x14ac:dyDescent="0.3">
      <c r="Q2032" s="11"/>
      <c r="S2032" s="16"/>
    </row>
    <row r="2033" spans="17:19" x14ac:dyDescent="0.3">
      <c r="Q2033" s="11"/>
      <c r="S2033" s="16"/>
    </row>
    <row r="2034" spans="17:19" x14ac:dyDescent="0.3">
      <c r="Q2034" s="11"/>
      <c r="S2034" s="16"/>
    </row>
    <row r="2035" spans="17:19" x14ac:dyDescent="0.3">
      <c r="Q2035" s="11"/>
      <c r="S2035" s="16"/>
    </row>
    <row r="2036" spans="17:19" x14ac:dyDescent="0.3">
      <c r="Q2036" s="11"/>
      <c r="S2036" s="16"/>
    </row>
    <row r="2037" spans="17:19" x14ac:dyDescent="0.3">
      <c r="Q2037" s="11"/>
      <c r="S2037" s="16"/>
    </row>
    <row r="2038" spans="17:19" x14ac:dyDescent="0.3">
      <c r="Q2038" s="11"/>
      <c r="S2038" s="16"/>
    </row>
    <row r="2039" spans="17:19" x14ac:dyDescent="0.3">
      <c r="Q2039" s="11"/>
      <c r="S2039" s="16"/>
    </row>
    <row r="2040" spans="17:19" x14ac:dyDescent="0.3">
      <c r="Q2040" s="11"/>
      <c r="S2040" s="16"/>
    </row>
    <row r="2041" spans="17:19" x14ac:dyDescent="0.3">
      <c r="Q2041" s="11"/>
      <c r="S2041" s="16"/>
    </row>
    <row r="2042" spans="17:19" x14ac:dyDescent="0.3">
      <c r="Q2042" s="11"/>
      <c r="S2042" s="16"/>
    </row>
    <row r="2043" spans="17:19" x14ac:dyDescent="0.3">
      <c r="Q2043" s="11"/>
      <c r="S2043" s="16"/>
    </row>
    <row r="2044" spans="17:19" x14ac:dyDescent="0.3">
      <c r="Q2044" s="11"/>
      <c r="S2044" s="16"/>
    </row>
    <row r="2045" spans="17:19" x14ac:dyDescent="0.3">
      <c r="Q2045" s="11"/>
      <c r="S2045" s="16"/>
    </row>
    <row r="2046" spans="17:19" x14ac:dyDescent="0.3">
      <c r="Q2046" s="11"/>
      <c r="S2046" s="16"/>
    </row>
    <row r="2047" spans="17:19" x14ac:dyDescent="0.3">
      <c r="Q2047" s="11"/>
      <c r="S2047" s="16"/>
    </row>
    <row r="2048" spans="17:19" x14ac:dyDescent="0.3">
      <c r="Q2048" s="11"/>
      <c r="S2048" s="16"/>
    </row>
    <row r="2049" spans="17:19" x14ac:dyDescent="0.3">
      <c r="Q2049" s="11"/>
      <c r="S2049" s="16"/>
    </row>
    <row r="2050" spans="17:19" x14ac:dyDescent="0.3">
      <c r="Q2050" s="11"/>
      <c r="S2050" s="16"/>
    </row>
    <row r="2051" spans="17:19" x14ac:dyDescent="0.3">
      <c r="Q2051" s="11"/>
      <c r="S2051" s="16"/>
    </row>
    <row r="2052" spans="17:19" x14ac:dyDescent="0.3">
      <c r="Q2052" s="11"/>
      <c r="S2052" s="16"/>
    </row>
    <row r="2053" spans="17:19" x14ac:dyDescent="0.3">
      <c r="Q2053" s="11"/>
      <c r="S2053" s="16"/>
    </row>
    <row r="2054" spans="17:19" x14ac:dyDescent="0.3">
      <c r="Q2054" s="11"/>
      <c r="S2054" s="16"/>
    </row>
    <row r="2055" spans="17:19" x14ac:dyDescent="0.3">
      <c r="Q2055" s="11"/>
      <c r="S2055" s="16"/>
    </row>
    <row r="2056" spans="17:19" x14ac:dyDescent="0.3">
      <c r="Q2056" s="11"/>
      <c r="S2056" s="16"/>
    </row>
    <row r="2057" spans="17:19" x14ac:dyDescent="0.3">
      <c r="Q2057" s="11"/>
      <c r="S2057" s="16"/>
    </row>
    <row r="2058" spans="17:19" x14ac:dyDescent="0.3">
      <c r="Q2058" s="11"/>
      <c r="S2058" s="16"/>
    </row>
    <row r="2059" spans="17:19" x14ac:dyDescent="0.3">
      <c r="Q2059" s="11"/>
      <c r="S2059" s="16"/>
    </row>
    <row r="2060" spans="17:19" x14ac:dyDescent="0.3">
      <c r="Q2060" s="11"/>
      <c r="S2060" s="16"/>
    </row>
    <row r="2061" spans="17:19" x14ac:dyDescent="0.3">
      <c r="Q2061" s="11"/>
      <c r="S2061" s="16"/>
    </row>
    <row r="2062" spans="17:19" x14ac:dyDescent="0.3">
      <c r="Q2062" s="11"/>
      <c r="S2062" s="16"/>
    </row>
    <row r="2063" spans="17:19" x14ac:dyDescent="0.3">
      <c r="Q2063" s="11"/>
      <c r="S2063" s="16"/>
    </row>
    <row r="2064" spans="17:19" x14ac:dyDescent="0.3">
      <c r="Q2064" s="11"/>
      <c r="S2064" s="16"/>
    </row>
    <row r="2065" spans="17:19" x14ac:dyDescent="0.3">
      <c r="Q2065" s="11"/>
      <c r="S2065" s="16"/>
    </row>
    <row r="2066" spans="17:19" x14ac:dyDescent="0.3">
      <c r="Q2066" s="11"/>
      <c r="S2066" s="16"/>
    </row>
    <row r="2067" spans="17:19" x14ac:dyDescent="0.3">
      <c r="Q2067" s="11"/>
      <c r="S2067" s="16"/>
    </row>
    <row r="2068" spans="17:19" x14ac:dyDescent="0.3">
      <c r="Q2068" s="11"/>
      <c r="S2068" s="16"/>
    </row>
    <row r="2069" spans="17:19" x14ac:dyDescent="0.3">
      <c r="Q2069" s="11"/>
      <c r="S2069" s="16"/>
    </row>
    <row r="2070" spans="17:19" x14ac:dyDescent="0.3">
      <c r="Q2070" s="11"/>
      <c r="S2070" s="16"/>
    </row>
    <row r="2071" spans="17:19" x14ac:dyDescent="0.3">
      <c r="Q2071" s="11"/>
      <c r="S2071" s="16"/>
    </row>
    <row r="2072" spans="17:19" x14ac:dyDescent="0.3">
      <c r="Q2072" s="11"/>
      <c r="S2072" s="16"/>
    </row>
    <row r="2073" spans="17:19" x14ac:dyDescent="0.3">
      <c r="Q2073" s="11"/>
      <c r="S2073" s="16"/>
    </row>
    <row r="2074" spans="17:19" x14ac:dyDescent="0.3">
      <c r="Q2074" s="11"/>
      <c r="S2074" s="16"/>
    </row>
    <row r="2075" spans="17:19" x14ac:dyDescent="0.3">
      <c r="Q2075" s="11"/>
      <c r="S2075" s="16"/>
    </row>
    <row r="2076" spans="17:19" x14ac:dyDescent="0.3">
      <c r="Q2076" s="11"/>
      <c r="S2076" s="16"/>
    </row>
    <row r="2077" spans="17:19" x14ac:dyDescent="0.3">
      <c r="Q2077" s="11"/>
      <c r="S2077" s="16"/>
    </row>
    <row r="2078" spans="17:19" x14ac:dyDescent="0.3">
      <c r="Q2078" s="11"/>
      <c r="S2078" s="16"/>
    </row>
    <row r="2079" spans="17:19" x14ac:dyDescent="0.3">
      <c r="Q2079" s="11"/>
      <c r="S2079" s="16"/>
    </row>
    <row r="2080" spans="17:19" x14ac:dyDescent="0.3">
      <c r="Q2080" s="11"/>
      <c r="S2080" s="16"/>
    </row>
    <row r="2081" spans="17:19" x14ac:dyDescent="0.3">
      <c r="Q2081" s="11"/>
      <c r="S2081" s="16"/>
    </row>
    <row r="2082" spans="17:19" x14ac:dyDescent="0.3">
      <c r="Q2082" s="11"/>
      <c r="S2082" s="16"/>
    </row>
    <row r="2083" spans="17:19" x14ac:dyDescent="0.3">
      <c r="Q2083" s="11"/>
      <c r="S2083" s="16"/>
    </row>
    <row r="2084" spans="17:19" x14ac:dyDescent="0.3">
      <c r="Q2084" s="11"/>
      <c r="S2084" s="16"/>
    </row>
    <row r="2085" spans="17:19" x14ac:dyDescent="0.3">
      <c r="Q2085" s="11"/>
      <c r="S2085" s="16"/>
    </row>
    <row r="2086" spans="17:19" x14ac:dyDescent="0.3">
      <c r="Q2086" s="11"/>
      <c r="S2086" s="16"/>
    </row>
    <row r="2087" spans="17:19" x14ac:dyDescent="0.3">
      <c r="Q2087" s="11"/>
      <c r="S2087" s="16"/>
    </row>
    <row r="2088" spans="17:19" x14ac:dyDescent="0.3">
      <c r="Q2088" s="11"/>
      <c r="S2088" s="16"/>
    </row>
    <row r="2089" spans="17:19" x14ac:dyDescent="0.3">
      <c r="Q2089" s="11"/>
      <c r="S2089" s="16"/>
    </row>
    <row r="2090" spans="17:19" x14ac:dyDescent="0.3">
      <c r="Q2090" s="11"/>
      <c r="S2090" s="16"/>
    </row>
    <row r="2091" spans="17:19" x14ac:dyDescent="0.3">
      <c r="Q2091" s="11"/>
      <c r="S2091" s="16"/>
    </row>
    <row r="2092" spans="17:19" x14ac:dyDescent="0.3">
      <c r="Q2092" s="11"/>
      <c r="S2092" s="16"/>
    </row>
    <row r="2093" spans="17:19" x14ac:dyDescent="0.3">
      <c r="Q2093" s="11"/>
      <c r="S2093" s="16"/>
    </row>
    <row r="2094" spans="17:19" x14ac:dyDescent="0.3">
      <c r="Q2094" s="11"/>
      <c r="S2094" s="16"/>
    </row>
    <row r="2095" spans="17:19" x14ac:dyDescent="0.3">
      <c r="Q2095" s="11"/>
      <c r="S2095" s="16"/>
    </row>
    <row r="2096" spans="17:19" x14ac:dyDescent="0.3">
      <c r="Q2096" s="11"/>
      <c r="S2096" s="16"/>
    </row>
    <row r="2097" spans="17:19" x14ac:dyDescent="0.3">
      <c r="Q2097" s="11"/>
      <c r="S2097" s="16"/>
    </row>
    <row r="2098" spans="17:19" x14ac:dyDescent="0.3">
      <c r="Q2098" s="11"/>
      <c r="S2098" s="16"/>
    </row>
    <row r="2099" spans="17:19" x14ac:dyDescent="0.3">
      <c r="Q2099" s="11"/>
      <c r="S2099" s="16"/>
    </row>
    <row r="2100" spans="17:19" x14ac:dyDescent="0.3">
      <c r="Q2100" s="11"/>
      <c r="S2100" s="16"/>
    </row>
    <row r="2101" spans="17:19" x14ac:dyDescent="0.3">
      <c r="Q2101" s="11"/>
      <c r="S2101" s="16"/>
    </row>
    <row r="2102" spans="17:19" x14ac:dyDescent="0.3">
      <c r="Q2102" s="11"/>
      <c r="S2102" s="16"/>
    </row>
    <row r="2103" spans="17:19" x14ac:dyDescent="0.3">
      <c r="Q2103" s="11"/>
      <c r="S2103" s="16"/>
    </row>
    <row r="2104" spans="17:19" x14ac:dyDescent="0.3">
      <c r="Q2104" s="11"/>
      <c r="S2104" s="16"/>
    </row>
    <row r="2105" spans="17:19" x14ac:dyDescent="0.3">
      <c r="Q2105" s="11"/>
      <c r="S2105" s="16"/>
    </row>
    <row r="2106" spans="17:19" x14ac:dyDescent="0.3">
      <c r="Q2106" s="11"/>
      <c r="S2106" s="16"/>
    </row>
    <row r="2107" spans="17:19" x14ac:dyDescent="0.3">
      <c r="Q2107" s="11"/>
      <c r="S2107" s="16"/>
    </row>
    <row r="2108" spans="17:19" x14ac:dyDescent="0.3">
      <c r="Q2108" s="11"/>
      <c r="S2108" s="16"/>
    </row>
    <row r="2109" spans="17:19" x14ac:dyDescent="0.3">
      <c r="Q2109" s="11"/>
      <c r="S2109" s="16"/>
    </row>
    <row r="2110" spans="17:19" x14ac:dyDescent="0.3">
      <c r="Q2110" s="11"/>
      <c r="S2110" s="16"/>
    </row>
    <row r="2111" spans="17:19" x14ac:dyDescent="0.3">
      <c r="Q2111" s="11"/>
      <c r="S2111" s="16"/>
    </row>
    <row r="2112" spans="17:19" x14ac:dyDescent="0.3">
      <c r="Q2112" s="11"/>
      <c r="S2112" s="16"/>
    </row>
    <row r="2113" spans="17:19" x14ac:dyDescent="0.3">
      <c r="Q2113" s="11"/>
      <c r="S2113" s="16"/>
    </row>
    <row r="2114" spans="17:19" x14ac:dyDescent="0.3">
      <c r="Q2114" s="11"/>
      <c r="S2114" s="16"/>
    </row>
    <row r="2115" spans="17:19" x14ac:dyDescent="0.3">
      <c r="Q2115" s="11"/>
      <c r="S2115" s="16"/>
    </row>
    <row r="2116" spans="17:19" x14ac:dyDescent="0.3">
      <c r="Q2116" s="11"/>
      <c r="S2116" s="16"/>
    </row>
    <row r="2117" spans="17:19" x14ac:dyDescent="0.3">
      <c r="Q2117" s="11"/>
      <c r="S2117" s="16"/>
    </row>
    <row r="2118" spans="17:19" x14ac:dyDescent="0.3">
      <c r="Q2118" s="11"/>
      <c r="S2118" s="16"/>
    </row>
    <row r="2119" spans="17:19" x14ac:dyDescent="0.3">
      <c r="Q2119" s="11"/>
      <c r="S2119" s="16"/>
    </row>
    <row r="2120" spans="17:19" x14ac:dyDescent="0.3">
      <c r="Q2120" s="11"/>
      <c r="S2120" s="16"/>
    </row>
    <row r="2121" spans="17:19" x14ac:dyDescent="0.3">
      <c r="Q2121" s="11"/>
      <c r="S2121" s="16"/>
    </row>
    <row r="2122" spans="17:19" x14ac:dyDescent="0.3">
      <c r="Q2122" s="11"/>
      <c r="S2122" s="16"/>
    </row>
    <row r="2123" spans="17:19" x14ac:dyDescent="0.3">
      <c r="Q2123" s="11"/>
      <c r="S2123" s="16"/>
    </row>
    <row r="2124" spans="17:19" x14ac:dyDescent="0.3">
      <c r="Q2124" s="11"/>
      <c r="S2124" s="16"/>
    </row>
    <row r="2125" spans="17:19" x14ac:dyDescent="0.3">
      <c r="Q2125" s="11"/>
      <c r="S2125" s="16"/>
    </row>
    <row r="2126" spans="17:19" x14ac:dyDescent="0.3">
      <c r="Q2126" s="11"/>
      <c r="S2126" s="16"/>
    </row>
    <row r="2127" spans="17:19" x14ac:dyDescent="0.3">
      <c r="Q2127" s="11"/>
      <c r="S2127" s="16"/>
    </row>
    <row r="2128" spans="17:19" x14ac:dyDescent="0.3">
      <c r="Q2128" s="11"/>
      <c r="S2128" s="16"/>
    </row>
    <row r="2129" spans="17:19" x14ac:dyDescent="0.3">
      <c r="Q2129" s="11"/>
      <c r="S2129" s="16"/>
    </row>
    <row r="2130" spans="17:19" x14ac:dyDescent="0.3">
      <c r="Q2130" s="11"/>
      <c r="S2130" s="16"/>
    </row>
    <row r="2131" spans="17:19" x14ac:dyDescent="0.3">
      <c r="Q2131" s="11"/>
      <c r="S2131" s="16"/>
    </row>
    <row r="2132" spans="17:19" x14ac:dyDescent="0.3">
      <c r="Q2132" s="11"/>
      <c r="S2132" s="16"/>
    </row>
    <row r="2133" spans="17:19" x14ac:dyDescent="0.3">
      <c r="Q2133" s="11"/>
      <c r="S2133" s="16"/>
    </row>
    <row r="2134" spans="17:19" x14ac:dyDescent="0.3">
      <c r="Q2134" s="11"/>
      <c r="S2134" s="16"/>
    </row>
    <row r="2135" spans="17:19" x14ac:dyDescent="0.3">
      <c r="Q2135" s="11"/>
      <c r="S2135" s="16"/>
    </row>
    <row r="2136" spans="17:19" x14ac:dyDescent="0.3">
      <c r="Q2136" s="11"/>
      <c r="S2136" s="16"/>
    </row>
    <row r="2137" spans="17:19" x14ac:dyDescent="0.3">
      <c r="Q2137" s="11"/>
      <c r="S2137" s="16"/>
    </row>
    <row r="2138" spans="17:19" x14ac:dyDescent="0.3">
      <c r="Q2138" s="11"/>
      <c r="S2138" s="16"/>
    </row>
    <row r="2139" spans="17:19" x14ac:dyDescent="0.3">
      <c r="Q2139" s="11"/>
      <c r="S2139" s="16"/>
    </row>
    <row r="2140" spans="17:19" x14ac:dyDescent="0.3">
      <c r="Q2140" s="11"/>
      <c r="S2140" s="16"/>
    </row>
    <row r="2141" spans="17:19" x14ac:dyDescent="0.3">
      <c r="Q2141" s="11"/>
      <c r="S2141" s="16"/>
    </row>
    <row r="2142" spans="17:19" x14ac:dyDescent="0.3">
      <c r="Q2142" s="11"/>
      <c r="S2142" s="16"/>
    </row>
    <row r="2143" spans="17:19" x14ac:dyDescent="0.3">
      <c r="Q2143" s="11"/>
      <c r="S2143" s="16"/>
    </row>
    <row r="2144" spans="17:19" x14ac:dyDescent="0.3">
      <c r="Q2144" s="11"/>
      <c r="S2144" s="16"/>
    </row>
    <row r="2145" spans="17:19" x14ac:dyDescent="0.3">
      <c r="Q2145" s="11"/>
      <c r="S2145" s="16"/>
    </row>
    <row r="2146" spans="17:19" x14ac:dyDescent="0.3">
      <c r="Q2146" s="11"/>
      <c r="S2146" s="16"/>
    </row>
    <row r="2147" spans="17:19" x14ac:dyDescent="0.3">
      <c r="Q2147" s="11"/>
      <c r="S2147" s="16"/>
    </row>
    <row r="2148" spans="17:19" x14ac:dyDescent="0.3">
      <c r="Q2148" s="11"/>
      <c r="S2148" s="16"/>
    </row>
    <row r="2149" spans="17:19" x14ac:dyDescent="0.3">
      <c r="Q2149" s="11"/>
      <c r="S2149" s="16"/>
    </row>
    <row r="2150" spans="17:19" x14ac:dyDescent="0.3">
      <c r="Q2150" s="11"/>
      <c r="S2150" s="16"/>
    </row>
    <row r="2151" spans="17:19" x14ac:dyDescent="0.3">
      <c r="Q2151" s="11"/>
      <c r="S2151" s="16"/>
    </row>
    <row r="2152" spans="17:19" x14ac:dyDescent="0.3">
      <c r="Q2152" s="11"/>
      <c r="S2152" s="16"/>
    </row>
    <row r="2153" spans="17:19" x14ac:dyDescent="0.3">
      <c r="Q2153" s="11"/>
      <c r="S2153" s="16"/>
    </row>
    <row r="2154" spans="17:19" x14ac:dyDescent="0.3">
      <c r="Q2154" s="11"/>
      <c r="S2154" s="16"/>
    </row>
    <row r="2155" spans="17:19" x14ac:dyDescent="0.3">
      <c r="Q2155" s="11"/>
      <c r="S2155" s="16"/>
    </row>
    <row r="2156" spans="17:19" x14ac:dyDescent="0.3">
      <c r="Q2156" s="11"/>
      <c r="S2156" s="16"/>
    </row>
    <row r="2157" spans="17:19" x14ac:dyDescent="0.3">
      <c r="Q2157" s="11"/>
      <c r="S2157" s="16"/>
    </row>
    <row r="2158" spans="17:19" x14ac:dyDescent="0.3">
      <c r="Q2158" s="11"/>
      <c r="S2158" s="16"/>
    </row>
    <row r="2159" spans="17:19" x14ac:dyDescent="0.3">
      <c r="Q2159" s="11"/>
      <c r="S2159" s="16"/>
    </row>
    <row r="2160" spans="17:19" x14ac:dyDescent="0.3">
      <c r="Q2160" s="11"/>
      <c r="S2160" s="16"/>
    </row>
    <row r="2161" spans="17:19" x14ac:dyDescent="0.3">
      <c r="Q2161" s="11"/>
      <c r="S2161" s="16"/>
    </row>
    <row r="2162" spans="17:19" x14ac:dyDescent="0.3">
      <c r="Q2162" s="11"/>
      <c r="S2162" s="16"/>
    </row>
    <row r="2163" spans="17:19" x14ac:dyDescent="0.3">
      <c r="Q2163" s="11"/>
      <c r="S2163" s="16"/>
    </row>
    <row r="2164" spans="17:19" x14ac:dyDescent="0.3">
      <c r="Q2164" s="11"/>
      <c r="S2164" s="16"/>
    </row>
    <row r="2165" spans="17:19" x14ac:dyDescent="0.3">
      <c r="Q2165" s="11"/>
      <c r="S2165" s="16"/>
    </row>
    <row r="2166" spans="17:19" x14ac:dyDescent="0.3">
      <c r="Q2166" s="11"/>
      <c r="S2166" s="16"/>
    </row>
    <row r="2167" spans="17:19" x14ac:dyDescent="0.3">
      <c r="Q2167" s="11"/>
      <c r="S2167" s="16"/>
    </row>
    <row r="2168" spans="17:19" x14ac:dyDescent="0.3">
      <c r="Q2168" s="11"/>
      <c r="S2168" s="16"/>
    </row>
    <row r="2169" spans="17:19" x14ac:dyDescent="0.3">
      <c r="Q2169" s="11"/>
      <c r="S2169" s="16"/>
    </row>
    <row r="2170" spans="17:19" x14ac:dyDescent="0.3">
      <c r="Q2170" s="11"/>
      <c r="S2170" s="16"/>
    </row>
    <row r="2171" spans="17:19" x14ac:dyDescent="0.3">
      <c r="Q2171" s="11"/>
      <c r="S2171" s="16"/>
    </row>
    <row r="2172" spans="17:19" x14ac:dyDescent="0.3">
      <c r="Q2172" s="11"/>
      <c r="S2172" s="16"/>
    </row>
    <row r="2173" spans="17:19" x14ac:dyDescent="0.3">
      <c r="Q2173" s="11"/>
      <c r="S2173" s="16"/>
    </row>
    <row r="2174" spans="17:19" x14ac:dyDescent="0.3">
      <c r="Q2174" s="11"/>
      <c r="S2174" s="16"/>
    </row>
    <row r="2175" spans="17:19" x14ac:dyDescent="0.3">
      <c r="Q2175" s="11"/>
      <c r="S2175" s="16"/>
    </row>
    <row r="2176" spans="17:19" x14ac:dyDescent="0.3">
      <c r="Q2176" s="11"/>
      <c r="S2176" s="16"/>
    </row>
    <row r="2177" spans="17:19" x14ac:dyDescent="0.3">
      <c r="Q2177" s="11"/>
      <c r="S2177" s="16"/>
    </row>
    <row r="2178" spans="17:19" x14ac:dyDescent="0.3">
      <c r="Q2178" s="11"/>
      <c r="S2178" s="16"/>
    </row>
    <row r="2179" spans="17:19" x14ac:dyDescent="0.3">
      <c r="Q2179" s="11"/>
      <c r="S2179" s="16"/>
    </row>
    <row r="2180" spans="17:19" x14ac:dyDescent="0.3">
      <c r="Q2180" s="11"/>
      <c r="S2180" s="16"/>
    </row>
    <row r="2181" spans="17:19" x14ac:dyDescent="0.3">
      <c r="Q2181" s="11"/>
      <c r="S2181" s="16"/>
    </row>
    <row r="2182" spans="17:19" x14ac:dyDescent="0.3">
      <c r="Q2182" s="11"/>
      <c r="S2182" s="16"/>
    </row>
    <row r="2183" spans="17:19" x14ac:dyDescent="0.3">
      <c r="Q2183" s="11"/>
      <c r="S2183" s="16"/>
    </row>
    <row r="2184" spans="17:19" x14ac:dyDescent="0.3">
      <c r="Q2184" s="11"/>
      <c r="S2184" s="16"/>
    </row>
    <row r="2185" spans="17:19" x14ac:dyDescent="0.3">
      <c r="Q2185" s="11"/>
      <c r="S2185" s="16"/>
    </row>
    <row r="2186" spans="17:19" x14ac:dyDescent="0.3">
      <c r="Q2186" s="11"/>
      <c r="S2186" s="16"/>
    </row>
    <row r="2187" spans="17:19" x14ac:dyDescent="0.3">
      <c r="Q2187" s="11"/>
      <c r="S2187" s="16"/>
    </row>
    <row r="2188" spans="17:19" x14ac:dyDescent="0.3">
      <c r="Q2188" s="11"/>
      <c r="S2188" s="16"/>
    </row>
    <row r="2189" spans="17:19" x14ac:dyDescent="0.3">
      <c r="Q2189" s="11"/>
      <c r="S2189" s="16"/>
    </row>
    <row r="2190" spans="17:19" x14ac:dyDescent="0.3">
      <c r="Q2190" s="11"/>
      <c r="S2190" s="16"/>
    </row>
    <row r="2191" spans="17:19" x14ac:dyDescent="0.3">
      <c r="Q2191" s="11"/>
      <c r="S2191" s="16"/>
    </row>
    <row r="2192" spans="17:19" x14ac:dyDescent="0.3">
      <c r="Q2192" s="11"/>
      <c r="S2192" s="16"/>
    </row>
    <row r="2193" spans="17:19" x14ac:dyDescent="0.3">
      <c r="Q2193" s="11"/>
      <c r="S2193" s="16"/>
    </row>
    <row r="2194" spans="17:19" x14ac:dyDescent="0.3">
      <c r="Q2194" s="11"/>
      <c r="S2194" s="16"/>
    </row>
    <row r="2195" spans="17:19" x14ac:dyDescent="0.3">
      <c r="Q2195" s="11"/>
      <c r="S2195" s="16"/>
    </row>
    <row r="2196" spans="17:19" x14ac:dyDescent="0.3">
      <c r="Q2196" s="11"/>
      <c r="S2196" s="16"/>
    </row>
    <row r="2197" spans="17:19" x14ac:dyDescent="0.3">
      <c r="Q2197" s="11"/>
      <c r="S2197" s="16"/>
    </row>
    <row r="2198" spans="17:19" x14ac:dyDescent="0.3">
      <c r="Q2198" s="11"/>
      <c r="S2198" s="16"/>
    </row>
    <row r="2199" spans="17:19" x14ac:dyDescent="0.3">
      <c r="Q2199" s="11"/>
      <c r="S2199" s="16"/>
    </row>
    <row r="2200" spans="17:19" x14ac:dyDescent="0.3">
      <c r="Q2200" s="11"/>
      <c r="S2200" s="16"/>
    </row>
    <row r="2201" spans="17:19" x14ac:dyDescent="0.3">
      <c r="Q2201" s="11"/>
      <c r="S2201" s="16"/>
    </row>
    <row r="2202" spans="17:19" x14ac:dyDescent="0.3">
      <c r="Q2202" s="11"/>
      <c r="S2202" s="16"/>
    </row>
    <row r="2203" spans="17:19" x14ac:dyDescent="0.3">
      <c r="Q2203" s="11"/>
      <c r="S2203" s="16"/>
    </row>
    <row r="2204" spans="17:19" x14ac:dyDescent="0.3">
      <c r="Q2204" s="11"/>
      <c r="S2204" s="16"/>
    </row>
    <row r="2205" spans="17:19" x14ac:dyDescent="0.3">
      <c r="Q2205" s="11"/>
      <c r="S2205" s="16"/>
    </row>
    <row r="2206" spans="17:19" x14ac:dyDescent="0.3">
      <c r="Q2206" s="11"/>
      <c r="S2206" s="16"/>
    </row>
    <row r="2207" spans="17:19" x14ac:dyDescent="0.3">
      <c r="Q2207" s="11"/>
      <c r="S2207" s="16"/>
    </row>
    <row r="2208" spans="17:19" x14ac:dyDescent="0.3">
      <c r="Q2208" s="11"/>
      <c r="S2208" s="16"/>
    </row>
    <row r="2209" spans="17:19" x14ac:dyDescent="0.3">
      <c r="Q2209" s="11"/>
      <c r="S2209" s="16"/>
    </row>
    <row r="2210" spans="17:19" x14ac:dyDescent="0.3">
      <c r="Q2210" s="11"/>
      <c r="S2210" s="16"/>
    </row>
    <row r="2211" spans="17:19" x14ac:dyDescent="0.3">
      <c r="Q2211" s="11"/>
      <c r="S2211" s="16"/>
    </row>
    <row r="2212" spans="17:19" x14ac:dyDescent="0.3">
      <c r="Q2212" s="11"/>
      <c r="S2212" s="16"/>
    </row>
    <row r="2213" spans="17:19" x14ac:dyDescent="0.3">
      <c r="Q2213" s="11"/>
      <c r="S2213" s="16"/>
    </row>
    <row r="2214" spans="17:19" x14ac:dyDescent="0.3">
      <c r="Q2214" s="11"/>
      <c r="S2214" s="16"/>
    </row>
    <row r="2215" spans="17:19" x14ac:dyDescent="0.3">
      <c r="Q2215" s="11"/>
      <c r="S2215" s="16"/>
    </row>
    <row r="2216" spans="17:19" x14ac:dyDescent="0.3">
      <c r="Q2216" s="11"/>
      <c r="S2216" s="16"/>
    </row>
    <row r="2217" spans="17:19" x14ac:dyDescent="0.3">
      <c r="Q2217" s="11"/>
      <c r="S2217" s="16"/>
    </row>
    <row r="2218" spans="17:19" x14ac:dyDescent="0.3">
      <c r="Q2218" s="11"/>
      <c r="S2218" s="16"/>
    </row>
    <row r="2219" spans="17:19" x14ac:dyDescent="0.3">
      <c r="Q2219" s="11"/>
      <c r="S2219" s="16"/>
    </row>
    <row r="2220" spans="17:19" x14ac:dyDescent="0.3">
      <c r="Q2220" s="11"/>
      <c r="S2220" s="16"/>
    </row>
    <row r="2221" spans="17:19" x14ac:dyDescent="0.3">
      <c r="Q2221" s="11"/>
      <c r="S2221" s="16"/>
    </row>
    <row r="2222" spans="17:19" x14ac:dyDescent="0.3">
      <c r="Q2222" s="11"/>
      <c r="S2222" s="16"/>
    </row>
    <row r="2223" spans="17:19" x14ac:dyDescent="0.3">
      <c r="Q2223" s="11"/>
      <c r="S2223" s="16"/>
    </row>
    <row r="2224" spans="17:19" x14ac:dyDescent="0.3">
      <c r="Q2224" s="11"/>
      <c r="S2224" s="16"/>
    </row>
    <row r="2225" spans="17:19" x14ac:dyDescent="0.3">
      <c r="Q2225" s="11"/>
      <c r="S2225" s="16"/>
    </row>
    <row r="2226" spans="17:19" x14ac:dyDescent="0.3">
      <c r="Q2226" s="11"/>
      <c r="S2226" s="16"/>
    </row>
    <row r="2227" spans="17:19" x14ac:dyDescent="0.3">
      <c r="Q2227" s="11"/>
      <c r="S2227" s="16"/>
    </row>
    <row r="2228" spans="17:19" x14ac:dyDescent="0.3">
      <c r="Q2228" s="11"/>
      <c r="S2228" s="16"/>
    </row>
    <row r="2229" spans="17:19" x14ac:dyDescent="0.3">
      <c r="Q2229" s="11"/>
      <c r="S2229" s="16"/>
    </row>
    <row r="2230" spans="17:19" x14ac:dyDescent="0.3">
      <c r="Q2230" s="11"/>
      <c r="S2230" s="16"/>
    </row>
    <row r="2231" spans="17:19" x14ac:dyDescent="0.3">
      <c r="Q2231" s="11"/>
      <c r="S2231" s="16"/>
    </row>
    <row r="2232" spans="17:19" x14ac:dyDescent="0.3">
      <c r="Q2232" s="11"/>
      <c r="S2232" s="16"/>
    </row>
    <row r="2233" spans="17:19" x14ac:dyDescent="0.3">
      <c r="Q2233" s="11"/>
      <c r="S2233" s="16"/>
    </row>
    <row r="2234" spans="17:19" x14ac:dyDescent="0.3">
      <c r="Q2234" s="11"/>
      <c r="S2234" s="16"/>
    </row>
    <row r="2235" spans="17:19" x14ac:dyDescent="0.3">
      <c r="Q2235" s="11"/>
      <c r="S2235" s="16"/>
    </row>
    <row r="2236" spans="17:19" x14ac:dyDescent="0.3">
      <c r="Q2236" s="11"/>
      <c r="S2236" s="16"/>
    </row>
    <row r="2237" spans="17:19" x14ac:dyDescent="0.3">
      <c r="Q2237" s="11"/>
      <c r="S2237" s="16"/>
    </row>
    <row r="2238" spans="17:19" x14ac:dyDescent="0.3">
      <c r="Q2238" s="11"/>
      <c r="S2238" s="16"/>
    </row>
    <row r="2239" spans="17:19" x14ac:dyDescent="0.3">
      <c r="Q2239" s="11"/>
      <c r="S2239" s="16"/>
    </row>
    <row r="2240" spans="17:19" x14ac:dyDescent="0.3">
      <c r="Q2240" s="11"/>
      <c r="S2240" s="16"/>
    </row>
    <row r="2241" spans="17:19" x14ac:dyDescent="0.3">
      <c r="Q2241" s="11"/>
      <c r="S2241" s="16"/>
    </row>
    <row r="2242" spans="17:19" x14ac:dyDescent="0.3">
      <c r="Q2242" s="11"/>
      <c r="S2242" s="16"/>
    </row>
    <row r="2243" spans="17:19" x14ac:dyDescent="0.3">
      <c r="Q2243" s="11"/>
      <c r="S2243" s="16"/>
    </row>
    <row r="2244" spans="17:19" x14ac:dyDescent="0.3">
      <c r="Q2244" s="11"/>
      <c r="S2244" s="16"/>
    </row>
    <row r="2245" spans="17:19" x14ac:dyDescent="0.3">
      <c r="Q2245" s="11"/>
      <c r="S2245" s="16"/>
    </row>
    <row r="2246" spans="17:19" x14ac:dyDescent="0.3">
      <c r="Q2246" s="11"/>
      <c r="S2246" s="16"/>
    </row>
    <row r="2247" spans="17:19" x14ac:dyDescent="0.3">
      <c r="Q2247" s="11"/>
      <c r="S2247" s="16"/>
    </row>
    <row r="2248" spans="17:19" x14ac:dyDescent="0.3">
      <c r="Q2248" s="11"/>
      <c r="S2248" s="16"/>
    </row>
    <row r="2249" spans="17:19" x14ac:dyDescent="0.3">
      <c r="Q2249" s="11"/>
      <c r="S2249" s="16"/>
    </row>
    <row r="2250" spans="17:19" x14ac:dyDescent="0.3">
      <c r="Q2250" s="11"/>
      <c r="S2250" s="16"/>
    </row>
    <row r="2251" spans="17:19" x14ac:dyDescent="0.3">
      <c r="Q2251" s="11"/>
      <c r="S2251" s="16"/>
    </row>
    <row r="2252" spans="17:19" x14ac:dyDescent="0.3">
      <c r="Q2252" s="11"/>
      <c r="S2252" s="16"/>
    </row>
    <row r="2253" spans="17:19" x14ac:dyDescent="0.3">
      <c r="Q2253" s="11"/>
      <c r="S2253" s="16"/>
    </row>
    <row r="2254" spans="17:19" x14ac:dyDescent="0.3">
      <c r="Q2254" s="11"/>
      <c r="S2254" s="16"/>
    </row>
    <row r="2255" spans="17:19" x14ac:dyDescent="0.3">
      <c r="Q2255" s="11"/>
      <c r="S2255" s="16"/>
    </row>
    <row r="2256" spans="17:19" x14ac:dyDescent="0.3">
      <c r="Q2256" s="11"/>
      <c r="S2256" s="16"/>
    </row>
    <row r="2257" spans="17:19" x14ac:dyDescent="0.3">
      <c r="Q2257" s="11"/>
      <c r="S2257" s="16"/>
    </row>
    <row r="2258" spans="17:19" x14ac:dyDescent="0.3">
      <c r="Q2258" s="11"/>
      <c r="S2258" s="16"/>
    </row>
    <row r="2259" spans="17:19" x14ac:dyDescent="0.3">
      <c r="Q2259" s="11"/>
      <c r="S2259" s="16"/>
    </row>
    <row r="2260" spans="17:19" x14ac:dyDescent="0.3">
      <c r="Q2260" s="11"/>
      <c r="S2260" s="16"/>
    </row>
    <row r="2261" spans="17:19" x14ac:dyDescent="0.3">
      <c r="Q2261" s="11"/>
      <c r="S2261" s="16"/>
    </row>
    <row r="2262" spans="17:19" x14ac:dyDescent="0.3">
      <c r="Q2262" s="11"/>
      <c r="S2262" s="16"/>
    </row>
    <row r="2263" spans="17:19" x14ac:dyDescent="0.3">
      <c r="Q2263" s="11"/>
      <c r="S2263" s="16"/>
    </row>
    <row r="2264" spans="17:19" x14ac:dyDescent="0.3">
      <c r="Q2264" s="11"/>
      <c r="S2264" s="16"/>
    </row>
    <row r="2265" spans="17:19" x14ac:dyDescent="0.3">
      <c r="Q2265" s="11"/>
      <c r="S2265" s="16"/>
    </row>
    <row r="2266" spans="17:19" x14ac:dyDescent="0.3">
      <c r="Q2266" s="11"/>
      <c r="S2266" s="16"/>
    </row>
    <row r="2267" spans="17:19" x14ac:dyDescent="0.3">
      <c r="Q2267" s="11"/>
      <c r="S2267" s="16"/>
    </row>
    <row r="2268" spans="17:19" x14ac:dyDescent="0.3">
      <c r="Q2268" s="11"/>
      <c r="S2268" s="16"/>
    </row>
    <row r="2269" spans="17:19" x14ac:dyDescent="0.3">
      <c r="Q2269" s="11"/>
      <c r="S2269" s="16"/>
    </row>
    <row r="2270" spans="17:19" x14ac:dyDescent="0.3">
      <c r="Q2270" s="11"/>
      <c r="S2270" s="16"/>
    </row>
    <row r="2271" spans="17:19" x14ac:dyDescent="0.3">
      <c r="Q2271" s="11"/>
      <c r="S2271" s="16"/>
    </row>
    <row r="2272" spans="17:19" x14ac:dyDescent="0.3">
      <c r="Q2272" s="11"/>
      <c r="S2272" s="16"/>
    </row>
    <row r="2273" spans="17:19" x14ac:dyDescent="0.3">
      <c r="Q2273" s="11"/>
      <c r="S2273" s="16"/>
    </row>
    <row r="2274" spans="17:19" x14ac:dyDescent="0.3">
      <c r="Q2274" s="11"/>
      <c r="S2274" s="16"/>
    </row>
    <row r="2275" spans="17:19" x14ac:dyDescent="0.3">
      <c r="Q2275" s="11"/>
      <c r="S2275" s="16"/>
    </row>
    <row r="2276" spans="17:19" x14ac:dyDescent="0.3">
      <c r="Q2276" s="11"/>
      <c r="S2276" s="16"/>
    </row>
    <row r="2277" spans="17:19" x14ac:dyDescent="0.3">
      <c r="Q2277" s="11"/>
      <c r="S2277" s="16"/>
    </row>
    <row r="2278" spans="17:19" x14ac:dyDescent="0.3">
      <c r="Q2278" s="11"/>
      <c r="S2278" s="16"/>
    </row>
    <row r="2279" spans="17:19" x14ac:dyDescent="0.3">
      <c r="Q2279" s="11"/>
      <c r="S2279" s="16"/>
    </row>
    <row r="2280" spans="17:19" x14ac:dyDescent="0.3">
      <c r="Q2280" s="11"/>
      <c r="S2280" s="16"/>
    </row>
    <row r="2281" spans="17:19" x14ac:dyDescent="0.3">
      <c r="Q2281" s="11"/>
      <c r="S2281" s="16"/>
    </row>
    <row r="2282" spans="17:19" x14ac:dyDescent="0.3">
      <c r="Q2282" s="11"/>
      <c r="S2282" s="16"/>
    </row>
    <row r="2283" spans="17:19" x14ac:dyDescent="0.3">
      <c r="Q2283" s="11"/>
      <c r="S2283" s="16"/>
    </row>
    <row r="2284" spans="17:19" x14ac:dyDescent="0.3">
      <c r="Q2284" s="11"/>
      <c r="S2284" s="16"/>
    </row>
    <row r="2285" spans="17:19" x14ac:dyDescent="0.3">
      <c r="Q2285" s="11"/>
      <c r="S2285" s="16"/>
    </row>
    <row r="2286" spans="17:19" x14ac:dyDescent="0.3">
      <c r="Q2286" s="11"/>
      <c r="S2286" s="16"/>
    </row>
    <row r="2287" spans="17:19" x14ac:dyDescent="0.3">
      <c r="Q2287" s="11"/>
      <c r="S2287" s="16"/>
    </row>
    <row r="2288" spans="17:19" x14ac:dyDescent="0.3">
      <c r="Q2288" s="11"/>
      <c r="S2288" s="16"/>
    </row>
    <row r="2289" spans="17:19" x14ac:dyDescent="0.3">
      <c r="Q2289" s="11"/>
      <c r="S2289" s="16"/>
    </row>
    <row r="2290" spans="17:19" x14ac:dyDescent="0.3">
      <c r="Q2290" s="11"/>
      <c r="S2290" s="16"/>
    </row>
    <row r="2291" spans="17:19" x14ac:dyDescent="0.3">
      <c r="Q2291" s="11"/>
      <c r="S2291" s="16"/>
    </row>
    <row r="2292" spans="17:19" x14ac:dyDescent="0.3">
      <c r="Q2292" s="11"/>
      <c r="S2292" s="16"/>
    </row>
    <row r="2293" spans="17:19" x14ac:dyDescent="0.3">
      <c r="Q2293" s="11"/>
      <c r="S2293" s="16"/>
    </row>
    <row r="2294" spans="17:19" x14ac:dyDescent="0.3">
      <c r="Q2294" s="11"/>
      <c r="S2294" s="16"/>
    </row>
    <row r="2295" spans="17:19" x14ac:dyDescent="0.3">
      <c r="Q2295" s="11"/>
      <c r="S2295" s="16"/>
    </row>
    <row r="2296" spans="17:19" x14ac:dyDescent="0.3">
      <c r="Q2296" s="11"/>
      <c r="S2296" s="16"/>
    </row>
    <row r="2297" spans="17:19" x14ac:dyDescent="0.3">
      <c r="Q2297" s="11"/>
      <c r="S2297" s="16"/>
    </row>
    <row r="2298" spans="17:19" x14ac:dyDescent="0.3">
      <c r="Q2298" s="11"/>
      <c r="S2298" s="16"/>
    </row>
    <row r="2299" spans="17:19" x14ac:dyDescent="0.3">
      <c r="Q2299" s="11"/>
      <c r="S2299" s="16"/>
    </row>
    <row r="2300" spans="17:19" x14ac:dyDescent="0.3">
      <c r="Q2300" s="11"/>
      <c r="S2300" s="16"/>
    </row>
    <row r="2301" spans="17:19" x14ac:dyDescent="0.3">
      <c r="Q2301" s="11"/>
      <c r="S2301" s="16"/>
    </row>
    <row r="2302" spans="17:19" x14ac:dyDescent="0.3">
      <c r="Q2302" s="11"/>
      <c r="S2302" s="16"/>
    </row>
    <row r="2303" spans="17:19" x14ac:dyDescent="0.3">
      <c r="Q2303" s="11"/>
      <c r="S2303" s="16"/>
    </row>
    <row r="2304" spans="17:19" x14ac:dyDescent="0.3">
      <c r="Q2304" s="11"/>
      <c r="S2304" s="16"/>
    </row>
    <row r="2305" spans="17:19" x14ac:dyDescent="0.3">
      <c r="Q2305" s="11"/>
      <c r="S2305" s="16"/>
    </row>
    <row r="2306" spans="17:19" x14ac:dyDescent="0.3">
      <c r="Q2306" s="11"/>
      <c r="S2306" s="16"/>
    </row>
    <row r="2307" spans="17:19" x14ac:dyDescent="0.3">
      <c r="Q2307" s="11"/>
      <c r="S2307" s="16"/>
    </row>
    <row r="2308" spans="17:19" x14ac:dyDescent="0.3">
      <c r="Q2308" s="11"/>
      <c r="S2308" s="16"/>
    </row>
    <row r="2309" spans="17:19" x14ac:dyDescent="0.3">
      <c r="Q2309" s="11"/>
      <c r="S2309" s="16"/>
    </row>
    <row r="2310" spans="17:19" x14ac:dyDescent="0.3">
      <c r="Q2310" s="11"/>
      <c r="S2310" s="16"/>
    </row>
    <row r="2311" spans="17:19" x14ac:dyDescent="0.3">
      <c r="Q2311" s="11"/>
      <c r="S2311" s="16"/>
    </row>
    <row r="2312" spans="17:19" x14ac:dyDescent="0.3">
      <c r="Q2312" s="11"/>
      <c r="S2312" s="16"/>
    </row>
    <row r="2313" spans="17:19" x14ac:dyDescent="0.3">
      <c r="Q2313" s="11"/>
      <c r="S2313" s="16"/>
    </row>
    <row r="2314" spans="17:19" x14ac:dyDescent="0.3">
      <c r="Q2314" s="11"/>
      <c r="S2314" s="16"/>
    </row>
    <row r="2315" spans="17:19" x14ac:dyDescent="0.3">
      <c r="Q2315" s="11"/>
      <c r="S2315" s="16"/>
    </row>
    <row r="2316" spans="17:19" x14ac:dyDescent="0.3">
      <c r="Q2316" s="11"/>
      <c r="S2316" s="16"/>
    </row>
    <row r="2317" spans="17:19" x14ac:dyDescent="0.3">
      <c r="Q2317" s="11"/>
      <c r="S2317" s="16"/>
    </row>
    <row r="2318" spans="17:19" x14ac:dyDescent="0.3">
      <c r="Q2318" s="11"/>
      <c r="S2318" s="16"/>
    </row>
    <row r="2319" spans="17:19" x14ac:dyDescent="0.3">
      <c r="Q2319" s="11"/>
      <c r="S2319" s="16"/>
    </row>
    <row r="2320" spans="17:19" x14ac:dyDescent="0.3">
      <c r="Q2320" s="11"/>
      <c r="S2320" s="16"/>
    </row>
    <row r="2321" spans="17:19" x14ac:dyDescent="0.3">
      <c r="Q2321" s="11"/>
      <c r="S2321" s="16"/>
    </row>
    <row r="2322" spans="17:19" x14ac:dyDescent="0.3">
      <c r="Q2322" s="11"/>
      <c r="S2322" s="16"/>
    </row>
    <row r="2323" spans="17:19" x14ac:dyDescent="0.3">
      <c r="Q2323" s="11"/>
      <c r="S2323" s="16"/>
    </row>
    <row r="2324" spans="17:19" x14ac:dyDescent="0.3">
      <c r="Q2324" s="11"/>
      <c r="S2324" s="16"/>
    </row>
    <row r="2325" spans="17:19" x14ac:dyDescent="0.3">
      <c r="Q2325" s="11"/>
      <c r="S2325" s="16"/>
    </row>
    <row r="2326" spans="17:19" x14ac:dyDescent="0.3">
      <c r="Q2326" s="11"/>
      <c r="S2326" s="16"/>
    </row>
    <row r="2327" spans="17:19" x14ac:dyDescent="0.3">
      <c r="Q2327" s="11"/>
      <c r="S2327" s="16"/>
    </row>
    <row r="2328" spans="17:19" x14ac:dyDescent="0.3">
      <c r="Q2328" s="11"/>
      <c r="S2328" s="16"/>
    </row>
    <row r="2329" spans="17:19" x14ac:dyDescent="0.3">
      <c r="Q2329" s="11"/>
      <c r="S2329" s="16"/>
    </row>
    <row r="2330" spans="17:19" x14ac:dyDescent="0.3">
      <c r="Q2330" s="11"/>
      <c r="S2330" s="16"/>
    </row>
    <row r="2331" spans="17:19" x14ac:dyDescent="0.3">
      <c r="Q2331" s="11"/>
      <c r="S2331" s="16"/>
    </row>
    <row r="2332" spans="17:19" x14ac:dyDescent="0.3">
      <c r="Q2332" s="11"/>
      <c r="S2332" s="16"/>
    </row>
    <row r="2333" spans="17:19" x14ac:dyDescent="0.3">
      <c r="Q2333" s="11"/>
      <c r="S2333" s="16"/>
    </row>
    <row r="2334" spans="17:19" x14ac:dyDescent="0.3">
      <c r="Q2334" s="11"/>
      <c r="S2334" s="16"/>
    </row>
    <row r="2335" spans="17:19" x14ac:dyDescent="0.3">
      <c r="Q2335" s="11"/>
      <c r="S2335" s="16"/>
    </row>
    <row r="2336" spans="17:19" x14ac:dyDescent="0.3">
      <c r="Q2336" s="11"/>
      <c r="S2336" s="16"/>
    </row>
    <row r="2337" spans="17:19" x14ac:dyDescent="0.3">
      <c r="Q2337" s="11"/>
      <c r="S2337" s="16"/>
    </row>
    <row r="2338" spans="17:19" x14ac:dyDescent="0.3">
      <c r="Q2338" s="11"/>
      <c r="S2338" s="16"/>
    </row>
    <row r="2339" spans="17:19" x14ac:dyDescent="0.3">
      <c r="Q2339" s="11"/>
      <c r="S2339" s="16"/>
    </row>
    <row r="2340" spans="17:19" x14ac:dyDescent="0.3">
      <c r="Q2340" s="11"/>
      <c r="S2340" s="16"/>
    </row>
    <row r="2341" spans="17:19" x14ac:dyDescent="0.3">
      <c r="Q2341" s="11"/>
      <c r="S2341" s="16"/>
    </row>
    <row r="2342" spans="17:19" x14ac:dyDescent="0.3">
      <c r="Q2342" s="11"/>
      <c r="S2342" s="16"/>
    </row>
    <row r="2343" spans="17:19" x14ac:dyDescent="0.3">
      <c r="Q2343" s="11"/>
      <c r="S2343" s="16"/>
    </row>
    <row r="2344" spans="17:19" x14ac:dyDescent="0.3">
      <c r="Q2344" s="11"/>
      <c r="S2344" s="16"/>
    </row>
    <row r="2345" spans="17:19" x14ac:dyDescent="0.3">
      <c r="Q2345" s="11"/>
      <c r="S2345" s="16"/>
    </row>
    <row r="2346" spans="17:19" x14ac:dyDescent="0.3">
      <c r="Q2346" s="11"/>
      <c r="S2346" s="16"/>
    </row>
    <row r="2347" spans="17:19" x14ac:dyDescent="0.3">
      <c r="Q2347" s="11"/>
      <c r="S2347" s="16"/>
    </row>
    <row r="2348" spans="17:19" x14ac:dyDescent="0.3">
      <c r="Q2348" s="11"/>
      <c r="S2348" s="16"/>
    </row>
    <row r="2349" spans="17:19" x14ac:dyDescent="0.3">
      <c r="Q2349" s="11"/>
      <c r="S2349" s="16"/>
    </row>
    <row r="2350" spans="17:19" x14ac:dyDescent="0.3">
      <c r="Q2350" s="11"/>
      <c r="S2350" s="16"/>
    </row>
    <row r="2351" spans="17:19" x14ac:dyDescent="0.3">
      <c r="Q2351" s="11"/>
      <c r="S2351" s="16"/>
    </row>
    <row r="2352" spans="17:19" x14ac:dyDescent="0.3">
      <c r="Q2352" s="11"/>
      <c r="S2352" s="16"/>
    </row>
    <row r="2353" spans="17:19" x14ac:dyDescent="0.3">
      <c r="Q2353" s="11"/>
      <c r="S2353" s="16"/>
    </row>
    <row r="2354" spans="17:19" x14ac:dyDescent="0.3">
      <c r="Q2354" s="11"/>
      <c r="S2354" s="16"/>
    </row>
    <row r="2355" spans="17:19" x14ac:dyDescent="0.3">
      <c r="Q2355" s="11"/>
      <c r="S2355" s="16"/>
    </row>
    <row r="2356" spans="17:19" x14ac:dyDescent="0.3">
      <c r="Q2356" s="11"/>
      <c r="S2356" s="16"/>
    </row>
    <row r="2357" spans="17:19" x14ac:dyDescent="0.3">
      <c r="Q2357" s="11"/>
      <c r="S2357" s="16"/>
    </row>
    <row r="2358" spans="17:19" x14ac:dyDescent="0.3">
      <c r="Q2358" s="11"/>
      <c r="S2358" s="16"/>
    </row>
    <row r="2359" spans="17:19" x14ac:dyDescent="0.3">
      <c r="Q2359" s="11"/>
      <c r="S2359" s="16"/>
    </row>
    <row r="2360" spans="17:19" x14ac:dyDescent="0.3">
      <c r="Q2360" s="11"/>
      <c r="S2360" s="16"/>
    </row>
    <row r="2361" spans="17:19" x14ac:dyDescent="0.3">
      <c r="Q2361" s="11"/>
      <c r="S2361" s="16"/>
    </row>
    <row r="2362" spans="17:19" x14ac:dyDescent="0.3">
      <c r="Q2362" s="11"/>
      <c r="S2362" s="16"/>
    </row>
    <row r="2363" spans="17:19" x14ac:dyDescent="0.3">
      <c r="Q2363" s="11"/>
      <c r="S2363" s="16"/>
    </row>
    <row r="2364" spans="17:19" x14ac:dyDescent="0.3">
      <c r="Q2364" s="11"/>
      <c r="S2364" s="16"/>
    </row>
    <row r="2365" spans="17:19" x14ac:dyDescent="0.3">
      <c r="Q2365" s="11"/>
      <c r="S2365" s="16"/>
    </row>
    <row r="2366" spans="17:19" x14ac:dyDescent="0.3">
      <c r="Q2366" s="11"/>
      <c r="S2366" s="16"/>
    </row>
    <row r="2367" spans="17:19" x14ac:dyDescent="0.3">
      <c r="Q2367" s="11"/>
      <c r="S2367" s="16"/>
    </row>
    <row r="2368" spans="17:19" x14ac:dyDescent="0.3">
      <c r="Q2368" s="11"/>
      <c r="S2368" s="16"/>
    </row>
    <row r="2369" spans="17:19" x14ac:dyDescent="0.3">
      <c r="Q2369" s="11"/>
      <c r="S2369" s="16"/>
    </row>
    <row r="2370" spans="17:19" x14ac:dyDescent="0.3">
      <c r="Q2370" s="11"/>
      <c r="S2370" s="16"/>
    </row>
    <row r="2371" spans="17:19" x14ac:dyDescent="0.3">
      <c r="Q2371" s="11"/>
      <c r="S2371" s="16"/>
    </row>
    <row r="2372" spans="17:19" x14ac:dyDescent="0.3">
      <c r="Q2372" s="11"/>
      <c r="S2372" s="16"/>
    </row>
    <row r="2373" spans="17:19" x14ac:dyDescent="0.3">
      <c r="Q2373" s="11"/>
      <c r="S2373" s="16"/>
    </row>
    <row r="2374" spans="17:19" x14ac:dyDescent="0.3">
      <c r="Q2374" s="11"/>
      <c r="S2374" s="16"/>
    </row>
    <row r="2375" spans="17:19" x14ac:dyDescent="0.3">
      <c r="Q2375" s="11"/>
      <c r="S2375" s="16"/>
    </row>
    <row r="2376" spans="17:19" x14ac:dyDescent="0.3">
      <c r="Q2376" s="11"/>
      <c r="S2376" s="16"/>
    </row>
    <row r="2377" spans="17:19" x14ac:dyDescent="0.3">
      <c r="Q2377" s="11"/>
      <c r="S2377" s="16"/>
    </row>
    <row r="2378" spans="17:19" x14ac:dyDescent="0.3">
      <c r="Q2378" s="11"/>
      <c r="S2378" s="16"/>
    </row>
    <row r="2379" spans="17:19" x14ac:dyDescent="0.3">
      <c r="Q2379" s="11"/>
      <c r="S2379" s="16"/>
    </row>
    <row r="2380" spans="17:19" x14ac:dyDescent="0.3">
      <c r="Q2380" s="11"/>
      <c r="S2380" s="16"/>
    </row>
    <row r="2381" spans="17:19" x14ac:dyDescent="0.3">
      <c r="Q2381" s="11"/>
      <c r="S2381" s="16"/>
    </row>
    <row r="2382" spans="17:19" x14ac:dyDescent="0.3">
      <c r="Q2382" s="11"/>
      <c r="S2382" s="16"/>
    </row>
    <row r="2383" spans="17:19" x14ac:dyDescent="0.3">
      <c r="Q2383" s="11"/>
      <c r="S2383" s="16"/>
    </row>
    <row r="2384" spans="17:19" x14ac:dyDescent="0.3">
      <c r="Q2384" s="11"/>
      <c r="S2384" s="16"/>
    </row>
    <row r="2385" spans="17:19" x14ac:dyDescent="0.3">
      <c r="Q2385" s="11"/>
      <c r="S2385" s="16"/>
    </row>
    <row r="2386" spans="17:19" x14ac:dyDescent="0.3">
      <c r="Q2386" s="11"/>
      <c r="S2386" s="16"/>
    </row>
    <row r="2387" spans="17:19" x14ac:dyDescent="0.3">
      <c r="Q2387" s="11"/>
      <c r="S2387" s="16"/>
    </row>
    <row r="2388" spans="17:19" x14ac:dyDescent="0.3">
      <c r="Q2388" s="11"/>
      <c r="S2388" s="16"/>
    </row>
    <row r="2389" spans="17:19" x14ac:dyDescent="0.3">
      <c r="Q2389" s="11"/>
      <c r="S2389" s="16"/>
    </row>
    <row r="2390" spans="17:19" x14ac:dyDescent="0.3">
      <c r="Q2390" s="11"/>
      <c r="S2390" s="16"/>
    </row>
    <row r="2391" spans="17:19" x14ac:dyDescent="0.3">
      <c r="Q2391" s="11"/>
      <c r="S2391" s="16"/>
    </row>
    <row r="2392" spans="17:19" x14ac:dyDescent="0.3">
      <c r="Q2392" s="11"/>
      <c r="S2392" s="16"/>
    </row>
    <row r="2393" spans="17:19" x14ac:dyDescent="0.3">
      <c r="Q2393" s="11"/>
      <c r="S2393" s="16"/>
    </row>
    <row r="2394" spans="17:19" x14ac:dyDescent="0.3">
      <c r="Q2394" s="11"/>
      <c r="S2394" s="16"/>
    </row>
    <row r="2395" spans="17:19" x14ac:dyDescent="0.3">
      <c r="Q2395" s="11"/>
      <c r="S2395" s="16"/>
    </row>
    <row r="2396" spans="17:19" x14ac:dyDescent="0.3">
      <c r="Q2396" s="11"/>
      <c r="S2396" s="16"/>
    </row>
    <row r="2397" spans="17:19" x14ac:dyDescent="0.3">
      <c r="Q2397" s="11"/>
      <c r="S2397" s="16"/>
    </row>
    <row r="2398" spans="17:19" x14ac:dyDescent="0.3">
      <c r="Q2398" s="11"/>
      <c r="S2398" s="16"/>
    </row>
    <row r="2399" spans="17:19" x14ac:dyDescent="0.3">
      <c r="Q2399" s="11"/>
      <c r="S2399" s="16"/>
    </row>
    <row r="2400" spans="17:19" x14ac:dyDescent="0.3">
      <c r="Q2400" s="11"/>
      <c r="S2400" s="16"/>
    </row>
    <row r="2401" spans="17:19" x14ac:dyDescent="0.3">
      <c r="Q2401" s="11"/>
      <c r="S2401" s="16"/>
    </row>
    <row r="2402" spans="17:19" x14ac:dyDescent="0.3">
      <c r="Q2402" s="11"/>
      <c r="S2402" s="16"/>
    </row>
    <row r="2403" spans="17:19" x14ac:dyDescent="0.3">
      <c r="Q2403" s="11"/>
      <c r="S2403" s="16"/>
    </row>
    <row r="2404" spans="17:19" x14ac:dyDescent="0.3">
      <c r="Q2404" s="11"/>
      <c r="S2404" s="16"/>
    </row>
    <row r="2405" spans="17:19" x14ac:dyDescent="0.3">
      <c r="Q2405" s="11"/>
      <c r="S2405" s="16"/>
    </row>
    <row r="2406" spans="17:19" x14ac:dyDescent="0.3">
      <c r="Q2406" s="11"/>
      <c r="S2406" s="16"/>
    </row>
    <row r="2407" spans="17:19" x14ac:dyDescent="0.3">
      <c r="Q2407" s="11"/>
      <c r="S2407" s="16"/>
    </row>
    <row r="2408" spans="17:19" x14ac:dyDescent="0.3">
      <c r="Q2408" s="11"/>
      <c r="S2408" s="16"/>
    </row>
    <row r="2409" spans="17:19" x14ac:dyDescent="0.3">
      <c r="Q2409" s="11"/>
      <c r="S2409" s="16"/>
    </row>
    <row r="2410" spans="17:19" x14ac:dyDescent="0.3">
      <c r="Q2410" s="11"/>
      <c r="S2410" s="16"/>
    </row>
    <row r="2411" spans="17:19" x14ac:dyDescent="0.3">
      <c r="Q2411" s="11"/>
      <c r="S2411" s="16"/>
    </row>
    <row r="2412" spans="17:19" x14ac:dyDescent="0.3">
      <c r="Q2412" s="11"/>
      <c r="S2412" s="16"/>
    </row>
    <row r="2413" spans="17:19" x14ac:dyDescent="0.3">
      <c r="Q2413" s="11"/>
      <c r="S2413" s="16"/>
    </row>
    <row r="2414" spans="17:19" x14ac:dyDescent="0.3">
      <c r="Q2414" s="11"/>
      <c r="S2414" s="16"/>
    </row>
    <row r="2415" spans="17:19" x14ac:dyDescent="0.3">
      <c r="Q2415" s="11"/>
      <c r="S2415" s="16"/>
    </row>
    <row r="2416" spans="17:19" x14ac:dyDescent="0.3">
      <c r="Q2416" s="11"/>
      <c r="S2416" s="16"/>
    </row>
    <row r="2417" spans="17:19" x14ac:dyDescent="0.3">
      <c r="Q2417" s="11"/>
      <c r="S2417" s="16"/>
    </row>
    <row r="2418" spans="17:19" x14ac:dyDescent="0.3">
      <c r="Q2418" s="11"/>
      <c r="S2418" s="16"/>
    </row>
    <row r="2419" spans="17:19" x14ac:dyDescent="0.3">
      <c r="Q2419" s="11"/>
      <c r="S2419" s="16"/>
    </row>
    <row r="2420" spans="17:19" x14ac:dyDescent="0.3">
      <c r="Q2420" s="11"/>
      <c r="S2420" s="16"/>
    </row>
    <row r="2421" spans="17:19" x14ac:dyDescent="0.3">
      <c r="Q2421" s="11"/>
      <c r="S2421" s="16"/>
    </row>
    <row r="2422" spans="17:19" x14ac:dyDescent="0.3">
      <c r="Q2422" s="11"/>
      <c r="S2422" s="16"/>
    </row>
    <row r="2423" spans="17:19" x14ac:dyDescent="0.3">
      <c r="Q2423" s="11"/>
      <c r="S2423" s="16"/>
    </row>
    <row r="2424" spans="17:19" x14ac:dyDescent="0.3">
      <c r="Q2424" s="11"/>
      <c r="S2424" s="16"/>
    </row>
    <row r="2425" spans="17:19" x14ac:dyDescent="0.3">
      <c r="Q2425" s="11"/>
      <c r="S2425" s="16"/>
    </row>
    <row r="2426" spans="17:19" x14ac:dyDescent="0.3">
      <c r="Q2426" s="11"/>
      <c r="S2426" s="16"/>
    </row>
    <row r="2427" spans="17:19" x14ac:dyDescent="0.3">
      <c r="Q2427" s="11"/>
      <c r="S2427" s="16"/>
    </row>
    <row r="2428" spans="17:19" x14ac:dyDescent="0.3">
      <c r="Q2428" s="11"/>
      <c r="S2428" s="16"/>
    </row>
    <row r="2429" spans="17:19" x14ac:dyDescent="0.3">
      <c r="Q2429" s="11"/>
      <c r="S2429" s="16"/>
    </row>
    <row r="2430" spans="17:19" x14ac:dyDescent="0.3">
      <c r="Q2430" s="11"/>
      <c r="S2430" s="16"/>
    </row>
    <row r="2431" spans="17:19" x14ac:dyDescent="0.3">
      <c r="Q2431" s="11"/>
      <c r="S2431" s="16"/>
    </row>
    <row r="2432" spans="17:19" x14ac:dyDescent="0.3">
      <c r="Q2432" s="11"/>
      <c r="S2432" s="16"/>
    </row>
    <row r="2433" spans="17:19" x14ac:dyDescent="0.3">
      <c r="Q2433" s="11"/>
      <c r="S2433" s="16"/>
    </row>
    <row r="2434" spans="17:19" x14ac:dyDescent="0.3">
      <c r="Q2434" s="11"/>
      <c r="S2434" s="16"/>
    </row>
    <row r="2435" spans="17:19" x14ac:dyDescent="0.3">
      <c r="Q2435" s="11"/>
      <c r="S2435" s="16"/>
    </row>
    <row r="2436" spans="17:19" x14ac:dyDescent="0.3">
      <c r="Q2436" s="11"/>
      <c r="S2436" s="16"/>
    </row>
    <row r="2437" spans="17:19" x14ac:dyDescent="0.3">
      <c r="Q2437" s="11"/>
      <c r="S2437" s="16"/>
    </row>
    <row r="2438" spans="17:19" x14ac:dyDescent="0.3">
      <c r="Q2438" s="11"/>
      <c r="S2438" s="16"/>
    </row>
    <row r="2439" spans="17:19" x14ac:dyDescent="0.3">
      <c r="Q2439" s="11"/>
      <c r="S2439" s="16"/>
    </row>
    <row r="2440" spans="17:19" x14ac:dyDescent="0.3">
      <c r="Q2440" s="11"/>
      <c r="S2440" s="16"/>
    </row>
    <row r="2441" spans="17:19" x14ac:dyDescent="0.3">
      <c r="Q2441" s="11"/>
      <c r="S2441" s="16"/>
    </row>
    <row r="2442" spans="17:19" x14ac:dyDescent="0.3">
      <c r="Q2442" s="11"/>
      <c r="S2442" s="16"/>
    </row>
    <row r="2443" spans="17:19" x14ac:dyDescent="0.3">
      <c r="Q2443" s="11"/>
      <c r="S2443" s="16"/>
    </row>
    <row r="2444" spans="17:19" x14ac:dyDescent="0.3">
      <c r="Q2444" s="11"/>
      <c r="S2444" s="16"/>
    </row>
    <row r="2445" spans="17:19" x14ac:dyDescent="0.3">
      <c r="Q2445" s="11"/>
      <c r="S2445" s="16"/>
    </row>
    <row r="2446" spans="17:19" x14ac:dyDescent="0.3">
      <c r="Q2446" s="11"/>
      <c r="S2446" s="16"/>
    </row>
    <row r="2447" spans="17:19" x14ac:dyDescent="0.3">
      <c r="Q2447" s="11"/>
      <c r="S2447" s="16"/>
    </row>
    <row r="2448" spans="17:19" x14ac:dyDescent="0.3">
      <c r="Q2448" s="11"/>
      <c r="S2448" s="16"/>
    </row>
    <row r="2449" spans="17:19" x14ac:dyDescent="0.3">
      <c r="Q2449" s="11"/>
      <c r="S2449" s="16"/>
    </row>
    <row r="2450" spans="17:19" x14ac:dyDescent="0.3">
      <c r="Q2450" s="11"/>
      <c r="S2450" s="16"/>
    </row>
    <row r="2451" spans="17:19" x14ac:dyDescent="0.3">
      <c r="Q2451" s="11"/>
      <c r="S2451" s="16"/>
    </row>
    <row r="2452" spans="17:19" x14ac:dyDescent="0.3">
      <c r="Q2452" s="11"/>
      <c r="S2452" s="16"/>
    </row>
    <row r="2453" spans="17:19" x14ac:dyDescent="0.3">
      <c r="Q2453" s="11"/>
      <c r="S2453" s="16"/>
    </row>
    <row r="2454" spans="17:19" x14ac:dyDescent="0.3">
      <c r="Q2454" s="11"/>
      <c r="S2454" s="16"/>
    </row>
    <row r="2455" spans="17:19" x14ac:dyDescent="0.3">
      <c r="Q2455" s="11"/>
      <c r="S2455" s="16"/>
    </row>
    <row r="2456" spans="17:19" x14ac:dyDescent="0.3">
      <c r="Q2456" s="11"/>
      <c r="S2456" s="16"/>
    </row>
    <row r="2457" spans="17:19" x14ac:dyDescent="0.3">
      <c r="Q2457" s="11"/>
      <c r="S2457" s="16"/>
    </row>
    <row r="2458" spans="17:19" x14ac:dyDescent="0.3">
      <c r="Q2458" s="11"/>
      <c r="S2458" s="16"/>
    </row>
    <row r="2459" spans="17:19" x14ac:dyDescent="0.3">
      <c r="Q2459" s="11"/>
      <c r="S2459" s="16"/>
    </row>
    <row r="2460" spans="17:19" x14ac:dyDescent="0.3">
      <c r="Q2460" s="11"/>
      <c r="S2460" s="16"/>
    </row>
    <row r="2461" spans="17:19" x14ac:dyDescent="0.3">
      <c r="Q2461" s="11"/>
      <c r="S2461" s="16"/>
    </row>
    <row r="2462" spans="17:19" x14ac:dyDescent="0.3">
      <c r="Q2462" s="11"/>
      <c r="S2462" s="16"/>
    </row>
    <row r="2463" spans="17:19" x14ac:dyDescent="0.3">
      <c r="Q2463" s="11"/>
      <c r="S2463" s="16"/>
    </row>
    <row r="2464" spans="17:19" x14ac:dyDescent="0.3">
      <c r="Q2464" s="11"/>
      <c r="S2464" s="16"/>
    </row>
    <row r="2465" spans="17:19" x14ac:dyDescent="0.3">
      <c r="Q2465" s="11"/>
      <c r="S2465" s="16"/>
    </row>
    <row r="2466" spans="17:19" x14ac:dyDescent="0.3">
      <c r="Q2466" s="11"/>
      <c r="S2466" s="16"/>
    </row>
    <row r="2467" spans="17:19" x14ac:dyDescent="0.3">
      <c r="Q2467" s="11"/>
      <c r="S2467" s="16"/>
    </row>
    <row r="2468" spans="17:19" x14ac:dyDescent="0.3">
      <c r="Q2468" s="11"/>
      <c r="S2468" s="16"/>
    </row>
    <row r="2469" spans="17:19" x14ac:dyDescent="0.3">
      <c r="Q2469" s="11"/>
      <c r="S2469" s="16"/>
    </row>
    <row r="2470" spans="17:19" x14ac:dyDescent="0.3">
      <c r="Q2470" s="11"/>
      <c r="S2470" s="16"/>
    </row>
    <row r="2471" spans="17:19" x14ac:dyDescent="0.3">
      <c r="Q2471" s="11"/>
      <c r="S2471" s="16"/>
    </row>
    <row r="2472" spans="17:19" x14ac:dyDescent="0.3">
      <c r="Q2472" s="11"/>
      <c r="S2472" s="16"/>
    </row>
    <row r="2473" spans="17:19" x14ac:dyDescent="0.3">
      <c r="Q2473" s="11"/>
      <c r="S2473" s="16"/>
    </row>
    <row r="2474" spans="17:19" x14ac:dyDescent="0.3">
      <c r="Q2474" s="11"/>
      <c r="S2474" s="16"/>
    </row>
    <row r="2475" spans="17:19" x14ac:dyDescent="0.3">
      <c r="Q2475" s="11"/>
      <c r="S2475" s="16"/>
    </row>
    <row r="2476" spans="17:19" x14ac:dyDescent="0.3">
      <c r="Q2476" s="11"/>
      <c r="S2476" s="16"/>
    </row>
    <row r="2477" spans="17:19" x14ac:dyDescent="0.3">
      <c r="Q2477" s="11"/>
      <c r="S2477" s="16"/>
    </row>
    <row r="2478" spans="17:19" x14ac:dyDescent="0.3">
      <c r="Q2478" s="11"/>
      <c r="S2478" s="16"/>
    </row>
    <row r="2479" spans="17:19" x14ac:dyDescent="0.3">
      <c r="Q2479" s="11"/>
      <c r="S2479" s="16"/>
    </row>
    <row r="2480" spans="17:19" x14ac:dyDescent="0.3">
      <c r="Q2480" s="11"/>
      <c r="S2480" s="16"/>
    </row>
    <row r="2481" spans="17:19" x14ac:dyDescent="0.3">
      <c r="Q2481" s="11"/>
      <c r="S2481" s="16"/>
    </row>
    <row r="2482" spans="17:19" x14ac:dyDescent="0.3">
      <c r="Q2482" s="11"/>
      <c r="S2482" s="16"/>
    </row>
    <row r="2483" spans="17:19" x14ac:dyDescent="0.3">
      <c r="Q2483" s="11"/>
      <c r="S2483" s="16"/>
    </row>
    <row r="2484" spans="17:19" x14ac:dyDescent="0.3">
      <c r="Q2484" s="11"/>
      <c r="S2484" s="16"/>
    </row>
    <row r="2485" spans="17:19" x14ac:dyDescent="0.3">
      <c r="Q2485" s="11"/>
      <c r="S2485" s="16"/>
    </row>
    <row r="2486" spans="17:19" x14ac:dyDescent="0.3">
      <c r="Q2486" s="11"/>
      <c r="S2486" s="16"/>
    </row>
    <row r="2487" spans="17:19" x14ac:dyDescent="0.3">
      <c r="Q2487" s="11"/>
      <c r="S2487" s="16"/>
    </row>
    <row r="2488" spans="17:19" x14ac:dyDescent="0.3">
      <c r="Q2488" s="11"/>
      <c r="S2488" s="16"/>
    </row>
    <row r="2489" spans="17:19" x14ac:dyDescent="0.3">
      <c r="Q2489" s="11"/>
      <c r="S2489" s="16"/>
    </row>
    <row r="2490" spans="17:19" x14ac:dyDescent="0.3">
      <c r="Q2490" s="11"/>
      <c r="S2490" s="16"/>
    </row>
    <row r="2491" spans="17:19" x14ac:dyDescent="0.3">
      <c r="Q2491" s="11"/>
      <c r="S2491" s="16"/>
    </row>
    <row r="2492" spans="17:19" x14ac:dyDescent="0.3">
      <c r="Q2492" s="11"/>
      <c r="S2492" s="16"/>
    </row>
    <row r="2493" spans="17:19" x14ac:dyDescent="0.3">
      <c r="Q2493" s="11"/>
      <c r="S2493" s="16"/>
    </row>
    <row r="2494" spans="17:19" x14ac:dyDescent="0.3">
      <c r="Q2494" s="11"/>
      <c r="S2494" s="16"/>
    </row>
    <row r="2495" spans="17:19" x14ac:dyDescent="0.3">
      <c r="Q2495" s="11"/>
      <c r="S2495" s="16"/>
    </row>
    <row r="2496" spans="17:19" x14ac:dyDescent="0.3">
      <c r="Q2496" s="11"/>
      <c r="S2496" s="16"/>
    </row>
    <row r="2497" spans="17:19" x14ac:dyDescent="0.3">
      <c r="Q2497" s="11"/>
      <c r="S2497" s="16"/>
    </row>
    <row r="2498" spans="17:19" x14ac:dyDescent="0.3">
      <c r="Q2498" s="11"/>
      <c r="S2498" s="16"/>
    </row>
    <row r="2499" spans="17:19" x14ac:dyDescent="0.3">
      <c r="Q2499" s="11"/>
      <c r="S2499" s="16"/>
    </row>
    <row r="2500" spans="17:19" x14ac:dyDescent="0.3">
      <c r="Q2500" s="11"/>
      <c r="S2500" s="16"/>
    </row>
    <row r="2501" spans="17:19" x14ac:dyDescent="0.3">
      <c r="Q2501" s="11"/>
      <c r="S2501" s="16"/>
    </row>
    <row r="2502" spans="17:19" x14ac:dyDescent="0.3">
      <c r="Q2502" s="11"/>
      <c r="S2502" s="16"/>
    </row>
    <row r="2503" spans="17:19" x14ac:dyDescent="0.3">
      <c r="Q2503" s="11"/>
      <c r="S2503" s="16"/>
    </row>
    <row r="2504" spans="17:19" x14ac:dyDescent="0.3">
      <c r="Q2504" s="11"/>
      <c r="S2504" s="16"/>
    </row>
    <row r="2505" spans="17:19" x14ac:dyDescent="0.3">
      <c r="Q2505" s="11"/>
      <c r="S2505" s="16"/>
    </row>
    <row r="2506" spans="17:19" x14ac:dyDescent="0.3">
      <c r="Q2506" s="11"/>
      <c r="S2506" s="16"/>
    </row>
    <row r="2507" spans="17:19" x14ac:dyDescent="0.3">
      <c r="Q2507" s="11"/>
      <c r="S2507" s="16"/>
    </row>
    <row r="2508" spans="17:19" x14ac:dyDescent="0.3">
      <c r="Q2508" s="11"/>
      <c r="S2508" s="16"/>
    </row>
    <row r="2509" spans="17:19" x14ac:dyDescent="0.3">
      <c r="Q2509" s="11"/>
      <c r="S2509" s="16"/>
    </row>
    <row r="2510" spans="17:19" x14ac:dyDescent="0.3">
      <c r="Q2510" s="11"/>
      <c r="S2510" s="16"/>
    </row>
    <row r="2511" spans="17:19" x14ac:dyDescent="0.3">
      <c r="Q2511" s="11"/>
      <c r="S2511" s="16"/>
    </row>
    <row r="2512" spans="17:19" x14ac:dyDescent="0.3">
      <c r="Q2512" s="11"/>
      <c r="S2512" s="16"/>
    </row>
    <row r="2513" spans="17:19" x14ac:dyDescent="0.3">
      <c r="Q2513" s="11"/>
      <c r="S2513" s="16"/>
    </row>
    <row r="2514" spans="17:19" x14ac:dyDescent="0.3">
      <c r="Q2514" s="11"/>
      <c r="S2514" s="16"/>
    </row>
    <row r="2515" spans="17:19" x14ac:dyDescent="0.3">
      <c r="Q2515" s="11"/>
      <c r="S2515" s="16"/>
    </row>
    <row r="2516" spans="17:19" x14ac:dyDescent="0.3">
      <c r="Q2516" s="11"/>
      <c r="S2516" s="16"/>
    </row>
    <row r="2517" spans="17:19" x14ac:dyDescent="0.3">
      <c r="Q2517" s="11"/>
      <c r="S2517" s="16"/>
    </row>
    <row r="2518" spans="17:19" x14ac:dyDescent="0.3">
      <c r="Q2518" s="11"/>
      <c r="S2518" s="16"/>
    </row>
    <row r="2519" spans="17:19" x14ac:dyDescent="0.3">
      <c r="Q2519" s="11"/>
      <c r="S2519" s="16"/>
    </row>
    <row r="2520" spans="17:19" x14ac:dyDescent="0.3">
      <c r="Q2520" s="11"/>
      <c r="S2520" s="16"/>
    </row>
    <row r="2521" spans="17:19" x14ac:dyDescent="0.3">
      <c r="Q2521" s="11"/>
      <c r="S2521" s="16"/>
    </row>
    <row r="2522" spans="17:19" x14ac:dyDescent="0.3">
      <c r="Q2522" s="11"/>
      <c r="S2522" s="16"/>
    </row>
    <row r="2523" spans="17:19" x14ac:dyDescent="0.3">
      <c r="Q2523" s="11"/>
      <c r="S2523" s="16"/>
    </row>
    <row r="2524" spans="17:19" x14ac:dyDescent="0.3">
      <c r="Q2524" s="11"/>
      <c r="S2524" s="16"/>
    </row>
    <row r="2525" spans="17:19" x14ac:dyDescent="0.3">
      <c r="Q2525" s="11"/>
      <c r="S2525" s="16"/>
    </row>
    <row r="2526" spans="17:19" x14ac:dyDescent="0.3">
      <c r="Q2526" s="11"/>
      <c r="S2526" s="16"/>
    </row>
    <row r="2527" spans="17:19" x14ac:dyDescent="0.3">
      <c r="Q2527" s="11"/>
      <c r="S2527" s="16"/>
    </row>
    <row r="2528" spans="17:19" x14ac:dyDescent="0.3">
      <c r="Q2528" s="11"/>
      <c r="S2528" s="16"/>
    </row>
    <row r="2529" spans="17:19" x14ac:dyDescent="0.3">
      <c r="Q2529" s="11"/>
      <c r="S2529" s="16"/>
    </row>
    <row r="2530" spans="17:19" x14ac:dyDescent="0.3">
      <c r="Q2530" s="11"/>
      <c r="S2530" s="16"/>
    </row>
    <row r="2531" spans="17:19" x14ac:dyDescent="0.3">
      <c r="Q2531" s="11"/>
      <c r="S2531" s="16"/>
    </row>
    <row r="2532" spans="17:19" x14ac:dyDescent="0.3">
      <c r="Q2532" s="11"/>
      <c r="S2532" s="16"/>
    </row>
    <row r="2533" spans="17:19" x14ac:dyDescent="0.3">
      <c r="Q2533" s="11"/>
      <c r="S2533" s="16"/>
    </row>
    <row r="2534" spans="17:19" x14ac:dyDescent="0.3">
      <c r="Q2534" s="11"/>
      <c r="S2534" s="16"/>
    </row>
    <row r="2535" spans="17:19" x14ac:dyDescent="0.3">
      <c r="Q2535" s="11"/>
      <c r="S2535" s="16"/>
    </row>
    <row r="2536" spans="17:19" x14ac:dyDescent="0.3">
      <c r="Q2536" s="11"/>
      <c r="S2536" s="16"/>
    </row>
    <row r="2537" spans="17:19" x14ac:dyDescent="0.3">
      <c r="Q2537" s="11"/>
      <c r="S2537" s="16"/>
    </row>
    <row r="2538" spans="17:19" x14ac:dyDescent="0.3">
      <c r="Q2538" s="11"/>
      <c r="S2538" s="16"/>
    </row>
    <row r="2539" spans="17:19" x14ac:dyDescent="0.3">
      <c r="Q2539" s="11"/>
      <c r="S2539" s="16"/>
    </row>
    <row r="2540" spans="17:19" x14ac:dyDescent="0.3">
      <c r="Q2540" s="11"/>
      <c r="S2540" s="16"/>
    </row>
    <row r="2541" spans="17:19" x14ac:dyDescent="0.3">
      <c r="Q2541" s="11"/>
      <c r="S2541" s="16"/>
    </row>
    <row r="2542" spans="17:19" x14ac:dyDescent="0.3">
      <c r="Q2542" s="11"/>
      <c r="S2542" s="16"/>
    </row>
    <row r="2543" spans="17:19" x14ac:dyDescent="0.3">
      <c r="Q2543" s="11"/>
      <c r="S2543" s="16"/>
    </row>
    <row r="2544" spans="17:19" x14ac:dyDescent="0.3">
      <c r="Q2544" s="11"/>
      <c r="S2544" s="16"/>
    </row>
    <row r="2545" spans="17:19" x14ac:dyDescent="0.3">
      <c r="Q2545" s="11"/>
      <c r="S2545" s="16"/>
    </row>
    <row r="2546" spans="17:19" x14ac:dyDescent="0.3">
      <c r="Q2546" s="11"/>
      <c r="S2546" s="16"/>
    </row>
    <row r="2547" spans="17:19" x14ac:dyDescent="0.3">
      <c r="Q2547" s="11"/>
      <c r="S2547" s="16"/>
    </row>
    <row r="2548" spans="17:19" x14ac:dyDescent="0.3">
      <c r="Q2548" s="11"/>
      <c r="S2548" s="16"/>
    </row>
    <row r="2549" spans="17:19" x14ac:dyDescent="0.3">
      <c r="Q2549" s="11"/>
      <c r="S2549" s="16"/>
    </row>
    <row r="2550" spans="17:19" x14ac:dyDescent="0.3">
      <c r="Q2550" s="11"/>
      <c r="S2550" s="16"/>
    </row>
    <row r="2551" spans="17:19" x14ac:dyDescent="0.3">
      <c r="Q2551" s="11"/>
      <c r="S2551" s="16"/>
    </row>
    <row r="2552" spans="17:19" x14ac:dyDescent="0.3">
      <c r="Q2552" s="11"/>
      <c r="S2552" s="16"/>
    </row>
    <row r="2553" spans="17:19" x14ac:dyDescent="0.3">
      <c r="Q2553" s="11"/>
      <c r="S2553" s="16"/>
    </row>
    <row r="2554" spans="17:19" x14ac:dyDescent="0.3">
      <c r="Q2554" s="11"/>
      <c r="S2554" s="16"/>
    </row>
    <row r="2555" spans="17:19" x14ac:dyDescent="0.3">
      <c r="Q2555" s="11"/>
      <c r="S2555" s="16"/>
    </row>
    <row r="2556" spans="17:19" x14ac:dyDescent="0.3">
      <c r="Q2556" s="11"/>
      <c r="S2556" s="16"/>
    </row>
    <row r="2557" spans="17:19" x14ac:dyDescent="0.3">
      <c r="Q2557" s="11"/>
      <c r="S2557" s="16"/>
    </row>
    <row r="2558" spans="17:19" x14ac:dyDescent="0.3">
      <c r="Q2558" s="11"/>
      <c r="S2558" s="16"/>
    </row>
    <row r="2559" spans="17:19" x14ac:dyDescent="0.3">
      <c r="Q2559" s="11"/>
      <c r="S2559" s="16"/>
    </row>
    <row r="2560" spans="17:19" x14ac:dyDescent="0.3">
      <c r="Q2560" s="11"/>
      <c r="S2560" s="16"/>
    </row>
    <row r="2561" spans="17:19" x14ac:dyDescent="0.3">
      <c r="Q2561" s="11"/>
      <c r="S2561" s="16"/>
    </row>
    <row r="2562" spans="17:19" x14ac:dyDescent="0.3">
      <c r="Q2562" s="11"/>
      <c r="S2562" s="16"/>
    </row>
    <row r="2563" spans="17:19" x14ac:dyDescent="0.3">
      <c r="Q2563" s="11"/>
      <c r="S2563" s="16"/>
    </row>
    <row r="2564" spans="17:19" x14ac:dyDescent="0.3">
      <c r="Q2564" s="11"/>
      <c r="S2564" s="16"/>
    </row>
    <row r="2565" spans="17:19" x14ac:dyDescent="0.3">
      <c r="Q2565" s="11"/>
      <c r="S2565" s="16"/>
    </row>
    <row r="2566" spans="17:19" x14ac:dyDescent="0.3">
      <c r="Q2566" s="11"/>
      <c r="S2566" s="16"/>
    </row>
    <row r="2567" spans="17:19" x14ac:dyDescent="0.3">
      <c r="Q2567" s="11"/>
      <c r="S2567" s="16"/>
    </row>
    <row r="2568" spans="17:19" x14ac:dyDescent="0.3">
      <c r="Q2568" s="11"/>
      <c r="S2568" s="16"/>
    </row>
    <row r="2569" spans="17:19" x14ac:dyDescent="0.3">
      <c r="Q2569" s="11"/>
      <c r="S2569" s="16"/>
    </row>
    <row r="2570" spans="17:19" x14ac:dyDescent="0.3">
      <c r="Q2570" s="11"/>
      <c r="S2570" s="16"/>
    </row>
    <row r="2571" spans="17:19" x14ac:dyDescent="0.3">
      <c r="Q2571" s="11"/>
      <c r="S2571" s="16"/>
    </row>
    <row r="2572" spans="17:19" x14ac:dyDescent="0.3">
      <c r="Q2572" s="11"/>
      <c r="S2572" s="16"/>
    </row>
    <row r="2573" spans="17:19" x14ac:dyDescent="0.3">
      <c r="Q2573" s="11"/>
      <c r="S2573" s="16"/>
    </row>
    <row r="2574" spans="17:19" x14ac:dyDescent="0.3">
      <c r="Q2574" s="11"/>
      <c r="S2574" s="16"/>
    </row>
    <row r="2575" spans="17:19" x14ac:dyDescent="0.3">
      <c r="Q2575" s="11"/>
      <c r="S2575" s="16"/>
    </row>
    <row r="2576" spans="17:19" x14ac:dyDescent="0.3">
      <c r="Q2576" s="11"/>
      <c r="S2576" s="16"/>
    </row>
    <row r="2577" spans="17:19" x14ac:dyDescent="0.3">
      <c r="Q2577" s="11"/>
      <c r="S2577" s="16"/>
    </row>
    <row r="2578" spans="17:19" x14ac:dyDescent="0.3">
      <c r="Q2578" s="11"/>
      <c r="S2578" s="16"/>
    </row>
    <row r="2579" spans="17:19" x14ac:dyDescent="0.3">
      <c r="Q2579" s="11"/>
      <c r="S2579" s="16"/>
    </row>
    <row r="2580" spans="17:19" x14ac:dyDescent="0.3">
      <c r="Q2580" s="11"/>
      <c r="S2580" s="16"/>
    </row>
    <row r="2581" spans="17:19" x14ac:dyDescent="0.3">
      <c r="Q2581" s="11"/>
      <c r="S2581" s="16"/>
    </row>
    <row r="2582" spans="17:19" x14ac:dyDescent="0.3">
      <c r="Q2582" s="11"/>
      <c r="S2582" s="16"/>
    </row>
    <row r="2583" spans="17:19" x14ac:dyDescent="0.3">
      <c r="Q2583" s="11"/>
      <c r="S2583" s="16"/>
    </row>
    <row r="2584" spans="17:19" x14ac:dyDescent="0.3">
      <c r="Q2584" s="11"/>
      <c r="S2584" s="16"/>
    </row>
    <row r="2585" spans="17:19" x14ac:dyDescent="0.3">
      <c r="Q2585" s="11"/>
      <c r="S2585" s="16"/>
    </row>
    <row r="2586" spans="17:19" x14ac:dyDescent="0.3">
      <c r="Q2586" s="11"/>
      <c r="S2586" s="16"/>
    </row>
    <row r="2587" spans="17:19" x14ac:dyDescent="0.3">
      <c r="Q2587" s="11"/>
      <c r="S2587" s="16"/>
    </row>
    <row r="2588" spans="17:19" x14ac:dyDescent="0.3">
      <c r="Q2588" s="11"/>
      <c r="S2588" s="16"/>
    </row>
    <row r="2589" spans="17:19" x14ac:dyDescent="0.3">
      <c r="Q2589" s="11"/>
      <c r="S2589" s="16"/>
    </row>
    <row r="2590" spans="17:19" x14ac:dyDescent="0.3">
      <c r="Q2590" s="11"/>
      <c r="S2590" s="16"/>
    </row>
    <row r="2591" spans="17:19" x14ac:dyDescent="0.3">
      <c r="Q2591" s="11"/>
      <c r="S2591" s="16"/>
    </row>
    <row r="2592" spans="17:19" x14ac:dyDescent="0.3">
      <c r="Q2592" s="11"/>
      <c r="S2592" s="16"/>
    </row>
    <row r="2593" spans="17:19" x14ac:dyDescent="0.3">
      <c r="Q2593" s="11"/>
      <c r="S2593" s="16"/>
    </row>
    <row r="2594" spans="17:19" x14ac:dyDescent="0.3">
      <c r="Q2594" s="11"/>
      <c r="S2594" s="16"/>
    </row>
    <row r="2595" spans="17:19" x14ac:dyDescent="0.3">
      <c r="Q2595" s="11"/>
      <c r="S2595" s="16"/>
    </row>
    <row r="2596" spans="17:19" x14ac:dyDescent="0.3">
      <c r="Q2596" s="11"/>
      <c r="S2596" s="16"/>
    </row>
    <row r="2597" spans="17:19" x14ac:dyDescent="0.3">
      <c r="Q2597" s="11"/>
      <c r="S2597" s="16"/>
    </row>
    <row r="2598" spans="17:19" x14ac:dyDescent="0.3">
      <c r="Q2598" s="11"/>
      <c r="S2598" s="16"/>
    </row>
    <row r="2599" spans="17:19" x14ac:dyDescent="0.3">
      <c r="Q2599" s="11"/>
      <c r="S2599" s="16"/>
    </row>
    <row r="2600" spans="17:19" x14ac:dyDescent="0.3">
      <c r="Q2600" s="11"/>
      <c r="S2600" s="16"/>
    </row>
    <row r="2601" spans="17:19" x14ac:dyDescent="0.3">
      <c r="Q2601" s="11"/>
      <c r="S2601" s="16"/>
    </row>
    <row r="2602" spans="17:19" x14ac:dyDescent="0.3">
      <c r="Q2602" s="11"/>
      <c r="S2602" s="16"/>
    </row>
    <row r="2603" spans="17:19" x14ac:dyDescent="0.3">
      <c r="Q2603" s="11"/>
      <c r="S2603" s="16"/>
    </row>
    <row r="2604" spans="17:19" x14ac:dyDescent="0.3">
      <c r="Q2604" s="11"/>
      <c r="S2604" s="16"/>
    </row>
    <row r="2605" spans="17:19" x14ac:dyDescent="0.3">
      <c r="Q2605" s="11"/>
      <c r="S2605" s="16"/>
    </row>
    <row r="2606" spans="17:19" x14ac:dyDescent="0.3">
      <c r="Q2606" s="11"/>
      <c r="S2606" s="16"/>
    </row>
    <row r="2607" spans="17:19" x14ac:dyDescent="0.3">
      <c r="Q2607" s="11"/>
      <c r="S2607" s="16"/>
    </row>
    <row r="2608" spans="17:19" x14ac:dyDescent="0.3">
      <c r="Q2608" s="11"/>
      <c r="S2608" s="16"/>
    </row>
    <row r="2609" spans="17:19" x14ac:dyDescent="0.3">
      <c r="Q2609" s="11"/>
      <c r="S2609" s="16"/>
    </row>
    <row r="2610" spans="17:19" x14ac:dyDescent="0.3">
      <c r="Q2610" s="11"/>
      <c r="S2610" s="16"/>
    </row>
    <row r="2611" spans="17:19" x14ac:dyDescent="0.3">
      <c r="Q2611" s="11"/>
      <c r="S2611" s="16"/>
    </row>
    <row r="2612" spans="17:19" x14ac:dyDescent="0.3">
      <c r="Q2612" s="11"/>
      <c r="S2612" s="16"/>
    </row>
    <row r="2613" spans="17:19" x14ac:dyDescent="0.3">
      <c r="Q2613" s="11"/>
      <c r="S2613" s="16"/>
    </row>
    <row r="2614" spans="17:19" x14ac:dyDescent="0.3">
      <c r="Q2614" s="11"/>
      <c r="S2614" s="16"/>
    </row>
    <row r="2615" spans="17:19" x14ac:dyDescent="0.3">
      <c r="Q2615" s="11"/>
      <c r="S2615" s="16"/>
    </row>
    <row r="2616" spans="17:19" x14ac:dyDescent="0.3">
      <c r="Q2616" s="11"/>
      <c r="S2616" s="16"/>
    </row>
    <row r="2617" spans="17:19" x14ac:dyDescent="0.3">
      <c r="Q2617" s="11"/>
      <c r="S2617" s="16"/>
    </row>
    <row r="2618" spans="17:19" x14ac:dyDescent="0.3">
      <c r="Q2618" s="11"/>
      <c r="S2618" s="16"/>
    </row>
    <row r="2619" spans="17:19" x14ac:dyDescent="0.3">
      <c r="Q2619" s="11"/>
      <c r="S2619" s="16"/>
    </row>
    <row r="2620" spans="17:19" x14ac:dyDescent="0.3">
      <c r="Q2620" s="11"/>
      <c r="S2620" s="16"/>
    </row>
    <row r="2621" spans="17:19" x14ac:dyDescent="0.3">
      <c r="Q2621" s="11"/>
      <c r="S2621" s="16"/>
    </row>
    <row r="2622" spans="17:19" x14ac:dyDescent="0.3">
      <c r="Q2622" s="11"/>
      <c r="S2622" s="16"/>
    </row>
    <row r="2623" spans="17:19" x14ac:dyDescent="0.3">
      <c r="Q2623" s="11"/>
      <c r="S2623" s="16"/>
    </row>
    <row r="2624" spans="17:19" x14ac:dyDescent="0.3">
      <c r="Q2624" s="11"/>
      <c r="S2624" s="16"/>
    </row>
    <row r="2625" spans="17:19" x14ac:dyDescent="0.3">
      <c r="Q2625" s="11"/>
      <c r="S2625" s="16"/>
    </row>
    <row r="2626" spans="17:19" x14ac:dyDescent="0.3">
      <c r="Q2626" s="11"/>
      <c r="S2626" s="16"/>
    </row>
    <row r="2627" spans="17:19" x14ac:dyDescent="0.3">
      <c r="Q2627" s="11"/>
      <c r="S2627" s="16"/>
    </row>
    <row r="2628" spans="17:19" x14ac:dyDescent="0.3">
      <c r="Q2628" s="11"/>
      <c r="S2628" s="16"/>
    </row>
    <row r="2629" spans="17:19" x14ac:dyDescent="0.3">
      <c r="Q2629" s="11"/>
      <c r="S2629" s="16"/>
    </row>
    <row r="2630" spans="17:19" x14ac:dyDescent="0.3">
      <c r="Q2630" s="11"/>
      <c r="S2630" s="16"/>
    </row>
    <row r="2631" spans="17:19" x14ac:dyDescent="0.3">
      <c r="Q2631" s="11"/>
      <c r="S2631" s="16"/>
    </row>
    <row r="2632" spans="17:19" x14ac:dyDescent="0.3">
      <c r="Q2632" s="11"/>
      <c r="S2632" s="16"/>
    </row>
    <row r="2633" spans="17:19" x14ac:dyDescent="0.3">
      <c r="Q2633" s="11"/>
      <c r="S2633" s="16"/>
    </row>
    <row r="2634" spans="17:19" x14ac:dyDescent="0.3">
      <c r="Q2634" s="11"/>
      <c r="S2634" s="16"/>
    </row>
    <row r="2635" spans="17:19" x14ac:dyDescent="0.3">
      <c r="Q2635" s="11"/>
      <c r="S2635" s="16"/>
    </row>
    <row r="2636" spans="17:19" x14ac:dyDescent="0.3">
      <c r="Q2636" s="11"/>
      <c r="S2636" s="16"/>
    </row>
    <row r="2637" spans="17:19" x14ac:dyDescent="0.3">
      <c r="Q2637" s="11"/>
      <c r="S2637" s="16"/>
    </row>
    <row r="2638" spans="17:19" x14ac:dyDescent="0.3">
      <c r="Q2638" s="11"/>
      <c r="S2638" s="16"/>
    </row>
    <row r="2639" spans="17:19" x14ac:dyDescent="0.3">
      <c r="Q2639" s="11"/>
      <c r="S2639" s="16"/>
    </row>
    <row r="2640" spans="17:19" x14ac:dyDescent="0.3">
      <c r="Q2640" s="11"/>
      <c r="S2640" s="16"/>
    </row>
    <row r="2641" spans="17:19" x14ac:dyDescent="0.3">
      <c r="Q2641" s="11"/>
      <c r="S2641" s="16"/>
    </row>
    <row r="2642" spans="17:19" x14ac:dyDescent="0.3">
      <c r="Q2642" s="11"/>
      <c r="S2642" s="16"/>
    </row>
    <row r="2643" spans="17:19" x14ac:dyDescent="0.3">
      <c r="Q2643" s="11"/>
      <c r="S2643" s="16"/>
    </row>
    <row r="2644" spans="17:19" x14ac:dyDescent="0.3">
      <c r="Q2644" s="11"/>
      <c r="S2644" s="16"/>
    </row>
    <row r="2645" spans="17:19" x14ac:dyDescent="0.3">
      <c r="Q2645" s="11"/>
      <c r="S2645" s="16"/>
    </row>
    <row r="2646" spans="17:19" x14ac:dyDescent="0.3">
      <c r="Q2646" s="11"/>
      <c r="S2646" s="16"/>
    </row>
    <row r="2647" spans="17:19" x14ac:dyDescent="0.3">
      <c r="Q2647" s="11"/>
      <c r="S2647" s="16"/>
    </row>
    <row r="2648" spans="17:19" x14ac:dyDescent="0.3">
      <c r="Q2648" s="11"/>
      <c r="S2648" s="16"/>
    </row>
    <row r="2649" spans="17:19" x14ac:dyDescent="0.3">
      <c r="Q2649" s="11"/>
      <c r="S2649" s="16"/>
    </row>
    <row r="2650" spans="17:19" x14ac:dyDescent="0.3">
      <c r="Q2650" s="11"/>
      <c r="S2650" s="16"/>
    </row>
    <row r="2651" spans="17:19" x14ac:dyDescent="0.3">
      <c r="Q2651" s="11"/>
      <c r="S2651" s="16"/>
    </row>
    <row r="2652" spans="17:19" x14ac:dyDescent="0.3">
      <c r="Q2652" s="11"/>
      <c r="S2652" s="16"/>
    </row>
    <row r="2653" spans="17:19" x14ac:dyDescent="0.3">
      <c r="Q2653" s="11"/>
      <c r="S2653" s="16"/>
    </row>
    <row r="2654" spans="17:19" x14ac:dyDescent="0.3">
      <c r="Q2654" s="11"/>
      <c r="S2654" s="16"/>
    </row>
    <row r="2655" spans="17:19" x14ac:dyDescent="0.3">
      <c r="Q2655" s="11"/>
      <c r="S2655" s="16"/>
    </row>
    <row r="2656" spans="17:19" x14ac:dyDescent="0.3">
      <c r="Q2656" s="11"/>
      <c r="S2656" s="16"/>
    </row>
    <row r="2657" spans="17:19" x14ac:dyDescent="0.3">
      <c r="Q2657" s="11"/>
      <c r="S2657" s="16"/>
    </row>
    <row r="2658" spans="17:19" x14ac:dyDescent="0.3">
      <c r="Q2658" s="11"/>
      <c r="S2658" s="16"/>
    </row>
    <row r="2659" spans="17:19" x14ac:dyDescent="0.3">
      <c r="Q2659" s="11"/>
      <c r="S2659" s="16"/>
    </row>
    <row r="2660" spans="17:19" x14ac:dyDescent="0.3">
      <c r="Q2660" s="11"/>
      <c r="S2660" s="16"/>
    </row>
    <row r="2661" spans="17:19" x14ac:dyDescent="0.3">
      <c r="Q2661" s="11"/>
      <c r="S2661" s="16"/>
    </row>
    <row r="2662" spans="17:19" x14ac:dyDescent="0.3">
      <c r="Q2662" s="11"/>
      <c r="S2662" s="16"/>
    </row>
    <row r="2663" spans="17:19" x14ac:dyDescent="0.3">
      <c r="Q2663" s="11"/>
      <c r="S2663" s="16"/>
    </row>
    <row r="2664" spans="17:19" x14ac:dyDescent="0.3">
      <c r="Q2664" s="11"/>
      <c r="S2664" s="16"/>
    </row>
    <row r="2665" spans="17:19" x14ac:dyDescent="0.3">
      <c r="Q2665" s="11"/>
      <c r="S2665" s="16"/>
    </row>
    <row r="2666" spans="17:19" x14ac:dyDescent="0.3">
      <c r="Q2666" s="11"/>
      <c r="S2666" s="16"/>
    </row>
    <row r="2667" spans="17:19" x14ac:dyDescent="0.3">
      <c r="Q2667" s="11"/>
      <c r="S2667" s="16"/>
    </row>
    <row r="2668" spans="17:19" x14ac:dyDescent="0.3">
      <c r="Q2668" s="11"/>
      <c r="S2668" s="16"/>
    </row>
    <row r="2669" spans="17:19" x14ac:dyDescent="0.3">
      <c r="Q2669" s="11"/>
      <c r="S2669" s="16"/>
    </row>
    <row r="2670" spans="17:19" x14ac:dyDescent="0.3">
      <c r="Q2670" s="11"/>
      <c r="S2670" s="16"/>
    </row>
    <row r="2671" spans="17:19" x14ac:dyDescent="0.3">
      <c r="Q2671" s="11"/>
      <c r="S2671" s="16"/>
    </row>
    <row r="2672" spans="17:19" x14ac:dyDescent="0.3">
      <c r="Q2672" s="11"/>
      <c r="S2672" s="16"/>
    </row>
    <row r="2673" spans="17:19" x14ac:dyDescent="0.3">
      <c r="Q2673" s="11"/>
      <c r="S2673" s="16"/>
    </row>
    <row r="2674" spans="17:19" x14ac:dyDescent="0.3">
      <c r="Q2674" s="11"/>
      <c r="S2674" s="16"/>
    </row>
    <row r="2675" spans="17:19" x14ac:dyDescent="0.3">
      <c r="Q2675" s="11"/>
      <c r="S2675" s="16"/>
    </row>
    <row r="2676" spans="17:19" x14ac:dyDescent="0.3">
      <c r="Q2676" s="11"/>
      <c r="S2676" s="16"/>
    </row>
    <row r="2677" spans="17:19" x14ac:dyDescent="0.3">
      <c r="Q2677" s="11"/>
      <c r="S2677" s="16"/>
    </row>
    <row r="2678" spans="17:19" x14ac:dyDescent="0.3">
      <c r="Q2678" s="11"/>
      <c r="S2678" s="16"/>
    </row>
    <row r="2679" spans="17:19" x14ac:dyDescent="0.3">
      <c r="Q2679" s="11"/>
      <c r="S2679" s="16"/>
    </row>
    <row r="2680" spans="17:19" x14ac:dyDescent="0.3">
      <c r="Q2680" s="11"/>
      <c r="S2680" s="16"/>
    </row>
    <row r="2681" spans="17:19" x14ac:dyDescent="0.3">
      <c r="Q2681" s="11"/>
      <c r="S2681" s="16"/>
    </row>
    <row r="2682" spans="17:19" x14ac:dyDescent="0.3">
      <c r="Q2682" s="11"/>
      <c r="S2682" s="16"/>
    </row>
    <row r="2683" spans="17:19" x14ac:dyDescent="0.3">
      <c r="Q2683" s="11"/>
      <c r="S2683" s="16"/>
    </row>
    <row r="2684" spans="17:19" x14ac:dyDescent="0.3">
      <c r="Q2684" s="11"/>
      <c r="S2684" s="16"/>
    </row>
    <row r="2685" spans="17:19" x14ac:dyDescent="0.3">
      <c r="Q2685" s="11"/>
      <c r="S2685" s="16"/>
    </row>
    <row r="2686" spans="17:19" x14ac:dyDescent="0.3">
      <c r="Q2686" s="11"/>
      <c r="S2686" s="16"/>
    </row>
    <row r="2687" spans="17:19" x14ac:dyDescent="0.3">
      <c r="Q2687" s="11"/>
      <c r="S2687" s="16"/>
    </row>
    <row r="2688" spans="17:19" x14ac:dyDescent="0.3">
      <c r="Q2688" s="11"/>
      <c r="S2688" s="16"/>
    </row>
    <row r="2689" spans="17:19" x14ac:dyDescent="0.3">
      <c r="Q2689" s="11"/>
      <c r="S2689" s="16"/>
    </row>
    <row r="2690" spans="17:19" x14ac:dyDescent="0.3">
      <c r="Q2690" s="11"/>
      <c r="S2690" s="16"/>
    </row>
    <row r="2691" spans="17:19" x14ac:dyDescent="0.3">
      <c r="Q2691" s="11"/>
      <c r="S2691" s="16"/>
    </row>
    <row r="2692" spans="17:19" x14ac:dyDescent="0.3">
      <c r="Q2692" s="11"/>
      <c r="S2692" s="16"/>
    </row>
    <row r="2693" spans="17:19" x14ac:dyDescent="0.3">
      <c r="Q2693" s="11"/>
      <c r="S2693" s="16"/>
    </row>
    <row r="2694" spans="17:19" x14ac:dyDescent="0.3">
      <c r="Q2694" s="11"/>
      <c r="S2694" s="16"/>
    </row>
    <row r="2695" spans="17:19" x14ac:dyDescent="0.3">
      <c r="Q2695" s="11"/>
      <c r="S2695" s="16"/>
    </row>
    <row r="2696" spans="17:19" x14ac:dyDescent="0.3">
      <c r="Q2696" s="11"/>
      <c r="S2696" s="16"/>
    </row>
    <row r="2697" spans="17:19" x14ac:dyDescent="0.3">
      <c r="Q2697" s="11"/>
      <c r="S2697" s="16"/>
    </row>
    <row r="2698" spans="17:19" x14ac:dyDescent="0.3">
      <c r="Q2698" s="11"/>
      <c r="S2698" s="16"/>
    </row>
    <row r="2699" spans="17:19" x14ac:dyDescent="0.3">
      <c r="Q2699" s="11"/>
      <c r="S2699" s="16"/>
    </row>
    <row r="2700" spans="17:19" x14ac:dyDescent="0.3">
      <c r="Q2700" s="11"/>
      <c r="S2700" s="16"/>
    </row>
    <row r="2701" spans="17:19" x14ac:dyDescent="0.3">
      <c r="Q2701" s="11"/>
      <c r="S2701" s="16"/>
    </row>
    <row r="2702" spans="17:19" x14ac:dyDescent="0.3">
      <c r="Q2702" s="11"/>
      <c r="S2702" s="16"/>
    </row>
    <row r="2703" spans="17:19" x14ac:dyDescent="0.3">
      <c r="Q2703" s="11"/>
      <c r="S2703" s="16"/>
    </row>
    <row r="2704" spans="17:19" x14ac:dyDescent="0.3">
      <c r="Q2704" s="11"/>
      <c r="S2704" s="16"/>
    </row>
    <row r="2705" spans="17:19" x14ac:dyDescent="0.3">
      <c r="Q2705" s="11"/>
      <c r="S2705" s="16"/>
    </row>
    <row r="2706" spans="17:19" x14ac:dyDescent="0.3">
      <c r="Q2706" s="11"/>
      <c r="S2706" s="16"/>
    </row>
    <row r="2707" spans="17:19" x14ac:dyDescent="0.3">
      <c r="Q2707" s="11"/>
      <c r="S2707" s="16"/>
    </row>
    <row r="2708" spans="17:19" x14ac:dyDescent="0.3">
      <c r="Q2708" s="11"/>
      <c r="S2708" s="16"/>
    </row>
    <row r="2709" spans="17:19" x14ac:dyDescent="0.3">
      <c r="Q2709" s="11"/>
      <c r="S2709" s="16"/>
    </row>
    <row r="2710" spans="17:19" x14ac:dyDescent="0.3">
      <c r="Q2710" s="11"/>
      <c r="S2710" s="16"/>
    </row>
    <row r="2711" spans="17:19" x14ac:dyDescent="0.3">
      <c r="Q2711" s="11"/>
      <c r="S2711" s="16"/>
    </row>
    <row r="2712" spans="17:19" x14ac:dyDescent="0.3">
      <c r="Q2712" s="11"/>
      <c r="S2712" s="16"/>
    </row>
    <row r="2713" spans="17:19" x14ac:dyDescent="0.3">
      <c r="Q2713" s="11"/>
      <c r="S2713" s="16"/>
    </row>
    <row r="2714" spans="17:19" x14ac:dyDescent="0.3">
      <c r="Q2714" s="11"/>
      <c r="S2714" s="16"/>
    </row>
    <row r="2715" spans="17:19" x14ac:dyDescent="0.3">
      <c r="Q2715" s="11"/>
      <c r="S2715" s="16"/>
    </row>
    <row r="2716" spans="17:19" x14ac:dyDescent="0.3">
      <c r="Q2716" s="11"/>
      <c r="S2716" s="16"/>
    </row>
    <row r="2717" spans="17:19" x14ac:dyDescent="0.3">
      <c r="Q2717" s="11"/>
      <c r="S2717" s="16"/>
    </row>
    <row r="2718" spans="17:19" x14ac:dyDescent="0.3">
      <c r="Q2718" s="11"/>
      <c r="S2718" s="16"/>
    </row>
    <row r="2719" spans="17:19" x14ac:dyDescent="0.3">
      <c r="Q2719" s="11"/>
      <c r="S2719" s="16"/>
    </row>
    <row r="2720" spans="17:19" x14ac:dyDescent="0.3">
      <c r="Q2720" s="11"/>
      <c r="S2720" s="16"/>
    </row>
    <row r="2721" spans="17:19" x14ac:dyDescent="0.3">
      <c r="Q2721" s="11"/>
      <c r="S2721" s="16"/>
    </row>
    <row r="2722" spans="17:19" x14ac:dyDescent="0.3">
      <c r="Q2722" s="11"/>
      <c r="S2722" s="16"/>
    </row>
    <row r="2723" spans="17:19" x14ac:dyDescent="0.3">
      <c r="Q2723" s="11"/>
      <c r="S2723" s="16"/>
    </row>
    <row r="2724" spans="17:19" x14ac:dyDescent="0.3">
      <c r="Q2724" s="11"/>
      <c r="S2724" s="16"/>
    </row>
    <row r="2725" spans="17:19" x14ac:dyDescent="0.3">
      <c r="Q2725" s="11"/>
      <c r="S2725" s="16"/>
    </row>
    <row r="2726" spans="17:19" x14ac:dyDescent="0.3">
      <c r="Q2726" s="11"/>
      <c r="S2726" s="16"/>
    </row>
    <row r="2727" spans="17:19" x14ac:dyDescent="0.3">
      <c r="Q2727" s="11"/>
      <c r="S2727" s="16"/>
    </row>
    <row r="2728" spans="17:19" x14ac:dyDescent="0.3">
      <c r="Q2728" s="11"/>
      <c r="S2728" s="16"/>
    </row>
    <row r="2729" spans="17:19" x14ac:dyDescent="0.3">
      <c r="Q2729" s="11"/>
      <c r="S2729" s="16"/>
    </row>
    <row r="2730" spans="17:19" x14ac:dyDescent="0.3">
      <c r="Q2730" s="11"/>
      <c r="S2730" s="16"/>
    </row>
    <row r="2731" spans="17:19" x14ac:dyDescent="0.3">
      <c r="Q2731" s="11"/>
      <c r="S2731" s="16"/>
    </row>
    <row r="2732" spans="17:19" x14ac:dyDescent="0.3">
      <c r="Q2732" s="11"/>
      <c r="S2732" s="16"/>
    </row>
    <row r="2733" spans="17:19" x14ac:dyDescent="0.3">
      <c r="Q2733" s="11"/>
      <c r="S2733" s="16"/>
    </row>
    <row r="2734" spans="17:19" x14ac:dyDescent="0.3">
      <c r="Q2734" s="11"/>
      <c r="S2734" s="16"/>
    </row>
    <row r="2735" spans="17:19" x14ac:dyDescent="0.3">
      <c r="Q2735" s="11"/>
      <c r="S2735" s="16"/>
    </row>
    <row r="2736" spans="17:19" x14ac:dyDescent="0.3">
      <c r="Q2736" s="11"/>
      <c r="S2736" s="16"/>
    </row>
    <row r="2737" spans="17:19" x14ac:dyDescent="0.3">
      <c r="Q2737" s="11"/>
      <c r="S2737" s="16"/>
    </row>
    <row r="2738" spans="17:19" x14ac:dyDescent="0.3">
      <c r="Q2738" s="11"/>
      <c r="S2738" s="16"/>
    </row>
    <row r="2739" spans="17:19" x14ac:dyDescent="0.3">
      <c r="Q2739" s="11"/>
      <c r="S2739" s="16"/>
    </row>
    <row r="2740" spans="17:19" x14ac:dyDescent="0.3">
      <c r="Q2740" s="11"/>
      <c r="S2740" s="16"/>
    </row>
    <row r="2741" spans="17:19" x14ac:dyDescent="0.3">
      <c r="Q2741" s="11"/>
      <c r="S2741" s="16"/>
    </row>
    <row r="2742" spans="17:19" x14ac:dyDescent="0.3">
      <c r="Q2742" s="11"/>
      <c r="S2742" s="16"/>
    </row>
    <row r="2743" spans="17:19" x14ac:dyDescent="0.3">
      <c r="Q2743" s="11"/>
      <c r="S2743" s="16"/>
    </row>
    <row r="2744" spans="17:19" x14ac:dyDescent="0.3">
      <c r="Q2744" s="11"/>
      <c r="S2744" s="16"/>
    </row>
    <row r="2745" spans="17:19" x14ac:dyDescent="0.3">
      <c r="Q2745" s="11"/>
      <c r="S2745" s="16"/>
    </row>
    <row r="2746" spans="17:19" x14ac:dyDescent="0.3">
      <c r="Q2746" s="11"/>
      <c r="S2746" s="16"/>
    </row>
    <row r="2747" spans="17:19" x14ac:dyDescent="0.3">
      <c r="Q2747" s="11"/>
      <c r="S2747" s="16"/>
    </row>
    <row r="2748" spans="17:19" x14ac:dyDescent="0.3">
      <c r="Q2748" s="11"/>
      <c r="S2748" s="16"/>
    </row>
    <row r="2749" spans="17:19" x14ac:dyDescent="0.3">
      <c r="Q2749" s="11"/>
      <c r="S2749" s="16"/>
    </row>
    <row r="2750" spans="17:19" x14ac:dyDescent="0.3">
      <c r="Q2750" s="11"/>
      <c r="S2750" s="16"/>
    </row>
    <row r="2751" spans="17:19" x14ac:dyDescent="0.3">
      <c r="Q2751" s="11"/>
      <c r="S2751" s="16"/>
    </row>
    <row r="2752" spans="17:19" x14ac:dyDescent="0.3">
      <c r="Q2752" s="11"/>
      <c r="S2752" s="16"/>
    </row>
    <row r="2753" spans="17:19" x14ac:dyDescent="0.3">
      <c r="Q2753" s="11"/>
      <c r="S2753" s="16"/>
    </row>
    <row r="2754" spans="17:19" x14ac:dyDescent="0.3">
      <c r="Q2754" s="11"/>
      <c r="S2754" s="16"/>
    </row>
    <row r="2755" spans="17:19" x14ac:dyDescent="0.3">
      <c r="Q2755" s="11"/>
      <c r="S2755" s="16"/>
    </row>
    <row r="2756" spans="17:19" x14ac:dyDescent="0.3">
      <c r="Q2756" s="11"/>
      <c r="S2756" s="16"/>
    </row>
    <row r="2757" spans="17:19" x14ac:dyDescent="0.3">
      <c r="Q2757" s="11"/>
      <c r="S2757" s="16"/>
    </row>
    <row r="2758" spans="17:19" x14ac:dyDescent="0.3">
      <c r="Q2758" s="11"/>
      <c r="S2758" s="16"/>
    </row>
    <row r="2759" spans="17:19" x14ac:dyDescent="0.3">
      <c r="Q2759" s="11"/>
      <c r="S2759" s="16"/>
    </row>
    <row r="2760" spans="17:19" x14ac:dyDescent="0.3">
      <c r="Q2760" s="11"/>
      <c r="S2760" s="16"/>
    </row>
    <row r="2761" spans="17:19" x14ac:dyDescent="0.3">
      <c r="Q2761" s="11"/>
      <c r="S2761" s="16"/>
    </row>
    <row r="2762" spans="17:19" x14ac:dyDescent="0.3">
      <c r="Q2762" s="11"/>
      <c r="S2762" s="16"/>
    </row>
    <row r="2763" spans="17:19" x14ac:dyDescent="0.3">
      <c r="Q2763" s="11"/>
      <c r="S2763" s="16"/>
    </row>
    <row r="2764" spans="17:19" x14ac:dyDescent="0.3">
      <c r="Q2764" s="11"/>
      <c r="S2764" s="16"/>
    </row>
    <row r="2765" spans="17:19" x14ac:dyDescent="0.3">
      <c r="Q2765" s="11"/>
      <c r="S2765" s="16"/>
    </row>
    <row r="2766" spans="17:19" x14ac:dyDescent="0.3">
      <c r="Q2766" s="11"/>
      <c r="S2766" s="16"/>
    </row>
    <row r="2767" spans="17:19" x14ac:dyDescent="0.3">
      <c r="Q2767" s="11"/>
      <c r="S2767" s="16"/>
    </row>
    <row r="2768" spans="17:19" x14ac:dyDescent="0.3">
      <c r="Q2768" s="11"/>
      <c r="S2768" s="16"/>
    </row>
    <row r="2769" spans="17:19" x14ac:dyDescent="0.3">
      <c r="Q2769" s="11"/>
      <c r="S2769" s="16"/>
    </row>
    <row r="2770" spans="17:19" x14ac:dyDescent="0.3">
      <c r="Q2770" s="11"/>
      <c r="S2770" s="16"/>
    </row>
    <row r="2771" spans="17:19" x14ac:dyDescent="0.3">
      <c r="Q2771" s="11"/>
      <c r="S2771" s="16"/>
    </row>
    <row r="2772" spans="17:19" x14ac:dyDescent="0.3">
      <c r="Q2772" s="11"/>
      <c r="S2772" s="16"/>
    </row>
    <row r="2773" spans="17:19" x14ac:dyDescent="0.3">
      <c r="Q2773" s="11"/>
      <c r="S2773" s="16"/>
    </row>
    <row r="2774" spans="17:19" x14ac:dyDescent="0.3">
      <c r="Q2774" s="11"/>
      <c r="S2774" s="16"/>
    </row>
    <row r="2775" spans="17:19" x14ac:dyDescent="0.3">
      <c r="Q2775" s="11"/>
      <c r="S2775" s="16"/>
    </row>
    <row r="2776" spans="17:19" x14ac:dyDescent="0.3">
      <c r="Q2776" s="11"/>
      <c r="S2776" s="16"/>
    </row>
    <row r="2777" spans="17:19" x14ac:dyDescent="0.3">
      <c r="Q2777" s="11"/>
      <c r="S2777" s="16"/>
    </row>
    <row r="2778" spans="17:19" x14ac:dyDescent="0.3">
      <c r="Q2778" s="11"/>
      <c r="S2778" s="16"/>
    </row>
    <row r="2779" spans="17:19" x14ac:dyDescent="0.3">
      <c r="Q2779" s="11"/>
      <c r="S2779" s="16"/>
    </row>
    <row r="2780" spans="17:19" x14ac:dyDescent="0.3">
      <c r="Q2780" s="11"/>
      <c r="S2780" s="16"/>
    </row>
    <row r="2781" spans="17:19" x14ac:dyDescent="0.3">
      <c r="Q2781" s="11"/>
      <c r="S2781" s="16"/>
    </row>
    <row r="2782" spans="17:19" x14ac:dyDescent="0.3">
      <c r="Q2782" s="11"/>
      <c r="S2782" s="16"/>
    </row>
    <row r="2783" spans="17:19" x14ac:dyDescent="0.3">
      <c r="Q2783" s="11"/>
      <c r="S2783" s="16"/>
    </row>
    <row r="2784" spans="17:19" x14ac:dyDescent="0.3">
      <c r="Q2784" s="11"/>
      <c r="S2784" s="16"/>
    </row>
    <row r="2785" spans="17:19" x14ac:dyDescent="0.3">
      <c r="Q2785" s="11"/>
      <c r="S2785" s="16"/>
    </row>
    <row r="2786" spans="17:19" x14ac:dyDescent="0.3">
      <c r="Q2786" s="11"/>
      <c r="S2786" s="16"/>
    </row>
    <row r="2787" spans="17:19" x14ac:dyDescent="0.3">
      <c r="Q2787" s="11"/>
      <c r="S2787" s="16"/>
    </row>
    <row r="2788" spans="17:19" x14ac:dyDescent="0.3">
      <c r="Q2788" s="11"/>
      <c r="S2788" s="16"/>
    </row>
    <row r="2789" spans="17:19" x14ac:dyDescent="0.3">
      <c r="Q2789" s="11"/>
      <c r="S2789" s="16"/>
    </row>
    <row r="2790" spans="17:19" x14ac:dyDescent="0.3">
      <c r="Q2790" s="11"/>
      <c r="S2790" s="16"/>
    </row>
    <row r="2791" spans="17:19" x14ac:dyDescent="0.3">
      <c r="Q2791" s="11"/>
      <c r="S2791" s="16"/>
    </row>
    <row r="2792" spans="17:19" x14ac:dyDescent="0.3">
      <c r="Q2792" s="11"/>
      <c r="S2792" s="16"/>
    </row>
    <row r="2793" spans="17:19" x14ac:dyDescent="0.3">
      <c r="Q2793" s="11"/>
      <c r="S2793" s="16"/>
    </row>
    <row r="2794" spans="17:19" x14ac:dyDescent="0.3">
      <c r="Q2794" s="11"/>
      <c r="S2794" s="16"/>
    </row>
    <row r="2795" spans="17:19" x14ac:dyDescent="0.3">
      <c r="Q2795" s="11"/>
      <c r="S2795" s="16"/>
    </row>
    <row r="2796" spans="17:19" x14ac:dyDescent="0.3">
      <c r="Q2796" s="11"/>
      <c r="S2796" s="16"/>
    </row>
    <row r="2797" spans="17:19" x14ac:dyDescent="0.3">
      <c r="Q2797" s="11"/>
      <c r="S2797" s="16"/>
    </row>
    <row r="2798" spans="17:19" x14ac:dyDescent="0.3">
      <c r="Q2798" s="11"/>
      <c r="S2798" s="16"/>
    </row>
    <row r="2799" spans="17:19" x14ac:dyDescent="0.3">
      <c r="Q2799" s="11"/>
      <c r="S2799" s="16"/>
    </row>
    <row r="2800" spans="17:19" x14ac:dyDescent="0.3">
      <c r="Q2800" s="11"/>
      <c r="S2800" s="16"/>
    </row>
    <row r="2801" spans="17:19" x14ac:dyDescent="0.3">
      <c r="Q2801" s="11"/>
      <c r="S2801" s="16"/>
    </row>
    <row r="2802" spans="17:19" x14ac:dyDescent="0.3">
      <c r="Q2802" s="11"/>
      <c r="S2802" s="16"/>
    </row>
    <row r="2803" spans="17:19" x14ac:dyDescent="0.3">
      <c r="Q2803" s="11"/>
      <c r="S2803" s="16"/>
    </row>
    <row r="2804" spans="17:19" x14ac:dyDescent="0.3">
      <c r="Q2804" s="11"/>
      <c r="S2804" s="16"/>
    </row>
    <row r="2805" spans="17:19" x14ac:dyDescent="0.3">
      <c r="Q2805" s="11"/>
      <c r="S2805" s="16"/>
    </row>
    <row r="2806" spans="17:19" x14ac:dyDescent="0.3">
      <c r="Q2806" s="11"/>
      <c r="S2806" s="16"/>
    </row>
    <row r="2807" spans="17:19" x14ac:dyDescent="0.3">
      <c r="Q2807" s="11"/>
      <c r="S2807" s="16"/>
    </row>
    <row r="2808" spans="17:19" x14ac:dyDescent="0.3">
      <c r="Q2808" s="11"/>
      <c r="S2808" s="16"/>
    </row>
    <row r="2809" spans="17:19" x14ac:dyDescent="0.3">
      <c r="Q2809" s="11"/>
      <c r="S2809" s="16"/>
    </row>
    <row r="2810" spans="17:19" x14ac:dyDescent="0.3">
      <c r="Q2810" s="11"/>
      <c r="S2810" s="16"/>
    </row>
    <row r="2811" spans="17:19" x14ac:dyDescent="0.3">
      <c r="Q2811" s="11"/>
      <c r="S2811" s="16"/>
    </row>
    <row r="2812" spans="17:19" x14ac:dyDescent="0.3">
      <c r="Q2812" s="11"/>
      <c r="S2812" s="16"/>
    </row>
    <row r="2813" spans="17:19" x14ac:dyDescent="0.3">
      <c r="Q2813" s="11"/>
      <c r="S2813" s="16"/>
    </row>
    <row r="2814" spans="17:19" x14ac:dyDescent="0.3">
      <c r="Q2814" s="11"/>
      <c r="S2814" s="16"/>
    </row>
    <row r="2815" spans="17:19" x14ac:dyDescent="0.3">
      <c r="Q2815" s="11"/>
      <c r="S2815" s="16"/>
    </row>
    <row r="2816" spans="17:19" x14ac:dyDescent="0.3">
      <c r="Q2816" s="11"/>
      <c r="S2816" s="16"/>
    </row>
    <row r="2817" spans="17:19" x14ac:dyDescent="0.3">
      <c r="Q2817" s="11"/>
      <c r="S2817" s="16"/>
    </row>
    <row r="2818" spans="17:19" x14ac:dyDescent="0.3">
      <c r="Q2818" s="11"/>
      <c r="S2818" s="16"/>
    </row>
    <row r="2819" spans="17:19" x14ac:dyDescent="0.3">
      <c r="Q2819" s="11"/>
      <c r="S2819" s="16"/>
    </row>
    <row r="2820" spans="17:19" x14ac:dyDescent="0.3">
      <c r="Q2820" s="11"/>
      <c r="S2820" s="16"/>
    </row>
    <row r="2821" spans="17:19" x14ac:dyDescent="0.3">
      <c r="Q2821" s="11"/>
      <c r="S2821" s="16"/>
    </row>
    <row r="2822" spans="17:19" x14ac:dyDescent="0.3">
      <c r="Q2822" s="11"/>
      <c r="S2822" s="16"/>
    </row>
    <row r="2823" spans="17:19" x14ac:dyDescent="0.3">
      <c r="Q2823" s="11"/>
      <c r="S2823" s="16"/>
    </row>
    <row r="2824" spans="17:19" x14ac:dyDescent="0.3">
      <c r="Q2824" s="11"/>
      <c r="S2824" s="16"/>
    </row>
    <row r="2825" spans="17:19" x14ac:dyDescent="0.3">
      <c r="Q2825" s="11"/>
      <c r="S2825" s="16"/>
    </row>
    <row r="2826" spans="17:19" x14ac:dyDescent="0.3">
      <c r="Q2826" s="11"/>
      <c r="S2826" s="16"/>
    </row>
    <row r="2827" spans="17:19" x14ac:dyDescent="0.3">
      <c r="Q2827" s="11"/>
      <c r="S2827" s="16"/>
    </row>
    <row r="2828" spans="17:19" x14ac:dyDescent="0.3">
      <c r="Q2828" s="11"/>
      <c r="S2828" s="16"/>
    </row>
    <row r="2829" spans="17:19" x14ac:dyDescent="0.3">
      <c r="Q2829" s="11"/>
      <c r="S2829" s="16"/>
    </row>
    <row r="2830" spans="17:19" x14ac:dyDescent="0.3">
      <c r="Q2830" s="11"/>
      <c r="S2830" s="16"/>
    </row>
    <row r="2831" spans="17:19" x14ac:dyDescent="0.3">
      <c r="Q2831" s="11"/>
      <c r="S2831" s="16"/>
    </row>
    <row r="2832" spans="17:19" x14ac:dyDescent="0.3">
      <c r="Q2832" s="11"/>
      <c r="S2832" s="16"/>
    </row>
    <row r="2833" spans="17:19" x14ac:dyDescent="0.3">
      <c r="Q2833" s="11"/>
      <c r="S2833" s="16"/>
    </row>
    <row r="2834" spans="17:19" x14ac:dyDescent="0.3">
      <c r="Q2834" s="11"/>
      <c r="S2834" s="16"/>
    </row>
    <row r="2835" spans="17:19" x14ac:dyDescent="0.3">
      <c r="Q2835" s="11"/>
      <c r="S2835" s="16"/>
    </row>
    <row r="2836" spans="17:19" x14ac:dyDescent="0.3">
      <c r="Q2836" s="11"/>
      <c r="S2836" s="16"/>
    </row>
    <row r="2837" spans="17:19" x14ac:dyDescent="0.3">
      <c r="Q2837" s="11"/>
      <c r="S2837" s="16"/>
    </row>
    <row r="2838" spans="17:19" x14ac:dyDescent="0.3">
      <c r="Q2838" s="11"/>
      <c r="S2838" s="16"/>
    </row>
    <row r="2839" spans="17:19" x14ac:dyDescent="0.3">
      <c r="Q2839" s="11"/>
      <c r="S2839" s="16"/>
    </row>
    <row r="2840" spans="17:19" x14ac:dyDescent="0.3">
      <c r="Q2840" s="11"/>
      <c r="S2840" s="16"/>
    </row>
    <row r="2841" spans="17:19" x14ac:dyDescent="0.3">
      <c r="Q2841" s="11"/>
      <c r="S2841" s="16"/>
    </row>
    <row r="2842" spans="17:19" x14ac:dyDescent="0.3">
      <c r="Q2842" s="11"/>
      <c r="S2842" s="16"/>
    </row>
    <row r="2843" spans="17:19" x14ac:dyDescent="0.3">
      <c r="Q2843" s="11"/>
      <c r="S2843" s="16"/>
    </row>
    <row r="2844" spans="17:19" x14ac:dyDescent="0.3">
      <c r="Q2844" s="11"/>
      <c r="S2844" s="16"/>
    </row>
    <row r="2845" spans="17:19" x14ac:dyDescent="0.3">
      <c r="Q2845" s="11"/>
      <c r="S2845" s="16"/>
    </row>
    <row r="2846" spans="17:19" x14ac:dyDescent="0.3">
      <c r="Q2846" s="11"/>
      <c r="S2846" s="16"/>
    </row>
    <row r="2847" spans="17:19" x14ac:dyDescent="0.3">
      <c r="Q2847" s="11"/>
      <c r="S2847" s="16"/>
    </row>
    <row r="2848" spans="17:19" x14ac:dyDescent="0.3">
      <c r="Q2848" s="11"/>
      <c r="S2848" s="16"/>
    </row>
    <row r="2849" spans="17:19" x14ac:dyDescent="0.3">
      <c r="Q2849" s="11"/>
      <c r="S2849" s="16"/>
    </row>
    <row r="2850" spans="17:19" x14ac:dyDescent="0.3">
      <c r="Q2850" s="11"/>
      <c r="S2850" s="16"/>
    </row>
    <row r="2851" spans="17:19" x14ac:dyDescent="0.3">
      <c r="Q2851" s="11"/>
      <c r="S2851" s="16"/>
    </row>
    <row r="2852" spans="17:19" x14ac:dyDescent="0.3">
      <c r="Q2852" s="11"/>
      <c r="S2852" s="16"/>
    </row>
    <row r="2853" spans="17:19" x14ac:dyDescent="0.3">
      <c r="Q2853" s="11"/>
      <c r="S2853" s="16"/>
    </row>
    <row r="2854" spans="17:19" x14ac:dyDescent="0.3">
      <c r="Q2854" s="11"/>
      <c r="S2854" s="16"/>
    </row>
    <row r="2855" spans="17:19" x14ac:dyDescent="0.3">
      <c r="Q2855" s="11"/>
      <c r="S2855" s="16"/>
    </row>
    <row r="2856" spans="17:19" x14ac:dyDescent="0.3">
      <c r="Q2856" s="11"/>
      <c r="S2856" s="16"/>
    </row>
    <row r="2857" spans="17:19" x14ac:dyDescent="0.3">
      <c r="Q2857" s="11"/>
      <c r="S2857" s="16"/>
    </row>
    <row r="2858" spans="17:19" x14ac:dyDescent="0.3">
      <c r="Q2858" s="11"/>
      <c r="S2858" s="16"/>
    </row>
    <row r="2859" spans="17:19" x14ac:dyDescent="0.3">
      <c r="Q2859" s="11"/>
      <c r="S2859" s="16"/>
    </row>
    <row r="2860" spans="17:19" x14ac:dyDescent="0.3">
      <c r="Q2860" s="11"/>
      <c r="S2860" s="16"/>
    </row>
    <row r="2861" spans="17:19" x14ac:dyDescent="0.3">
      <c r="Q2861" s="11"/>
      <c r="S2861" s="16"/>
    </row>
    <row r="2862" spans="17:19" x14ac:dyDescent="0.3">
      <c r="Q2862" s="11"/>
      <c r="S2862" s="16"/>
    </row>
    <row r="2863" spans="17:19" x14ac:dyDescent="0.3">
      <c r="Q2863" s="11"/>
      <c r="S2863" s="16"/>
    </row>
    <row r="2864" spans="17:19" x14ac:dyDescent="0.3">
      <c r="Q2864" s="11"/>
      <c r="S2864" s="16"/>
    </row>
    <row r="2865" spans="17:19" x14ac:dyDescent="0.3">
      <c r="Q2865" s="11"/>
      <c r="S2865" s="16"/>
    </row>
    <row r="2866" spans="17:19" x14ac:dyDescent="0.3">
      <c r="Q2866" s="11"/>
      <c r="S2866" s="16"/>
    </row>
    <row r="2867" spans="17:19" x14ac:dyDescent="0.3">
      <c r="Q2867" s="11"/>
      <c r="S2867" s="16"/>
    </row>
    <row r="2868" spans="17:19" x14ac:dyDescent="0.3">
      <c r="Q2868" s="11"/>
      <c r="S2868" s="16"/>
    </row>
    <row r="2869" spans="17:19" x14ac:dyDescent="0.3">
      <c r="Q2869" s="11"/>
      <c r="S2869" s="16"/>
    </row>
    <row r="2870" spans="17:19" x14ac:dyDescent="0.3">
      <c r="Q2870" s="11"/>
      <c r="S2870" s="16"/>
    </row>
    <row r="2871" spans="17:19" x14ac:dyDescent="0.3">
      <c r="Q2871" s="11"/>
      <c r="S2871" s="16"/>
    </row>
    <row r="2872" spans="17:19" x14ac:dyDescent="0.3">
      <c r="Q2872" s="11"/>
      <c r="S2872" s="16"/>
    </row>
    <row r="2873" spans="17:19" x14ac:dyDescent="0.3">
      <c r="Q2873" s="11"/>
      <c r="S2873" s="16"/>
    </row>
    <row r="2874" spans="17:19" x14ac:dyDescent="0.3">
      <c r="Q2874" s="11"/>
      <c r="S2874" s="16"/>
    </row>
    <row r="2875" spans="17:19" x14ac:dyDescent="0.3">
      <c r="Q2875" s="11"/>
      <c r="S2875" s="16"/>
    </row>
    <row r="2876" spans="17:19" x14ac:dyDescent="0.3">
      <c r="Q2876" s="11"/>
      <c r="S2876" s="16"/>
    </row>
    <row r="2877" spans="17:19" x14ac:dyDescent="0.3">
      <c r="Q2877" s="11"/>
      <c r="S2877" s="16"/>
    </row>
    <row r="2878" spans="17:19" x14ac:dyDescent="0.3">
      <c r="Q2878" s="11"/>
      <c r="S2878" s="16"/>
    </row>
    <row r="2879" spans="17:19" x14ac:dyDescent="0.3">
      <c r="Q2879" s="11"/>
      <c r="S2879" s="16"/>
    </row>
    <row r="2880" spans="17:19" x14ac:dyDescent="0.3">
      <c r="Q2880" s="11"/>
      <c r="S2880" s="16"/>
    </row>
    <row r="2881" spans="17:19" x14ac:dyDescent="0.3">
      <c r="Q2881" s="11"/>
      <c r="S2881" s="16"/>
    </row>
    <row r="2882" spans="17:19" x14ac:dyDescent="0.3">
      <c r="Q2882" s="11"/>
      <c r="S2882" s="16"/>
    </row>
    <row r="2883" spans="17:19" x14ac:dyDescent="0.3">
      <c r="Q2883" s="11"/>
      <c r="S2883" s="16"/>
    </row>
    <row r="2884" spans="17:19" x14ac:dyDescent="0.3">
      <c r="Q2884" s="11"/>
      <c r="S2884" s="16"/>
    </row>
    <row r="2885" spans="17:19" x14ac:dyDescent="0.3">
      <c r="Q2885" s="11"/>
      <c r="S2885" s="16"/>
    </row>
    <row r="2886" spans="17:19" x14ac:dyDescent="0.3">
      <c r="Q2886" s="11"/>
      <c r="S2886" s="16"/>
    </row>
    <row r="2887" spans="17:19" x14ac:dyDescent="0.3">
      <c r="Q2887" s="11"/>
      <c r="S2887" s="16"/>
    </row>
    <row r="2888" spans="17:19" x14ac:dyDescent="0.3">
      <c r="Q2888" s="11"/>
      <c r="S2888" s="16"/>
    </row>
    <row r="2889" spans="17:19" x14ac:dyDescent="0.3">
      <c r="Q2889" s="11"/>
      <c r="S2889" s="16"/>
    </row>
    <row r="2890" spans="17:19" x14ac:dyDescent="0.3">
      <c r="Q2890" s="11"/>
      <c r="S2890" s="16"/>
    </row>
    <row r="2891" spans="17:19" x14ac:dyDescent="0.3">
      <c r="Q2891" s="11"/>
      <c r="S2891" s="16"/>
    </row>
    <row r="2892" spans="17:19" x14ac:dyDescent="0.3">
      <c r="Q2892" s="11"/>
      <c r="S2892" s="16"/>
    </row>
    <row r="2893" spans="17:19" x14ac:dyDescent="0.3">
      <c r="Q2893" s="11"/>
      <c r="S2893" s="16"/>
    </row>
    <row r="2894" spans="17:19" x14ac:dyDescent="0.3">
      <c r="Q2894" s="11"/>
      <c r="S2894" s="16"/>
    </row>
    <row r="2895" spans="17:19" x14ac:dyDescent="0.3">
      <c r="Q2895" s="11"/>
      <c r="S2895" s="16"/>
    </row>
    <row r="2896" spans="17:19" x14ac:dyDescent="0.3">
      <c r="Q2896" s="11"/>
      <c r="S2896" s="16"/>
    </row>
    <row r="2897" spans="17:19" x14ac:dyDescent="0.3">
      <c r="Q2897" s="11"/>
      <c r="S2897" s="16"/>
    </row>
    <row r="2898" spans="17:19" x14ac:dyDescent="0.3">
      <c r="Q2898" s="11"/>
      <c r="S2898" s="16"/>
    </row>
    <row r="2899" spans="17:19" x14ac:dyDescent="0.3">
      <c r="Q2899" s="11"/>
      <c r="S2899" s="16"/>
    </row>
    <row r="2900" spans="17:19" x14ac:dyDescent="0.3">
      <c r="Q2900" s="11"/>
      <c r="S2900" s="16"/>
    </row>
    <row r="2901" spans="17:19" x14ac:dyDescent="0.3">
      <c r="Q2901" s="11"/>
      <c r="S2901" s="16"/>
    </row>
    <row r="2902" spans="17:19" x14ac:dyDescent="0.3">
      <c r="Q2902" s="11"/>
      <c r="S2902" s="16"/>
    </row>
    <row r="2903" spans="17:19" x14ac:dyDescent="0.3">
      <c r="Q2903" s="11"/>
      <c r="S2903" s="16"/>
    </row>
    <row r="2904" spans="17:19" x14ac:dyDescent="0.3">
      <c r="Q2904" s="11"/>
      <c r="S2904" s="16"/>
    </row>
    <row r="2905" spans="17:19" x14ac:dyDescent="0.3">
      <c r="Q2905" s="11"/>
      <c r="S2905" s="16"/>
    </row>
    <row r="2906" spans="17:19" x14ac:dyDescent="0.3">
      <c r="Q2906" s="11"/>
      <c r="S2906" s="16"/>
    </row>
    <row r="2907" spans="17:19" x14ac:dyDescent="0.3">
      <c r="Q2907" s="11"/>
      <c r="S2907" s="16"/>
    </row>
    <row r="2908" spans="17:19" x14ac:dyDescent="0.3">
      <c r="Q2908" s="11"/>
      <c r="S2908" s="16"/>
    </row>
    <row r="2909" spans="17:19" x14ac:dyDescent="0.3">
      <c r="Q2909" s="11"/>
      <c r="S2909" s="16"/>
    </row>
    <row r="2910" spans="17:19" x14ac:dyDescent="0.3">
      <c r="Q2910" s="11"/>
      <c r="S2910" s="16"/>
    </row>
    <row r="2911" spans="17:19" x14ac:dyDescent="0.3">
      <c r="Q2911" s="11"/>
      <c r="S2911" s="16"/>
    </row>
    <row r="2912" spans="17:19" x14ac:dyDescent="0.3">
      <c r="Q2912" s="11"/>
      <c r="S2912" s="16"/>
    </row>
    <row r="2913" spans="17:19" x14ac:dyDescent="0.3">
      <c r="Q2913" s="11"/>
      <c r="S2913" s="16"/>
    </row>
    <row r="2914" spans="17:19" x14ac:dyDescent="0.3">
      <c r="Q2914" s="11"/>
      <c r="S2914" s="16"/>
    </row>
    <row r="2915" spans="17:19" x14ac:dyDescent="0.3">
      <c r="Q2915" s="11"/>
      <c r="S2915" s="16"/>
    </row>
    <row r="2916" spans="17:19" x14ac:dyDescent="0.3">
      <c r="Q2916" s="11"/>
      <c r="S2916" s="16"/>
    </row>
    <row r="2917" spans="17:19" x14ac:dyDescent="0.3">
      <c r="Q2917" s="11"/>
      <c r="S2917" s="16"/>
    </row>
    <row r="2918" spans="17:19" x14ac:dyDescent="0.3">
      <c r="Q2918" s="11"/>
      <c r="S2918" s="16"/>
    </row>
    <row r="2919" spans="17:19" x14ac:dyDescent="0.3">
      <c r="Q2919" s="11"/>
      <c r="S2919" s="16"/>
    </row>
    <row r="2920" spans="17:19" x14ac:dyDescent="0.3">
      <c r="Q2920" s="11"/>
      <c r="S2920" s="16"/>
    </row>
    <row r="2921" spans="17:19" x14ac:dyDescent="0.3">
      <c r="Q2921" s="11"/>
      <c r="S2921" s="16"/>
    </row>
    <row r="2922" spans="17:19" x14ac:dyDescent="0.3">
      <c r="Q2922" s="11"/>
      <c r="S2922" s="16"/>
    </row>
    <row r="2923" spans="17:19" x14ac:dyDescent="0.3">
      <c r="Q2923" s="11"/>
      <c r="S2923" s="16"/>
    </row>
    <row r="2924" spans="17:19" x14ac:dyDescent="0.3">
      <c r="Q2924" s="11"/>
      <c r="S2924" s="16"/>
    </row>
    <row r="2925" spans="17:19" x14ac:dyDescent="0.3">
      <c r="Q2925" s="11"/>
      <c r="S2925" s="16"/>
    </row>
    <row r="2926" spans="17:19" x14ac:dyDescent="0.3">
      <c r="Q2926" s="11"/>
      <c r="S2926" s="16"/>
    </row>
    <row r="2927" spans="17:19" x14ac:dyDescent="0.3">
      <c r="Q2927" s="11"/>
      <c r="S2927" s="16"/>
    </row>
    <row r="2928" spans="17:19" x14ac:dyDescent="0.3">
      <c r="Q2928" s="11"/>
      <c r="S2928" s="16"/>
    </row>
    <row r="2929" spans="17:19" x14ac:dyDescent="0.3">
      <c r="Q2929" s="11"/>
      <c r="S2929" s="16"/>
    </row>
    <row r="2930" spans="17:19" x14ac:dyDescent="0.3">
      <c r="Q2930" s="11"/>
      <c r="S2930" s="16"/>
    </row>
    <row r="2931" spans="17:19" x14ac:dyDescent="0.3">
      <c r="Q2931" s="11"/>
      <c r="S2931" s="16"/>
    </row>
    <row r="2932" spans="17:19" x14ac:dyDescent="0.3">
      <c r="Q2932" s="11"/>
      <c r="S2932" s="16"/>
    </row>
    <row r="2933" spans="17:19" x14ac:dyDescent="0.3">
      <c r="Q2933" s="11"/>
      <c r="S2933" s="16"/>
    </row>
    <row r="2934" spans="17:19" x14ac:dyDescent="0.3">
      <c r="Q2934" s="11"/>
      <c r="S2934" s="16"/>
    </row>
    <row r="2935" spans="17:19" x14ac:dyDescent="0.3">
      <c r="Q2935" s="11"/>
      <c r="S2935" s="16"/>
    </row>
    <row r="2936" spans="17:19" x14ac:dyDescent="0.3">
      <c r="Q2936" s="11"/>
      <c r="S2936" s="16"/>
    </row>
    <row r="2937" spans="17:19" x14ac:dyDescent="0.3">
      <c r="Q2937" s="11"/>
      <c r="S2937" s="16"/>
    </row>
    <row r="2938" spans="17:19" x14ac:dyDescent="0.3">
      <c r="Q2938" s="11"/>
      <c r="S2938" s="16"/>
    </row>
    <row r="2939" spans="17:19" x14ac:dyDescent="0.3">
      <c r="Q2939" s="11"/>
      <c r="S2939" s="16"/>
    </row>
    <row r="2940" spans="17:19" x14ac:dyDescent="0.3">
      <c r="Q2940" s="11"/>
      <c r="S2940" s="16"/>
    </row>
    <row r="2941" spans="17:19" x14ac:dyDescent="0.3">
      <c r="Q2941" s="11"/>
      <c r="S2941" s="16"/>
    </row>
    <row r="2942" spans="17:19" x14ac:dyDescent="0.3">
      <c r="Q2942" s="11"/>
      <c r="S2942" s="16"/>
    </row>
    <row r="2943" spans="17:19" x14ac:dyDescent="0.3">
      <c r="Q2943" s="11"/>
      <c r="S2943" s="16"/>
    </row>
    <row r="2944" spans="17:19" x14ac:dyDescent="0.3">
      <c r="Q2944" s="11"/>
      <c r="S2944" s="16"/>
    </row>
    <row r="2945" spans="17:19" x14ac:dyDescent="0.3">
      <c r="Q2945" s="11"/>
      <c r="S2945" s="16"/>
    </row>
    <row r="2946" spans="17:19" x14ac:dyDescent="0.3">
      <c r="Q2946" s="11"/>
      <c r="S2946" s="16"/>
    </row>
    <row r="2947" spans="17:19" x14ac:dyDescent="0.3">
      <c r="Q2947" s="11"/>
      <c r="S2947" s="16"/>
    </row>
    <row r="2948" spans="17:19" x14ac:dyDescent="0.3">
      <c r="Q2948" s="11"/>
      <c r="S2948" s="16"/>
    </row>
    <row r="2949" spans="17:19" x14ac:dyDescent="0.3">
      <c r="Q2949" s="11"/>
      <c r="S2949" s="16"/>
    </row>
    <row r="2950" spans="17:19" x14ac:dyDescent="0.3">
      <c r="Q2950" s="11"/>
      <c r="S2950" s="16"/>
    </row>
    <row r="2951" spans="17:19" x14ac:dyDescent="0.3">
      <c r="Q2951" s="11"/>
      <c r="S2951" s="16"/>
    </row>
    <row r="2952" spans="17:19" x14ac:dyDescent="0.3">
      <c r="Q2952" s="11"/>
      <c r="S2952" s="16"/>
    </row>
    <row r="2953" spans="17:19" x14ac:dyDescent="0.3">
      <c r="Q2953" s="11"/>
      <c r="S2953" s="16"/>
    </row>
    <row r="2954" spans="17:19" x14ac:dyDescent="0.3">
      <c r="Q2954" s="11"/>
      <c r="S2954" s="16"/>
    </row>
    <row r="2955" spans="17:19" x14ac:dyDescent="0.3">
      <c r="Q2955" s="11"/>
      <c r="S2955" s="16"/>
    </row>
    <row r="2956" spans="17:19" x14ac:dyDescent="0.3">
      <c r="Q2956" s="11"/>
      <c r="S2956" s="16"/>
    </row>
    <row r="2957" spans="17:19" x14ac:dyDescent="0.3">
      <c r="Q2957" s="11"/>
      <c r="S2957" s="16"/>
    </row>
    <row r="2958" spans="17:19" x14ac:dyDescent="0.3">
      <c r="Q2958" s="11"/>
      <c r="S2958" s="16"/>
    </row>
    <row r="2959" spans="17:19" x14ac:dyDescent="0.3">
      <c r="Q2959" s="11"/>
      <c r="S2959" s="16"/>
    </row>
    <row r="2960" spans="17:19" x14ac:dyDescent="0.3">
      <c r="Q2960" s="11"/>
      <c r="S2960" s="16"/>
    </row>
    <row r="2961" spans="17:19" x14ac:dyDescent="0.3">
      <c r="Q2961" s="11"/>
      <c r="S2961" s="16"/>
    </row>
    <row r="2962" spans="17:19" x14ac:dyDescent="0.3">
      <c r="Q2962" s="11"/>
      <c r="S2962" s="16"/>
    </row>
    <row r="2963" spans="17:19" x14ac:dyDescent="0.3">
      <c r="Q2963" s="11"/>
      <c r="S2963" s="16"/>
    </row>
    <row r="2964" spans="17:19" x14ac:dyDescent="0.3">
      <c r="Q2964" s="11"/>
      <c r="S2964" s="16"/>
    </row>
    <row r="2965" spans="17:19" x14ac:dyDescent="0.3">
      <c r="Q2965" s="11"/>
      <c r="S2965" s="16"/>
    </row>
    <row r="2966" spans="17:19" x14ac:dyDescent="0.3">
      <c r="Q2966" s="11"/>
      <c r="S2966" s="16"/>
    </row>
    <row r="2967" spans="17:19" x14ac:dyDescent="0.3">
      <c r="Q2967" s="11"/>
      <c r="S2967" s="16"/>
    </row>
    <row r="2968" spans="17:19" x14ac:dyDescent="0.3">
      <c r="Q2968" s="11"/>
      <c r="S2968" s="16"/>
    </row>
    <row r="2969" spans="17:19" x14ac:dyDescent="0.3">
      <c r="Q2969" s="11"/>
      <c r="S2969" s="16"/>
    </row>
    <row r="2970" spans="17:19" x14ac:dyDescent="0.3">
      <c r="Q2970" s="11"/>
      <c r="S2970" s="16"/>
    </row>
    <row r="2971" spans="17:19" x14ac:dyDescent="0.3">
      <c r="Q2971" s="11"/>
      <c r="S2971" s="16"/>
    </row>
    <row r="2972" spans="17:19" x14ac:dyDescent="0.3">
      <c r="Q2972" s="11"/>
      <c r="S2972" s="16"/>
    </row>
    <row r="2973" spans="17:19" x14ac:dyDescent="0.3">
      <c r="Q2973" s="11"/>
      <c r="S2973" s="16"/>
    </row>
    <row r="2974" spans="17:19" x14ac:dyDescent="0.3">
      <c r="Q2974" s="11"/>
      <c r="S2974" s="16"/>
    </row>
    <row r="2975" spans="17:19" x14ac:dyDescent="0.3">
      <c r="Q2975" s="11"/>
      <c r="S2975" s="16"/>
    </row>
    <row r="2976" spans="17:19" x14ac:dyDescent="0.3">
      <c r="Q2976" s="11"/>
      <c r="S2976" s="16"/>
    </row>
    <row r="2977" spans="17:19" x14ac:dyDescent="0.3">
      <c r="Q2977" s="11"/>
      <c r="S2977" s="16"/>
    </row>
    <row r="2978" spans="17:19" x14ac:dyDescent="0.3">
      <c r="Q2978" s="11"/>
      <c r="S2978" s="16"/>
    </row>
    <row r="2979" spans="17:19" x14ac:dyDescent="0.3">
      <c r="Q2979" s="11"/>
      <c r="S2979" s="16"/>
    </row>
    <row r="2980" spans="17:19" x14ac:dyDescent="0.3">
      <c r="Q2980" s="11"/>
      <c r="S2980" s="16"/>
    </row>
    <row r="2981" spans="17:19" x14ac:dyDescent="0.3">
      <c r="Q2981" s="11"/>
      <c r="S2981" s="16"/>
    </row>
    <row r="2982" spans="17:19" x14ac:dyDescent="0.3">
      <c r="Q2982" s="11"/>
      <c r="S2982" s="16"/>
    </row>
    <row r="2983" spans="17:19" x14ac:dyDescent="0.3">
      <c r="Q2983" s="11"/>
      <c r="S2983" s="16"/>
    </row>
    <row r="2984" spans="17:19" x14ac:dyDescent="0.3">
      <c r="Q2984" s="11"/>
      <c r="S2984" s="16"/>
    </row>
    <row r="2985" spans="17:19" x14ac:dyDescent="0.3">
      <c r="Q2985" s="11"/>
      <c r="S2985" s="16"/>
    </row>
    <row r="2986" spans="17:19" x14ac:dyDescent="0.3">
      <c r="Q2986" s="11"/>
      <c r="S2986" s="16"/>
    </row>
    <row r="2987" spans="17:19" x14ac:dyDescent="0.3">
      <c r="Q2987" s="11"/>
      <c r="S2987" s="16"/>
    </row>
    <row r="2988" spans="17:19" x14ac:dyDescent="0.3">
      <c r="Q2988" s="11"/>
      <c r="S2988" s="16"/>
    </row>
    <row r="2989" spans="17:19" x14ac:dyDescent="0.3">
      <c r="Q2989" s="11"/>
      <c r="S2989" s="16"/>
    </row>
    <row r="2990" spans="17:19" x14ac:dyDescent="0.3">
      <c r="Q2990" s="11"/>
      <c r="S2990" s="16"/>
    </row>
    <row r="2991" spans="17:19" x14ac:dyDescent="0.3">
      <c r="Q2991" s="11"/>
      <c r="S2991" s="16"/>
    </row>
    <row r="2992" spans="17:19" x14ac:dyDescent="0.3">
      <c r="Q2992" s="11"/>
      <c r="S2992" s="16"/>
    </row>
    <row r="2993" spans="17:19" x14ac:dyDescent="0.3">
      <c r="Q2993" s="11"/>
      <c r="S2993" s="16"/>
    </row>
    <row r="2994" spans="17:19" x14ac:dyDescent="0.3">
      <c r="Q2994" s="11"/>
      <c r="S2994" s="16"/>
    </row>
    <row r="2995" spans="17:19" x14ac:dyDescent="0.3">
      <c r="Q2995" s="11"/>
      <c r="S2995" s="16"/>
    </row>
    <row r="2996" spans="17:19" x14ac:dyDescent="0.3">
      <c r="Q2996" s="11"/>
      <c r="S2996" s="16"/>
    </row>
    <row r="2997" spans="17:19" x14ac:dyDescent="0.3">
      <c r="Q2997" s="11"/>
      <c r="S2997" s="16"/>
    </row>
    <row r="2998" spans="17:19" x14ac:dyDescent="0.3">
      <c r="Q2998" s="11"/>
      <c r="S2998" s="16"/>
    </row>
    <row r="2999" spans="17:19" x14ac:dyDescent="0.3">
      <c r="Q2999" s="11"/>
      <c r="S2999" s="16"/>
    </row>
    <row r="3000" spans="17:19" x14ac:dyDescent="0.3">
      <c r="Q3000" s="11"/>
      <c r="S3000" s="16"/>
    </row>
    <row r="3001" spans="17:19" x14ac:dyDescent="0.3">
      <c r="Q3001" s="11"/>
      <c r="S3001" s="16"/>
    </row>
    <row r="3002" spans="17:19" x14ac:dyDescent="0.3">
      <c r="Q3002" s="11"/>
      <c r="S3002" s="16"/>
    </row>
    <row r="3003" spans="17:19" x14ac:dyDescent="0.3">
      <c r="Q3003" s="11"/>
      <c r="S3003" s="16"/>
    </row>
    <row r="3004" spans="17:19" x14ac:dyDescent="0.3">
      <c r="Q3004" s="11"/>
      <c r="S3004" s="16"/>
    </row>
    <row r="3005" spans="17:19" x14ac:dyDescent="0.3">
      <c r="Q3005" s="11"/>
      <c r="S3005" s="16"/>
    </row>
    <row r="3006" spans="17:19" x14ac:dyDescent="0.3">
      <c r="Q3006" s="11"/>
      <c r="S3006" s="16"/>
    </row>
    <row r="3007" spans="17:19" x14ac:dyDescent="0.3">
      <c r="Q3007" s="11"/>
      <c r="S3007" s="16"/>
    </row>
    <row r="3008" spans="17:19" x14ac:dyDescent="0.3">
      <c r="Q3008" s="11"/>
      <c r="S3008" s="16"/>
    </row>
    <row r="3009" spans="17:19" x14ac:dyDescent="0.3">
      <c r="Q3009" s="11"/>
      <c r="S3009" s="16"/>
    </row>
    <row r="3010" spans="17:19" x14ac:dyDescent="0.3">
      <c r="Q3010" s="11"/>
      <c r="S3010" s="16"/>
    </row>
    <row r="3011" spans="17:19" x14ac:dyDescent="0.3">
      <c r="Q3011" s="11"/>
      <c r="S3011" s="16"/>
    </row>
    <row r="3012" spans="17:19" x14ac:dyDescent="0.3">
      <c r="Q3012" s="11"/>
      <c r="S3012" s="16"/>
    </row>
    <row r="3013" spans="17:19" x14ac:dyDescent="0.3">
      <c r="Q3013" s="11"/>
      <c r="S3013" s="16"/>
    </row>
    <row r="3014" spans="17:19" x14ac:dyDescent="0.3">
      <c r="Q3014" s="11"/>
      <c r="S3014" s="16"/>
    </row>
    <row r="3015" spans="17:19" x14ac:dyDescent="0.3">
      <c r="Q3015" s="11"/>
      <c r="S3015" s="16"/>
    </row>
    <row r="3016" spans="17:19" x14ac:dyDescent="0.3">
      <c r="Q3016" s="11"/>
      <c r="S3016" s="16"/>
    </row>
    <row r="3017" spans="17:19" x14ac:dyDescent="0.3">
      <c r="Q3017" s="11"/>
      <c r="S3017" s="16"/>
    </row>
    <row r="3018" spans="17:19" x14ac:dyDescent="0.3">
      <c r="Q3018" s="11"/>
      <c r="S3018" s="16"/>
    </row>
    <row r="3019" spans="17:19" x14ac:dyDescent="0.3">
      <c r="Q3019" s="11"/>
      <c r="S3019" s="16"/>
    </row>
    <row r="3020" spans="17:19" x14ac:dyDescent="0.3">
      <c r="Q3020" s="11"/>
      <c r="S3020" s="16"/>
    </row>
    <row r="3021" spans="17:19" x14ac:dyDescent="0.3">
      <c r="Q3021" s="11"/>
      <c r="S3021" s="16"/>
    </row>
    <row r="3022" spans="17:19" x14ac:dyDescent="0.3">
      <c r="Q3022" s="11"/>
      <c r="S3022" s="16"/>
    </row>
    <row r="3023" spans="17:19" x14ac:dyDescent="0.3">
      <c r="Q3023" s="11"/>
      <c r="S3023" s="16"/>
    </row>
    <row r="3024" spans="17:19" x14ac:dyDescent="0.3">
      <c r="Q3024" s="11"/>
      <c r="S3024" s="16"/>
    </row>
    <row r="3025" spans="17:19" x14ac:dyDescent="0.3">
      <c r="Q3025" s="11"/>
      <c r="S3025" s="16"/>
    </row>
    <row r="3026" spans="17:19" x14ac:dyDescent="0.3">
      <c r="Q3026" s="11"/>
      <c r="S3026" s="16"/>
    </row>
    <row r="3027" spans="17:19" x14ac:dyDescent="0.3">
      <c r="Q3027" s="11"/>
      <c r="S3027" s="16"/>
    </row>
    <row r="3028" spans="17:19" x14ac:dyDescent="0.3">
      <c r="Q3028" s="11"/>
      <c r="S3028" s="16"/>
    </row>
    <row r="3029" spans="17:19" x14ac:dyDescent="0.3">
      <c r="Q3029" s="11"/>
      <c r="S3029" s="16"/>
    </row>
    <row r="3030" spans="17:19" x14ac:dyDescent="0.3">
      <c r="Q3030" s="11"/>
      <c r="S3030" s="16"/>
    </row>
    <row r="3031" spans="17:19" x14ac:dyDescent="0.3">
      <c r="Q3031" s="11"/>
      <c r="S3031" s="16"/>
    </row>
    <row r="3032" spans="17:19" x14ac:dyDescent="0.3">
      <c r="Q3032" s="11"/>
      <c r="S3032" s="16"/>
    </row>
    <row r="3033" spans="17:19" x14ac:dyDescent="0.3">
      <c r="Q3033" s="11"/>
      <c r="S3033" s="16"/>
    </row>
    <row r="3034" spans="17:19" x14ac:dyDescent="0.3">
      <c r="Q3034" s="11"/>
      <c r="S3034" s="16"/>
    </row>
    <row r="3035" spans="17:19" x14ac:dyDescent="0.3">
      <c r="Q3035" s="11"/>
      <c r="S3035" s="16"/>
    </row>
    <row r="3036" spans="17:19" x14ac:dyDescent="0.3">
      <c r="Q3036" s="11"/>
      <c r="S3036" s="16"/>
    </row>
    <row r="3037" spans="17:19" x14ac:dyDescent="0.3">
      <c r="Q3037" s="11"/>
      <c r="S3037" s="16"/>
    </row>
    <row r="3038" spans="17:19" x14ac:dyDescent="0.3">
      <c r="Q3038" s="11"/>
      <c r="S3038" s="16"/>
    </row>
    <row r="3039" spans="17:19" x14ac:dyDescent="0.3">
      <c r="Q3039" s="11"/>
      <c r="S3039" s="16"/>
    </row>
    <row r="3040" spans="17:19" x14ac:dyDescent="0.3">
      <c r="Q3040" s="11"/>
      <c r="S3040" s="16"/>
    </row>
    <row r="3041" spans="17:19" x14ac:dyDescent="0.3">
      <c r="Q3041" s="11"/>
      <c r="S3041" s="16"/>
    </row>
    <row r="3042" spans="17:19" x14ac:dyDescent="0.3">
      <c r="Q3042" s="11"/>
      <c r="S3042" s="16"/>
    </row>
    <row r="3043" spans="17:19" x14ac:dyDescent="0.3">
      <c r="Q3043" s="11"/>
      <c r="S3043" s="16"/>
    </row>
    <row r="3044" spans="17:19" x14ac:dyDescent="0.3">
      <c r="Q3044" s="11"/>
      <c r="S3044" s="16"/>
    </row>
    <row r="3045" spans="17:19" x14ac:dyDescent="0.3">
      <c r="Q3045" s="11"/>
      <c r="S3045" s="16"/>
    </row>
    <row r="3046" spans="17:19" x14ac:dyDescent="0.3">
      <c r="Q3046" s="11"/>
      <c r="S3046" s="16"/>
    </row>
    <row r="3047" spans="17:19" x14ac:dyDescent="0.3">
      <c r="Q3047" s="11"/>
      <c r="S3047" s="16"/>
    </row>
    <row r="3048" spans="17:19" x14ac:dyDescent="0.3">
      <c r="Q3048" s="11"/>
      <c r="S3048" s="16"/>
    </row>
    <row r="3049" spans="17:19" x14ac:dyDescent="0.3">
      <c r="Q3049" s="11"/>
      <c r="S3049" s="16"/>
    </row>
    <row r="3050" spans="17:19" x14ac:dyDescent="0.3">
      <c r="Q3050" s="11"/>
      <c r="S3050" s="16"/>
    </row>
    <row r="3051" spans="17:19" x14ac:dyDescent="0.3">
      <c r="Q3051" s="11"/>
      <c r="S3051" s="16"/>
    </row>
    <row r="3052" spans="17:19" x14ac:dyDescent="0.3">
      <c r="Q3052" s="11"/>
      <c r="S3052" s="16"/>
    </row>
    <row r="3053" spans="17:19" x14ac:dyDescent="0.3">
      <c r="Q3053" s="11"/>
      <c r="S3053" s="16"/>
    </row>
    <row r="3054" spans="17:19" x14ac:dyDescent="0.3">
      <c r="Q3054" s="11"/>
      <c r="S3054" s="16"/>
    </row>
    <row r="3055" spans="17:19" x14ac:dyDescent="0.3">
      <c r="Q3055" s="11"/>
      <c r="S3055" s="16"/>
    </row>
    <row r="3056" spans="17:19" x14ac:dyDescent="0.3">
      <c r="Q3056" s="11"/>
      <c r="S3056" s="16"/>
    </row>
    <row r="3057" spans="17:19" x14ac:dyDescent="0.3">
      <c r="Q3057" s="11"/>
      <c r="S3057" s="16"/>
    </row>
    <row r="3058" spans="17:19" x14ac:dyDescent="0.3">
      <c r="Q3058" s="11"/>
      <c r="S3058" s="16"/>
    </row>
    <row r="3059" spans="17:19" x14ac:dyDescent="0.3">
      <c r="Q3059" s="11"/>
      <c r="S3059" s="16"/>
    </row>
    <row r="3060" spans="17:19" x14ac:dyDescent="0.3">
      <c r="Q3060" s="11"/>
      <c r="S3060" s="16"/>
    </row>
    <row r="3061" spans="17:19" x14ac:dyDescent="0.3">
      <c r="Q3061" s="11"/>
      <c r="S3061" s="16"/>
    </row>
    <row r="3062" spans="17:19" x14ac:dyDescent="0.3">
      <c r="Q3062" s="11"/>
      <c r="S3062" s="16"/>
    </row>
    <row r="3063" spans="17:19" x14ac:dyDescent="0.3">
      <c r="Q3063" s="11"/>
      <c r="S3063" s="16"/>
    </row>
    <row r="3064" spans="17:19" x14ac:dyDescent="0.3">
      <c r="Q3064" s="11"/>
      <c r="S3064" s="16"/>
    </row>
    <row r="3065" spans="17:19" x14ac:dyDescent="0.3">
      <c r="Q3065" s="11"/>
      <c r="S3065" s="16"/>
    </row>
    <row r="3066" spans="17:19" x14ac:dyDescent="0.3">
      <c r="Q3066" s="11"/>
      <c r="S3066" s="16"/>
    </row>
    <row r="3067" spans="17:19" x14ac:dyDescent="0.3">
      <c r="Q3067" s="11"/>
      <c r="S3067" s="16"/>
    </row>
    <row r="3068" spans="17:19" x14ac:dyDescent="0.3">
      <c r="Q3068" s="11"/>
      <c r="S3068" s="16"/>
    </row>
    <row r="3069" spans="17:19" x14ac:dyDescent="0.3">
      <c r="Q3069" s="11"/>
      <c r="S3069" s="16"/>
    </row>
    <row r="3070" spans="17:19" x14ac:dyDescent="0.3">
      <c r="Q3070" s="11"/>
      <c r="S3070" s="16"/>
    </row>
    <row r="3071" spans="17:19" x14ac:dyDescent="0.3">
      <c r="Q3071" s="11"/>
      <c r="S3071" s="16"/>
    </row>
    <row r="3072" spans="17:19" x14ac:dyDescent="0.3">
      <c r="Q3072" s="11"/>
      <c r="S3072" s="16"/>
    </row>
    <row r="3073" spans="17:19" x14ac:dyDescent="0.3">
      <c r="Q3073" s="11"/>
      <c r="S3073" s="16"/>
    </row>
    <row r="3074" spans="17:19" x14ac:dyDescent="0.3">
      <c r="Q3074" s="11"/>
      <c r="S3074" s="16"/>
    </row>
    <row r="3075" spans="17:19" x14ac:dyDescent="0.3">
      <c r="Q3075" s="11"/>
      <c r="S3075" s="16"/>
    </row>
    <row r="3076" spans="17:19" x14ac:dyDescent="0.3">
      <c r="Q3076" s="11"/>
      <c r="S3076" s="16"/>
    </row>
    <row r="3077" spans="17:19" x14ac:dyDescent="0.3">
      <c r="Q3077" s="11"/>
      <c r="S3077" s="16"/>
    </row>
    <row r="3078" spans="17:19" x14ac:dyDescent="0.3">
      <c r="Q3078" s="11"/>
      <c r="S3078" s="16"/>
    </row>
    <row r="3079" spans="17:19" x14ac:dyDescent="0.3">
      <c r="Q3079" s="11"/>
      <c r="S3079" s="16"/>
    </row>
    <row r="3080" spans="17:19" x14ac:dyDescent="0.3">
      <c r="Q3080" s="11"/>
      <c r="S3080" s="16"/>
    </row>
    <row r="3081" spans="17:19" x14ac:dyDescent="0.3">
      <c r="Q3081" s="11"/>
      <c r="S3081" s="16"/>
    </row>
    <row r="3082" spans="17:19" x14ac:dyDescent="0.3">
      <c r="Q3082" s="11"/>
      <c r="S3082" s="16"/>
    </row>
    <row r="3083" spans="17:19" x14ac:dyDescent="0.3">
      <c r="Q3083" s="11"/>
      <c r="S3083" s="16"/>
    </row>
    <row r="3084" spans="17:19" x14ac:dyDescent="0.3">
      <c r="Q3084" s="11"/>
      <c r="S3084" s="16"/>
    </row>
    <row r="3085" spans="17:19" x14ac:dyDescent="0.3">
      <c r="Q3085" s="11"/>
      <c r="S3085" s="16"/>
    </row>
    <row r="3086" spans="17:19" x14ac:dyDescent="0.3">
      <c r="Q3086" s="11"/>
      <c r="S3086" s="16"/>
    </row>
    <row r="3087" spans="17:19" x14ac:dyDescent="0.3">
      <c r="Q3087" s="11"/>
      <c r="S3087" s="16"/>
    </row>
    <row r="3088" spans="17:19" x14ac:dyDescent="0.3">
      <c r="Q3088" s="11"/>
      <c r="S3088" s="16"/>
    </row>
    <row r="3089" spans="17:19" x14ac:dyDescent="0.3">
      <c r="Q3089" s="11"/>
      <c r="S3089" s="16"/>
    </row>
    <row r="3090" spans="17:19" x14ac:dyDescent="0.3">
      <c r="Q3090" s="11"/>
      <c r="S3090" s="16"/>
    </row>
    <row r="3091" spans="17:19" x14ac:dyDescent="0.3">
      <c r="Q3091" s="11"/>
      <c r="S3091" s="16"/>
    </row>
    <row r="3092" spans="17:19" x14ac:dyDescent="0.3">
      <c r="Q3092" s="11"/>
      <c r="S3092" s="16"/>
    </row>
    <row r="3093" spans="17:19" x14ac:dyDescent="0.3">
      <c r="Q3093" s="11"/>
      <c r="S3093" s="16"/>
    </row>
    <row r="3094" spans="17:19" x14ac:dyDescent="0.3">
      <c r="Q3094" s="11"/>
      <c r="S3094" s="16"/>
    </row>
    <row r="3095" spans="17:19" x14ac:dyDescent="0.3">
      <c r="Q3095" s="11"/>
      <c r="S3095" s="16"/>
    </row>
    <row r="3096" spans="17:19" x14ac:dyDescent="0.3">
      <c r="Q3096" s="11"/>
      <c r="S3096" s="16"/>
    </row>
    <row r="3097" spans="17:19" x14ac:dyDescent="0.3">
      <c r="Q3097" s="11"/>
      <c r="S3097" s="16"/>
    </row>
    <row r="3098" spans="17:19" x14ac:dyDescent="0.3">
      <c r="Q3098" s="11"/>
      <c r="S3098" s="16"/>
    </row>
    <row r="3099" spans="17:19" x14ac:dyDescent="0.3">
      <c r="Q3099" s="11"/>
      <c r="S3099" s="16"/>
    </row>
    <row r="3100" spans="17:19" x14ac:dyDescent="0.3">
      <c r="Q3100" s="11"/>
      <c r="S3100" s="16"/>
    </row>
    <row r="3101" spans="17:19" x14ac:dyDescent="0.3">
      <c r="Q3101" s="11"/>
      <c r="S3101" s="16"/>
    </row>
    <row r="3102" spans="17:19" x14ac:dyDescent="0.3">
      <c r="Q3102" s="11"/>
      <c r="S3102" s="16"/>
    </row>
    <row r="3103" spans="17:19" x14ac:dyDescent="0.3">
      <c r="Q3103" s="11"/>
      <c r="S3103" s="16"/>
    </row>
    <row r="3104" spans="17:19" x14ac:dyDescent="0.3">
      <c r="Q3104" s="11"/>
      <c r="S3104" s="16"/>
    </row>
    <row r="3105" spans="17:19" x14ac:dyDescent="0.3">
      <c r="Q3105" s="11"/>
      <c r="S3105" s="16"/>
    </row>
    <row r="3106" spans="17:19" x14ac:dyDescent="0.3">
      <c r="Q3106" s="11"/>
      <c r="S3106" s="16"/>
    </row>
    <row r="3107" spans="17:19" x14ac:dyDescent="0.3">
      <c r="Q3107" s="11"/>
      <c r="S3107" s="16"/>
    </row>
    <row r="3108" spans="17:19" x14ac:dyDescent="0.3">
      <c r="Q3108" s="11"/>
      <c r="S3108" s="16"/>
    </row>
    <row r="3109" spans="17:19" x14ac:dyDescent="0.3">
      <c r="Q3109" s="11"/>
      <c r="S3109" s="16"/>
    </row>
    <row r="3110" spans="17:19" x14ac:dyDescent="0.3">
      <c r="Q3110" s="11"/>
      <c r="S3110" s="16"/>
    </row>
    <row r="3111" spans="17:19" x14ac:dyDescent="0.3">
      <c r="Q3111" s="11"/>
      <c r="S3111" s="16"/>
    </row>
    <row r="3112" spans="17:19" x14ac:dyDescent="0.3">
      <c r="Q3112" s="11"/>
      <c r="S3112" s="16"/>
    </row>
    <row r="3113" spans="17:19" x14ac:dyDescent="0.3">
      <c r="Q3113" s="11"/>
      <c r="S3113" s="16"/>
    </row>
    <row r="3114" spans="17:19" x14ac:dyDescent="0.3">
      <c r="Q3114" s="11"/>
      <c r="S3114" s="16"/>
    </row>
    <row r="3115" spans="17:19" x14ac:dyDescent="0.3">
      <c r="Q3115" s="11"/>
      <c r="S3115" s="16"/>
    </row>
    <row r="3116" spans="17:19" x14ac:dyDescent="0.3">
      <c r="Q3116" s="11"/>
      <c r="S3116" s="16"/>
    </row>
    <row r="3117" spans="17:19" x14ac:dyDescent="0.3">
      <c r="Q3117" s="11"/>
      <c r="S3117" s="16"/>
    </row>
    <row r="3118" spans="17:19" x14ac:dyDescent="0.3">
      <c r="Q3118" s="11"/>
      <c r="S3118" s="16"/>
    </row>
    <row r="3119" spans="17:19" x14ac:dyDescent="0.3">
      <c r="Q3119" s="11"/>
      <c r="S3119" s="16"/>
    </row>
    <row r="3120" spans="17:19" x14ac:dyDescent="0.3">
      <c r="Q3120" s="11"/>
      <c r="S3120" s="16"/>
    </row>
    <row r="3121" spans="17:19" x14ac:dyDescent="0.3">
      <c r="Q3121" s="11"/>
      <c r="S3121" s="16"/>
    </row>
    <row r="3122" spans="17:19" x14ac:dyDescent="0.3">
      <c r="Q3122" s="11"/>
      <c r="S3122" s="16"/>
    </row>
    <row r="3123" spans="17:19" x14ac:dyDescent="0.3">
      <c r="Q3123" s="11"/>
      <c r="S3123" s="16"/>
    </row>
    <row r="3124" spans="17:19" x14ac:dyDescent="0.3">
      <c r="Q3124" s="11"/>
      <c r="S3124" s="16"/>
    </row>
    <row r="3125" spans="17:19" x14ac:dyDescent="0.3">
      <c r="Q3125" s="11"/>
      <c r="S3125" s="16"/>
    </row>
    <row r="3126" spans="17:19" x14ac:dyDescent="0.3">
      <c r="Q3126" s="11"/>
      <c r="S3126" s="16"/>
    </row>
    <row r="3127" spans="17:19" x14ac:dyDescent="0.3">
      <c r="Q3127" s="11"/>
      <c r="S3127" s="16"/>
    </row>
    <row r="3128" spans="17:19" x14ac:dyDescent="0.3">
      <c r="Q3128" s="11"/>
      <c r="S3128" s="16"/>
    </row>
    <row r="3129" spans="17:19" x14ac:dyDescent="0.3">
      <c r="Q3129" s="11"/>
      <c r="S3129" s="16"/>
    </row>
    <row r="3130" spans="17:19" x14ac:dyDescent="0.3">
      <c r="Q3130" s="11"/>
      <c r="S3130" s="16"/>
    </row>
    <row r="3131" spans="17:19" x14ac:dyDescent="0.3">
      <c r="Q3131" s="11"/>
      <c r="S3131" s="16"/>
    </row>
    <row r="3132" spans="17:19" x14ac:dyDescent="0.3">
      <c r="Q3132" s="11"/>
      <c r="S3132" s="16"/>
    </row>
    <row r="3133" spans="17:19" x14ac:dyDescent="0.3">
      <c r="Q3133" s="11"/>
      <c r="S3133" s="16"/>
    </row>
    <row r="3134" spans="17:19" x14ac:dyDescent="0.3">
      <c r="Q3134" s="11"/>
      <c r="S3134" s="16"/>
    </row>
    <row r="3135" spans="17:19" x14ac:dyDescent="0.3">
      <c r="Q3135" s="11"/>
      <c r="S3135" s="16"/>
    </row>
    <row r="3136" spans="17:19" x14ac:dyDescent="0.3">
      <c r="Q3136" s="11"/>
      <c r="S3136" s="16"/>
    </row>
    <row r="3137" spans="17:19" x14ac:dyDescent="0.3">
      <c r="Q3137" s="11"/>
      <c r="S3137" s="16"/>
    </row>
    <row r="3138" spans="17:19" x14ac:dyDescent="0.3">
      <c r="Q3138" s="11"/>
      <c r="S3138" s="16"/>
    </row>
    <row r="3139" spans="17:19" x14ac:dyDescent="0.3">
      <c r="Q3139" s="11"/>
      <c r="S3139" s="16"/>
    </row>
    <row r="3140" spans="17:19" x14ac:dyDescent="0.3">
      <c r="Q3140" s="11"/>
      <c r="S3140" s="16"/>
    </row>
    <row r="3141" spans="17:19" x14ac:dyDescent="0.3">
      <c r="Q3141" s="11"/>
      <c r="S3141" s="16"/>
    </row>
    <row r="3142" spans="17:19" x14ac:dyDescent="0.3">
      <c r="Q3142" s="11"/>
      <c r="S3142" s="16"/>
    </row>
    <row r="3143" spans="17:19" x14ac:dyDescent="0.3">
      <c r="Q3143" s="11"/>
      <c r="S3143" s="16"/>
    </row>
    <row r="3144" spans="17:19" x14ac:dyDescent="0.3">
      <c r="Q3144" s="11"/>
      <c r="S3144" s="16"/>
    </row>
    <row r="3145" spans="17:19" x14ac:dyDescent="0.3">
      <c r="Q3145" s="11"/>
      <c r="S3145" s="16"/>
    </row>
    <row r="3146" spans="17:19" x14ac:dyDescent="0.3">
      <c r="Q3146" s="11"/>
      <c r="S3146" s="16"/>
    </row>
    <row r="3147" spans="17:19" x14ac:dyDescent="0.3">
      <c r="Q3147" s="11"/>
      <c r="S3147" s="16"/>
    </row>
    <row r="3148" spans="17:19" x14ac:dyDescent="0.3">
      <c r="Q3148" s="11"/>
      <c r="S3148" s="16"/>
    </row>
    <row r="3149" spans="17:19" x14ac:dyDescent="0.3">
      <c r="Q3149" s="11"/>
      <c r="S3149" s="16"/>
    </row>
    <row r="3150" spans="17:19" x14ac:dyDescent="0.3">
      <c r="Q3150" s="11"/>
      <c r="S3150" s="16"/>
    </row>
    <row r="3151" spans="17:19" x14ac:dyDescent="0.3">
      <c r="Q3151" s="11"/>
      <c r="S3151" s="16"/>
    </row>
    <row r="3152" spans="17:19" x14ac:dyDescent="0.3">
      <c r="Q3152" s="11"/>
      <c r="S3152" s="16"/>
    </row>
    <row r="3153" spans="17:19" x14ac:dyDescent="0.3">
      <c r="Q3153" s="11"/>
      <c r="S3153" s="16"/>
    </row>
    <row r="3154" spans="17:19" x14ac:dyDescent="0.3">
      <c r="Q3154" s="11"/>
      <c r="S3154" s="16"/>
    </row>
    <row r="3155" spans="17:19" x14ac:dyDescent="0.3">
      <c r="Q3155" s="11"/>
      <c r="S3155" s="16"/>
    </row>
    <row r="3156" spans="17:19" x14ac:dyDescent="0.3">
      <c r="Q3156" s="11"/>
      <c r="S3156" s="16"/>
    </row>
    <row r="3157" spans="17:19" x14ac:dyDescent="0.3">
      <c r="Q3157" s="11"/>
      <c r="S3157" s="16"/>
    </row>
    <row r="3158" spans="17:19" x14ac:dyDescent="0.3">
      <c r="Q3158" s="11"/>
      <c r="S3158" s="16"/>
    </row>
    <row r="3159" spans="17:19" x14ac:dyDescent="0.3">
      <c r="Q3159" s="11"/>
      <c r="S3159" s="16"/>
    </row>
    <row r="3160" spans="17:19" x14ac:dyDescent="0.3">
      <c r="Q3160" s="11"/>
      <c r="S3160" s="16"/>
    </row>
    <row r="3161" spans="17:19" x14ac:dyDescent="0.3">
      <c r="Q3161" s="11"/>
      <c r="S3161" s="16"/>
    </row>
    <row r="3162" spans="17:19" x14ac:dyDescent="0.3">
      <c r="Q3162" s="11"/>
      <c r="S3162" s="16"/>
    </row>
    <row r="3163" spans="17:19" x14ac:dyDescent="0.3">
      <c r="Q3163" s="11"/>
      <c r="S3163" s="16"/>
    </row>
    <row r="3164" spans="17:19" x14ac:dyDescent="0.3">
      <c r="Q3164" s="11"/>
      <c r="S3164" s="16"/>
    </row>
    <row r="3165" spans="17:19" x14ac:dyDescent="0.3">
      <c r="Q3165" s="11"/>
      <c r="S3165" s="16"/>
    </row>
    <row r="3166" spans="17:19" x14ac:dyDescent="0.3">
      <c r="Q3166" s="11"/>
      <c r="S3166" s="16"/>
    </row>
    <row r="3167" spans="17:19" x14ac:dyDescent="0.3">
      <c r="Q3167" s="11"/>
      <c r="S3167" s="16"/>
    </row>
    <row r="3168" spans="17:19" x14ac:dyDescent="0.3">
      <c r="Q3168" s="11"/>
      <c r="S3168" s="16"/>
    </row>
    <row r="3169" spans="17:19" x14ac:dyDescent="0.3">
      <c r="Q3169" s="11"/>
      <c r="S3169" s="16"/>
    </row>
    <row r="3170" spans="17:19" x14ac:dyDescent="0.3">
      <c r="Q3170" s="11"/>
      <c r="S3170" s="16"/>
    </row>
    <row r="3171" spans="17:19" x14ac:dyDescent="0.3">
      <c r="Q3171" s="11"/>
      <c r="S3171" s="16"/>
    </row>
    <row r="3172" spans="17:19" x14ac:dyDescent="0.3">
      <c r="Q3172" s="11"/>
      <c r="S3172" s="16"/>
    </row>
    <row r="3173" spans="17:19" x14ac:dyDescent="0.3">
      <c r="Q3173" s="11"/>
      <c r="S3173" s="16"/>
    </row>
    <row r="3174" spans="17:19" x14ac:dyDescent="0.3">
      <c r="Q3174" s="11"/>
      <c r="S3174" s="16"/>
    </row>
    <row r="3175" spans="17:19" x14ac:dyDescent="0.3">
      <c r="Q3175" s="11"/>
      <c r="S3175" s="16"/>
    </row>
    <row r="3176" spans="17:19" x14ac:dyDescent="0.3">
      <c r="Q3176" s="11"/>
      <c r="S3176" s="16"/>
    </row>
    <row r="3177" spans="17:19" x14ac:dyDescent="0.3">
      <c r="Q3177" s="11"/>
      <c r="S3177" s="16"/>
    </row>
    <row r="3178" spans="17:19" x14ac:dyDescent="0.3">
      <c r="Q3178" s="11"/>
      <c r="S3178" s="16"/>
    </row>
    <row r="3179" spans="17:19" x14ac:dyDescent="0.3">
      <c r="Q3179" s="11"/>
      <c r="S3179" s="16"/>
    </row>
    <row r="3180" spans="17:19" x14ac:dyDescent="0.3">
      <c r="Q3180" s="11"/>
      <c r="S3180" s="16"/>
    </row>
    <row r="3181" spans="17:19" x14ac:dyDescent="0.3">
      <c r="Q3181" s="11"/>
      <c r="S3181" s="16"/>
    </row>
    <row r="3182" spans="17:19" x14ac:dyDescent="0.3">
      <c r="Q3182" s="11"/>
      <c r="S3182" s="16"/>
    </row>
    <row r="3183" spans="17:19" x14ac:dyDescent="0.3">
      <c r="Q3183" s="11"/>
      <c r="S3183" s="16"/>
    </row>
    <row r="3184" spans="17:19" x14ac:dyDescent="0.3">
      <c r="Q3184" s="11"/>
      <c r="S3184" s="16"/>
    </row>
    <row r="3185" spans="17:19" x14ac:dyDescent="0.3">
      <c r="Q3185" s="11"/>
      <c r="S3185" s="16"/>
    </row>
    <row r="3186" spans="17:19" x14ac:dyDescent="0.3">
      <c r="Q3186" s="11"/>
      <c r="S3186" s="16"/>
    </row>
    <row r="3187" spans="17:19" x14ac:dyDescent="0.3">
      <c r="Q3187" s="11"/>
      <c r="S3187" s="16"/>
    </row>
    <row r="3188" spans="17:19" x14ac:dyDescent="0.3">
      <c r="Q3188" s="11"/>
      <c r="S3188" s="16"/>
    </row>
    <row r="3189" spans="17:19" x14ac:dyDescent="0.3">
      <c r="Q3189" s="11"/>
      <c r="S3189" s="16"/>
    </row>
    <row r="3190" spans="17:19" x14ac:dyDescent="0.3">
      <c r="Q3190" s="11"/>
      <c r="S3190" s="16"/>
    </row>
    <row r="3191" spans="17:19" x14ac:dyDescent="0.3">
      <c r="Q3191" s="11"/>
      <c r="S3191" s="16"/>
    </row>
    <row r="3192" spans="17:19" x14ac:dyDescent="0.3">
      <c r="Q3192" s="11"/>
      <c r="S3192" s="16"/>
    </row>
    <row r="3193" spans="17:19" x14ac:dyDescent="0.3">
      <c r="Q3193" s="11"/>
      <c r="S3193" s="16"/>
    </row>
    <row r="3194" spans="17:19" x14ac:dyDescent="0.3">
      <c r="Q3194" s="11"/>
      <c r="S3194" s="16"/>
    </row>
    <row r="3195" spans="17:19" x14ac:dyDescent="0.3">
      <c r="Q3195" s="11"/>
      <c r="S3195" s="16"/>
    </row>
    <row r="3196" spans="17:19" x14ac:dyDescent="0.3">
      <c r="Q3196" s="11"/>
      <c r="S3196" s="16"/>
    </row>
    <row r="3197" spans="17:19" x14ac:dyDescent="0.3">
      <c r="Q3197" s="11"/>
      <c r="S3197" s="16"/>
    </row>
    <row r="3198" spans="17:19" x14ac:dyDescent="0.3">
      <c r="Q3198" s="11"/>
      <c r="S3198" s="16"/>
    </row>
    <row r="3199" spans="17:19" x14ac:dyDescent="0.3">
      <c r="Q3199" s="11"/>
      <c r="S3199" s="16"/>
    </row>
    <row r="3200" spans="17:19" x14ac:dyDescent="0.3">
      <c r="Q3200" s="11"/>
      <c r="S3200" s="16"/>
    </row>
    <row r="3201" spans="17:19" x14ac:dyDescent="0.3">
      <c r="Q3201" s="11"/>
      <c r="S3201" s="16"/>
    </row>
    <row r="3202" spans="17:19" x14ac:dyDescent="0.3">
      <c r="Q3202" s="11"/>
      <c r="S3202" s="16"/>
    </row>
    <row r="3203" spans="17:19" x14ac:dyDescent="0.3">
      <c r="Q3203" s="11"/>
      <c r="S3203" s="16"/>
    </row>
    <row r="3204" spans="17:19" x14ac:dyDescent="0.3">
      <c r="Q3204" s="11"/>
      <c r="S3204" s="16"/>
    </row>
    <row r="3205" spans="17:19" x14ac:dyDescent="0.3">
      <c r="Q3205" s="11"/>
      <c r="S3205" s="16"/>
    </row>
    <row r="3206" spans="17:19" x14ac:dyDescent="0.3">
      <c r="Q3206" s="11"/>
      <c r="S3206" s="16"/>
    </row>
    <row r="3207" spans="17:19" x14ac:dyDescent="0.3">
      <c r="Q3207" s="11"/>
      <c r="S3207" s="16"/>
    </row>
    <row r="3208" spans="17:19" x14ac:dyDescent="0.3">
      <c r="Q3208" s="11"/>
      <c r="S3208" s="16"/>
    </row>
    <row r="3209" spans="17:19" x14ac:dyDescent="0.3">
      <c r="Q3209" s="11"/>
      <c r="S3209" s="16"/>
    </row>
    <row r="3210" spans="17:19" x14ac:dyDescent="0.3">
      <c r="Q3210" s="11"/>
      <c r="S3210" s="16"/>
    </row>
    <row r="3211" spans="17:19" x14ac:dyDescent="0.3">
      <c r="Q3211" s="11"/>
      <c r="S3211" s="16"/>
    </row>
    <row r="3212" spans="17:19" x14ac:dyDescent="0.3">
      <c r="Q3212" s="11"/>
      <c r="S3212" s="16"/>
    </row>
    <row r="3213" spans="17:19" x14ac:dyDescent="0.3">
      <c r="Q3213" s="11"/>
      <c r="S3213" s="16"/>
    </row>
    <row r="3214" spans="17:19" x14ac:dyDescent="0.3">
      <c r="Q3214" s="11"/>
      <c r="S3214" s="16"/>
    </row>
    <row r="3215" spans="17:19" x14ac:dyDescent="0.3">
      <c r="Q3215" s="11"/>
      <c r="S3215" s="16"/>
    </row>
    <row r="3216" spans="17:19" x14ac:dyDescent="0.3">
      <c r="Q3216" s="11"/>
      <c r="S3216" s="16"/>
    </row>
    <row r="3217" spans="17:19" x14ac:dyDescent="0.3">
      <c r="Q3217" s="11"/>
      <c r="S3217" s="16"/>
    </row>
    <row r="3218" spans="17:19" x14ac:dyDescent="0.3">
      <c r="Q3218" s="11"/>
      <c r="S3218" s="16"/>
    </row>
    <row r="3219" spans="17:19" x14ac:dyDescent="0.3">
      <c r="Q3219" s="11"/>
      <c r="S3219" s="16"/>
    </row>
    <row r="3220" spans="17:19" x14ac:dyDescent="0.3">
      <c r="Q3220" s="11"/>
      <c r="S3220" s="16"/>
    </row>
    <row r="3221" spans="17:19" x14ac:dyDescent="0.3">
      <c r="Q3221" s="11"/>
      <c r="S3221" s="16"/>
    </row>
    <row r="3222" spans="17:19" x14ac:dyDescent="0.3">
      <c r="Q3222" s="11"/>
      <c r="S3222" s="16"/>
    </row>
    <row r="3223" spans="17:19" x14ac:dyDescent="0.3">
      <c r="Q3223" s="11"/>
      <c r="S3223" s="16"/>
    </row>
    <row r="3224" spans="17:19" x14ac:dyDescent="0.3">
      <c r="Q3224" s="11"/>
      <c r="S3224" s="16"/>
    </row>
    <row r="3225" spans="17:19" x14ac:dyDescent="0.3">
      <c r="Q3225" s="11"/>
      <c r="S3225" s="16"/>
    </row>
    <row r="3226" spans="17:19" x14ac:dyDescent="0.3">
      <c r="Q3226" s="11"/>
      <c r="S3226" s="16"/>
    </row>
    <row r="3227" spans="17:19" x14ac:dyDescent="0.3">
      <c r="Q3227" s="11"/>
      <c r="S3227" s="16"/>
    </row>
    <row r="3228" spans="17:19" x14ac:dyDescent="0.3">
      <c r="Q3228" s="11"/>
      <c r="S3228" s="16"/>
    </row>
    <row r="3229" spans="17:19" x14ac:dyDescent="0.3">
      <c r="Q3229" s="11"/>
      <c r="S3229" s="16"/>
    </row>
    <row r="3230" spans="17:19" x14ac:dyDescent="0.3">
      <c r="Q3230" s="11"/>
      <c r="S3230" s="16"/>
    </row>
    <row r="3231" spans="17:19" x14ac:dyDescent="0.3">
      <c r="Q3231" s="11"/>
      <c r="S3231" s="16"/>
    </row>
    <row r="3232" spans="17:19" x14ac:dyDescent="0.3">
      <c r="Q3232" s="11"/>
      <c r="S3232" s="16"/>
    </row>
    <row r="3233" spans="17:19" x14ac:dyDescent="0.3">
      <c r="Q3233" s="11"/>
      <c r="S3233" s="16"/>
    </row>
    <row r="3234" spans="17:19" x14ac:dyDescent="0.3">
      <c r="Q3234" s="11"/>
      <c r="S3234" s="16"/>
    </row>
    <row r="3235" spans="17:19" x14ac:dyDescent="0.3">
      <c r="Q3235" s="11"/>
      <c r="S3235" s="16"/>
    </row>
    <row r="3236" spans="17:19" x14ac:dyDescent="0.3">
      <c r="Q3236" s="11"/>
      <c r="S3236" s="16"/>
    </row>
    <row r="3237" spans="17:19" x14ac:dyDescent="0.3">
      <c r="Q3237" s="11"/>
      <c r="S3237" s="16"/>
    </row>
    <row r="3238" spans="17:19" x14ac:dyDescent="0.3">
      <c r="Q3238" s="11"/>
      <c r="S3238" s="16"/>
    </row>
    <row r="3239" spans="17:19" x14ac:dyDescent="0.3">
      <c r="Q3239" s="11"/>
      <c r="S3239" s="16"/>
    </row>
    <row r="3240" spans="17:19" x14ac:dyDescent="0.3">
      <c r="Q3240" s="11"/>
      <c r="S3240" s="16"/>
    </row>
    <row r="3241" spans="17:19" x14ac:dyDescent="0.3">
      <c r="Q3241" s="11"/>
      <c r="S3241" s="16"/>
    </row>
    <row r="3242" spans="17:19" x14ac:dyDescent="0.3">
      <c r="Q3242" s="11"/>
      <c r="S3242" s="16"/>
    </row>
    <row r="3243" spans="17:19" x14ac:dyDescent="0.3">
      <c r="Q3243" s="11"/>
      <c r="S3243" s="16"/>
    </row>
    <row r="3244" spans="17:19" x14ac:dyDescent="0.3">
      <c r="Q3244" s="11"/>
      <c r="S3244" s="16"/>
    </row>
    <row r="3245" spans="17:19" x14ac:dyDescent="0.3">
      <c r="Q3245" s="11"/>
      <c r="S3245" s="16"/>
    </row>
    <row r="3246" spans="17:19" x14ac:dyDescent="0.3">
      <c r="Q3246" s="11"/>
      <c r="S3246" s="16"/>
    </row>
    <row r="3247" spans="17:19" x14ac:dyDescent="0.3">
      <c r="Q3247" s="11"/>
      <c r="S3247" s="16"/>
    </row>
    <row r="3248" spans="17:19" x14ac:dyDescent="0.3">
      <c r="Q3248" s="11"/>
      <c r="S3248" s="16"/>
    </row>
    <row r="3249" spans="17:19" x14ac:dyDescent="0.3">
      <c r="Q3249" s="11"/>
      <c r="S3249" s="16"/>
    </row>
    <row r="3250" spans="17:19" x14ac:dyDescent="0.3">
      <c r="Q3250" s="11"/>
      <c r="S3250" s="16"/>
    </row>
    <row r="3251" spans="17:19" x14ac:dyDescent="0.3">
      <c r="Q3251" s="11"/>
      <c r="S3251" s="16"/>
    </row>
    <row r="3252" spans="17:19" x14ac:dyDescent="0.3">
      <c r="Q3252" s="11"/>
      <c r="S3252" s="16"/>
    </row>
    <row r="3253" spans="17:19" x14ac:dyDescent="0.3">
      <c r="Q3253" s="11"/>
      <c r="S3253" s="16"/>
    </row>
    <row r="3254" spans="17:19" x14ac:dyDescent="0.3">
      <c r="Q3254" s="11"/>
      <c r="S3254" s="16"/>
    </row>
    <row r="3255" spans="17:19" x14ac:dyDescent="0.3">
      <c r="Q3255" s="11"/>
      <c r="S3255" s="16"/>
    </row>
    <row r="3256" spans="17:19" x14ac:dyDescent="0.3">
      <c r="Q3256" s="11"/>
      <c r="S3256" s="16"/>
    </row>
    <row r="3257" spans="17:19" x14ac:dyDescent="0.3">
      <c r="Q3257" s="11"/>
      <c r="S3257" s="16"/>
    </row>
    <row r="3258" spans="17:19" x14ac:dyDescent="0.3">
      <c r="Q3258" s="11"/>
      <c r="S3258" s="16"/>
    </row>
    <row r="3259" spans="17:19" x14ac:dyDescent="0.3">
      <c r="Q3259" s="11"/>
      <c r="S3259" s="16"/>
    </row>
    <row r="3260" spans="17:19" x14ac:dyDescent="0.3">
      <c r="Q3260" s="11"/>
      <c r="S3260" s="16"/>
    </row>
    <row r="3261" spans="17:19" x14ac:dyDescent="0.3">
      <c r="Q3261" s="11"/>
      <c r="S3261" s="16"/>
    </row>
    <row r="3262" spans="17:19" x14ac:dyDescent="0.3">
      <c r="Q3262" s="11"/>
      <c r="S3262" s="16"/>
    </row>
    <row r="3263" spans="17:19" x14ac:dyDescent="0.3">
      <c r="Q3263" s="11"/>
      <c r="S3263" s="16"/>
    </row>
    <row r="3264" spans="17:19" x14ac:dyDescent="0.3">
      <c r="Q3264" s="11"/>
      <c r="S3264" s="16"/>
    </row>
    <row r="3265" spans="17:19" x14ac:dyDescent="0.3">
      <c r="Q3265" s="11"/>
      <c r="S3265" s="16"/>
    </row>
    <row r="3266" spans="17:19" x14ac:dyDescent="0.3">
      <c r="Q3266" s="11"/>
      <c r="S3266" s="16"/>
    </row>
    <row r="3267" spans="17:19" x14ac:dyDescent="0.3">
      <c r="Q3267" s="11"/>
      <c r="S3267" s="16"/>
    </row>
    <row r="3268" spans="17:19" x14ac:dyDescent="0.3">
      <c r="Q3268" s="11"/>
      <c r="S3268" s="16"/>
    </row>
    <row r="3269" spans="17:19" x14ac:dyDescent="0.3">
      <c r="Q3269" s="11"/>
      <c r="S3269" s="16"/>
    </row>
    <row r="3270" spans="17:19" x14ac:dyDescent="0.3">
      <c r="Q3270" s="11"/>
      <c r="S3270" s="16"/>
    </row>
    <row r="3271" spans="17:19" x14ac:dyDescent="0.3">
      <c r="Q3271" s="11"/>
      <c r="S3271" s="16"/>
    </row>
    <row r="3272" spans="17:19" x14ac:dyDescent="0.3">
      <c r="Q3272" s="11"/>
      <c r="S3272" s="16"/>
    </row>
    <row r="3273" spans="17:19" x14ac:dyDescent="0.3">
      <c r="Q3273" s="11"/>
      <c r="S3273" s="16"/>
    </row>
    <row r="3274" spans="17:19" x14ac:dyDescent="0.3">
      <c r="Q3274" s="11"/>
      <c r="S3274" s="16"/>
    </row>
    <row r="3275" spans="17:19" x14ac:dyDescent="0.3">
      <c r="Q3275" s="11"/>
      <c r="S3275" s="16"/>
    </row>
    <row r="3276" spans="17:19" x14ac:dyDescent="0.3">
      <c r="Q3276" s="11"/>
      <c r="S3276" s="16"/>
    </row>
    <row r="3277" spans="17:19" x14ac:dyDescent="0.3">
      <c r="Q3277" s="11"/>
      <c r="S3277" s="16"/>
    </row>
    <row r="3278" spans="17:19" x14ac:dyDescent="0.3">
      <c r="Q3278" s="11"/>
      <c r="S3278" s="16"/>
    </row>
    <row r="3279" spans="17:19" x14ac:dyDescent="0.3">
      <c r="Q3279" s="11"/>
      <c r="S3279" s="16"/>
    </row>
    <row r="3280" spans="17:19" x14ac:dyDescent="0.3">
      <c r="Q3280" s="11"/>
      <c r="S3280" s="16"/>
    </row>
    <row r="3281" spans="17:19" x14ac:dyDescent="0.3">
      <c r="Q3281" s="11"/>
      <c r="S3281" s="16"/>
    </row>
    <row r="3282" spans="17:19" x14ac:dyDescent="0.3">
      <c r="Q3282" s="11"/>
      <c r="S3282" s="16"/>
    </row>
    <row r="3283" spans="17:19" x14ac:dyDescent="0.3">
      <c r="Q3283" s="11"/>
      <c r="S3283" s="16"/>
    </row>
    <row r="3284" spans="17:19" x14ac:dyDescent="0.3">
      <c r="Q3284" s="11"/>
      <c r="S3284" s="16"/>
    </row>
    <row r="3285" spans="17:19" x14ac:dyDescent="0.3">
      <c r="Q3285" s="11"/>
      <c r="S3285" s="16"/>
    </row>
    <row r="3286" spans="17:19" x14ac:dyDescent="0.3">
      <c r="Q3286" s="11"/>
      <c r="S3286" s="16"/>
    </row>
    <row r="3287" spans="17:19" x14ac:dyDescent="0.3">
      <c r="Q3287" s="11"/>
      <c r="S3287" s="16"/>
    </row>
    <row r="3288" spans="17:19" x14ac:dyDescent="0.3">
      <c r="Q3288" s="11"/>
      <c r="S3288" s="16"/>
    </row>
    <row r="3289" spans="17:19" x14ac:dyDescent="0.3">
      <c r="Q3289" s="11"/>
      <c r="S3289" s="16"/>
    </row>
    <row r="3290" spans="17:19" x14ac:dyDescent="0.3">
      <c r="Q3290" s="11"/>
      <c r="S3290" s="16"/>
    </row>
    <row r="3291" spans="17:19" x14ac:dyDescent="0.3">
      <c r="Q3291" s="11"/>
      <c r="S3291" s="16"/>
    </row>
    <row r="3292" spans="17:19" x14ac:dyDescent="0.3">
      <c r="Q3292" s="11"/>
      <c r="S3292" s="16"/>
    </row>
    <row r="3293" spans="17:19" x14ac:dyDescent="0.3">
      <c r="Q3293" s="11"/>
      <c r="S3293" s="16"/>
    </row>
    <row r="3294" spans="17:19" x14ac:dyDescent="0.3">
      <c r="Q3294" s="11"/>
      <c r="S3294" s="16"/>
    </row>
    <row r="3295" spans="17:19" x14ac:dyDescent="0.3">
      <c r="Q3295" s="11"/>
      <c r="S3295" s="16"/>
    </row>
    <row r="3296" spans="17:19" x14ac:dyDescent="0.3">
      <c r="Q3296" s="11"/>
      <c r="S3296" s="16"/>
    </row>
    <row r="3297" spans="17:19" x14ac:dyDescent="0.3">
      <c r="Q3297" s="11"/>
      <c r="S3297" s="16"/>
    </row>
    <row r="3298" spans="17:19" x14ac:dyDescent="0.3">
      <c r="Q3298" s="11"/>
      <c r="S3298" s="16"/>
    </row>
    <row r="3299" spans="17:19" x14ac:dyDescent="0.3">
      <c r="Q3299" s="11"/>
      <c r="S3299" s="16"/>
    </row>
    <row r="3300" spans="17:19" x14ac:dyDescent="0.3">
      <c r="Q3300" s="11"/>
      <c r="S3300" s="16"/>
    </row>
    <row r="3301" spans="17:19" x14ac:dyDescent="0.3">
      <c r="Q3301" s="11"/>
      <c r="S3301" s="16"/>
    </row>
    <row r="3302" spans="17:19" x14ac:dyDescent="0.3">
      <c r="Q3302" s="11"/>
      <c r="S3302" s="16"/>
    </row>
    <row r="3303" spans="17:19" x14ac:dyDescent="0.3">
      <c r="Q3303" s="11"/>
      <c r="S3303" s="16"/>
    </row>
    <row r="3304" spans="17:19" x14ac:dyDescent="0.3">
      <c r="Q3304" s="11"/>
      <c r="S3304" s="16"/>
    </row>
    <row r="3305" spans="17:19" x14ac:dyDescent="0.3">
      <c r="Q3305" s="11"/>
      <c r="S3305" s="16"/>
    </row>
    <row r="3306" spans="17:19" x14ac:dyDescent="0.3">
      <c r="Q3306" s="11"/>
      <c r="S3306" s="16"/>
    </row>
    <row r="3307" spans="17:19" x14ac:dyDescent="0.3">
      <c r="Q3307" s="11"/>
      <c r="S3307" s="16"/>
    </row>
    <row r="3308" spans="17:19" x14ac:dyDescent="0.3">
      <c r="Q3308" s="11"/>
      <c r="S3308" s="16"/>
    </row>
    <row r="3309" spans="17:19" x14ac:dyDescent="0.3">
      <c r="Q3309" s="11"/>
      <c r="S3309" s="16"/>
    </row>
    <row r="3310" spans="17:19" x14ac:dyDescent="0.3">
      <c r="Q3310" s="11"/>
      <c r="S3310" s="16"/>
    </row>
    <row r="3311" spans="17:19" x14ac:dyDescent="0.3">
      <c r="Q3311" s="11"/>
      <c r="S3311" s="16"/>
    </row>
    <row r="3312" spans="17:19" x14ac:dyDescent="0.3">
      <c r="Q3312" s="11"/>
      <c r="S3312" s="16"/>
    </row>
    <row r="3313" spans="17:19" x14ac:dyDescent="0.3">
      <c r="Q3313" s="11"/>
      <c r="S3313" s="16"/>
    </row>
    <row r="3314" spans="17:19" x14ac:dyDescent="0.3">
      <c r="Q3314" s="11"/>
      <c r="S3314" s="16"/>
    </row>
    <row r="3315" spans="17:19" x14ac:dyDescent="0.3">
      <c r="Q3315" s="11"/>
      <c r="S3315" s="16"/>
    </row>
    <row r="3316" spans="17:19" x14ac:dyDescent="0.3">
      <c r="Q3316" s="11"/>
      <c r="S3316" s="16"/>
    </row>
    <row r="3317" spans="17:19" x14ac:dyDescent="0.3">
      <c r="Q3317" s="11"/>
      <c r="S3317" s="16"/>
    </row>
    <row r="3318" spans="17:19" x14ac:dyDescent="0.3">
      <c r="Q3318" s="11"/>
      <c r="S3318" s="16"/>
    </row>
    <row r="3319" spans="17:19" x14ac:dyDescent="0.3">
      <c r="Q3319" s="11"/>
      <c r="S3319" s="16"/>
    </row>
    <row r="3320" spans="17:19" x14ac:dyDescent="0.3">
      <c r="Q3320" s="11"/>
      <c r="S3320" s="16"/>
    </row>
    <row r="3321" spans="17:19" x14ac:dyDescent="0.3">
      <c r="Q3321" s="11"/>
      <c r="S3321" s="16"/>
    </row>
    <row r="3322" spans="17:19" x14ac:dyDescent="0.3">
      <c r="Q3322" s="11"/>
      <c r="S3322" s="16"/>
    </row>
    <row r="3323" spans="17:19" x14ac:dyDescent="0.3">
      <c r="Q3323" s="11"/>
      <c r="S3323" s="16"/>
    </row>
    <row r="3324" spans="17:19" x14ac:dyDescent="0.3">
      <c r="Q3324" s="11"/>
      <c r="S3324" s="16"/>
    </row>
    <row r="3325" spans="17:19" x14ac:dyDescent="0.3">
      <c r="Q3325" s="11"/>
      <c r="S3325" s="16"/>
    </row>
    <row r="3326" spans="17:19" x14ac:dyDescent="0.3">
      <c r="Q3326" s="11"/>
      <c r="S3326" s="16"/>
    </row>
    <row r="3327" spans="17:19" x14ac:dyDescent="0.3">
      <c r="Q3327" s="11"/>
      <c r="S3327" s="16"/>
    </row>
    <row r="3328" spans="17:19" x14ac:dyDescent="0.3">
      <c r="Q3328" s="11"/>
      <c r="S3328" s="16"/>
    </row>
    <row r="3329" spans="17:19" x14ac:dyDescent="0.3">
      <c r="Q3329" s="11"/>
      <c r="S3329" s="16"/>
    </row>
    <row r="3330" spans="17:19" x14ac:dyDescent="0.3">
      <c r="Q3330" s="11"/>
      <c r="S3330" s="16"/>
    </row>
    <row r="3331" spans="17:19" x14ac:dyDescent="0.3">
      <c r="Q3331" s="11"/>
      <c r="S3331" s="16"/>
    </row>
    <row r="3332" spans="17:19" x14ac:dyDescent="0.3">
      <c r="Q3332" s="11"/>
      <c r="S3332" s="16"/>
    </row>
    <row r="3333" spans="17:19" x14ac:dyDescent="0.3">
      <c r="Q3333" s="11"/>
      <c r="S3333" s="16"/>
    </row>
    <row r="3334" spans="17:19" x14ac:dyDescent="0.3">
      <c r="Q3334" s="11"/>
      <c r="S3334" s="16"/>
    </row>
    <row r="3335" spans="17:19" x14ac:dyDescent="0.3">
      <c r="Q3335" s="11"/>
      <c r="S3335" s="16"/>
    </row>
    <row r="3336" spans="17:19" x14ac:dyDescent="0.3">
      <c r="Q3336" s="11"/>
      <c r="S3336" s="16"/>
    </row>
    <row r="3337" spans="17:19" x14ac:dyDescent="0.3">
      <c r="Q3337" s="11"/>
      <c r="S3337" s="16"/>
    </row>
    <row r="3338" spans="17:19" x14ac:dyDescent="0.3">
      <c r="Q3338" s="11"/>
      <c r="S3338" s="16"/>
    </row>
    <row r="3339" spans="17:19" x14ac:dyDescent="0.3">
      <c r="Q3339" s="11"/>
      <c r="S3339" s="16"/>
    </row>
    <row r="3340" spans="17:19" x14ac:dyDescent="0.3">
      <c r="Q3340" s="11"/>
      <c r="S3340" s="16"/>
    </row>
    <row r="3341" spans="17:19" x14ac:dyDescent="0.3">
      <c r="Q3341" s="11"/>
      <c r="S3341" s="16"/>
    </row>
    <row r="3342" spans="17:19" x14ac:dyDescent="0.3">
      <c r="Q3342" s="11"/>
      <c r="S3342" s="16"/>
    </row>
    <row r="3343" spans="17:19" x14ac:dyDescent="0.3">
      <c r="Q3343" s="11"/>
      <c r="S3343" s="16"/>
    </row>
    <row r="3344" spans="17:19" x14ac:dyDescent="0.3">
      <c r="Q3344" s="11"/>
      <c r="S3344" s="16"/>
    </row>
    <row r="3345" spans="17:19" x14ac:dyDescent="0.3">
      <c r="Q3345" s="11"/>
      <c r="S3345" s="16"/>
    </row>
    <row r="3346" spans="17:19" x14ac:dyDescent="0.3">
      <c r="Q3346" s="11"/>
      <c r="S3346" s="16"/>
    </row>
    <row r="3347" spans="17:19" x14ac:dyDescent="0.3">
      <c r="Q3347" s="11"/>
      <c r="S3347" s="16"/>
    </row>
    <row r="3348" spans="17:19" x14ac:dyDescent="0.3">
      <c r="Q3348" s="11"/>
      <c r="S3348" s="16"/>
    </row>
    <row r="3349" spans="17:19" x14ac:dyDescent="0.3">
      <c r="Q3349" s="11"/>
      <c r="S3349" s="16"/>
    </row>
    <row r="3350" spans="17:19" x14ac:dyDescent="0.3">
      <c r="Q3350" s="11"/>
      <c r="S3350" s="16"/>
    </row>
    <row r="3351" spans="17:19" x14ac:dyDescent="0.3">
      <c r="Q3351" s="11"/>
      <c r="S3351" s="16"/>
    </row>
    <row r="3352" spans="17:19" x14ac:dyDescent="0.3">
      <c r="Q3352" s="11"/>
      <c r="S3352" s="16"/>
    </row>
    <row r="3353" spans="17:19" x14ac:dyDescent="0.3">
      <c r="Q3353" s="11"/>
      <c r="S3353" s="16"/>
    </row>
    <row r="3354" spans="17:19" x14ac:dyDescent="0.3">
      <c r="Q3354" s="11"/>
      <c r="S3354" s="16"/>
    </row>
    <row r="3355" spans="17:19" x14ac:dyDescent="0.3">
      <c r="Q3355" s="11"/>
      <c r="S3355" s="16"/>
    </row>
    <row r="3356" spans="17:19" x14ac:dyDescent="0.3">
      <c r="Q3356" s="11"/>
      <c r="S3356" s="16"/>
    </row>
    <row r="3357" spans="17:19" x14ac:dyDescent="0.3">
      <c r="Q3357" s="11"/>
      <c r="S3357" s="16"/>
    </row>
    <row r="3358" spans="17:19" x14ac:dyDescent="0.3">
      <c r="Q3358" s="11"/>
      <c r="S3358" s="16"/>
    </row>
    <row r="3359" spans="17:19" x14ac:dyDescent="0.3">
      <c r="Q3359" s="11"/>
      <c r="S3359" s="16"/>
    </row>
    <row r="3360" spans="17:19" x14ac:dyDescent="0.3">
      <c r="Q3360" s="11"/>
      <c r="S3360" s="16"/>
    </row>
    <row r="3361" spans="17:19" x14ac:dyDescent="0.3">
      <c r="Q3361" s="11"/>
      <c r="S3361" s="16"/>
    </row>
    <row r="3362" spans="17:19" x14ac:dyDescent="0.3">
      <c r="Q3362" s="11"/>
      <c r="S3362" s="16"/>
    </row>
    <row r="3363" spans="17:19" x14ac:dyDescent="0.3">
      <c r="Q3363" s="11"/>
      <c r="S3363" s="16"/>
    </row>
    <row r="3364" spans="17:19" x14ac:dyDescent="0.3">
      <c r="Q3364" s="11"/>
      <c r="S3364" s="16"/>
    </row>
    <row r="3365" spans="17:19" x14ac:dyDescent="0.3">
      <c r="Q3365" s="11"/>
      <c r="S3365" s="16"/>
    </row>
    <row r="3366" spans="17:19" x14ac:dyDescent="0.3">
      <c r="Q3366" s="11"/>
      <c r="S3366" s="16"/>
    </row>
    <row r="3367" spans="17:19" x14ac:dyDescent="0.3">
      <c r="Q3367" s="11"/>
      <c r="S3367" s="16"/>
    </row>
    <row r="3368" spans="17:19" x14ac:dyDescent="0.3">
      <c r="Q3368" s="11"/>
      <c r="S3368" s="16"/>
    </row>
    <row r="3369" spans="17:19" x14ac:dyDescent="0.3">
      <c r="Q3369" s="11"/>
      <c r="S3369" s="16"/>
    </row>
    <row r="3370" spans="17:19" x14ac:dyDescent="0.3">
      <c r="Q3370" s="11"/>
      <c r="S3370" s="16"/>
    </row>
    <row r="3371" spans="17:19" x14ac:dyDescent="0.3">
      <c r="Q3371" s="11"/>
      <c r="S3371" s="16"/>
    </row>
    <row r="3372" spans="17:19" x14ac:dyDescent="0.3">
      <c r="Q3372" s="11"/>
      <c r="S3372" s="16"/>
    </row>
    <row r="3373" spans="17:19" x14ac:dyDescent="0.3">
      <c r="Q3373" s="11"/>
      <c r="S3373" s="16"/>
    </row>
    <row r="3374" spans="17:19" x14ac:dyDescent="0.3">
      <c r="Q3374" s="11"/>
      <c r="S3374" s="16"/>
    </row>
    <row r="3375" spans="17:19" x14ac:dyDescent="0.3">
      <c r="Q3375" s="11"/>
      <c r="S3375" s="16"/>
    </row>
    <row r="3376" spans="17:19" x14ac:dyDescent="0.3">
      <c r="Q3376" s="11"/>
      <c r="S3376" s="16"/>
    </row>
    <row r="3377" spans="17:19" x14ac:dyDescent="0.3">
      <c r="Q3377" s="11"/>
      <c r="S3377" s="16"/>
    </row>
    <row r="3378" spans="17:19" x14ac:dyDescent="0.3">
      <c r="Q3378" s="11"/>
      <c r="S3378" s="16"/>
    </row>
    <row r="3379" spans="17:19" x14ac:dyDescent="0.3">
      <c r="Q3379" s="11"/>
      <c r="S3379" s="16"/>
    </row>
    <row r="3380" spans="17:19" x14ac:dyDescent="0.3">
      <c r="Q3380" s="11"/>
      <c r="S3380" s="16"/>
    </row>
    <row r="3381" spans="17:19" x14ac:dyDescent="0.3">
      <c r="Q3381" s="11"/>
      <c r="S3381" s="16"/>
    </row>
    <row r="3382" spans="17:19" x14ac:dyDescent="0.3">
      <c r="Q3382" s="11"/>
      <c r="S3382" s="16"/>
    </row>
    <row r="3383" spans="17:19" x14ac:dyDescent="0.3">
      <c r="Q3383" s="11"/>
      <c r="S3383" s="16"/>
    </row>
    <row r="3384" spans="17:19" x14ac:dyDescent="0.3">
      <c r="Q3384" s="11"/>
      <c r="S3384" s="16"/>
    </row>
    <row r="3385" spans="17:19" x14ac:dyDescent="0.3">
      <c r="Q3385" s="11"/>
      <c r="S3385" s="16"/>
    </row>
    <row r="3386" spans="17:19" x14ac:dyDescent="0.3">
      <c r="Q3386" s="11"/>
      <c r="S3386" s="16"/>
    </row>
    <row r="3387" spans="17:19" x14ac:dyDescent="0.3">
      <c r="Q3387" s="11"/>
      <c r="S3387" s="16"/>
    </row>
    <row r="3388" spans="17:19" x14ac:dyDescent="0.3">
      <c r="Q3388" s="11"/>
      <c r="S3388" s="16"/>
    </row>
    <row r="3389" spans="17:19" x14ac:dyDescent="0.3">
      <c r="Q3389" s="11"/>
      <c r="S3389" s="16"/>
    </row>
    <row r="3390" spans="17:19" x14ac:dyDescent="0.3">
      <c r="Q3390" s="11"/>
      <c r="S3390" s="16"/>
    </row>
    <row r="3391" spans="17:19" x14ac:dyDescent="0.3">
      <c r="Q3391" s="11"/>
      <c r="S3391" s="16"/>
    </row>
    <row r="3392" spans="17:19" x14ac:dyDescent="0.3">
      <c r="Q3392" s="11"/>
      <c r="S3392" s="16"/>
    </row>
    <row r="3393" spans="17:19" x14ac:dyDescent="0.3">
      <c r="Q3393" s="11"/>
      <c r="S3393" s="16"/>
    </row>
    <row r="3394" spans="17:19" x14ac:dyDescent="0.3">
      <c r="Q3394" s="11"/>
      <c r="S3394" s="16"/>
    </row>
    <row r="3395" spans="17:19" x14ac:dyDescent="0.3">
      <c r="Q3395" s="11"/>
      <c r="S3395" s="16"/>
    </row>
    <row r="3396" spans="17:19" x14ac:dyDescent="0.3">
      <c r="Q3396" s="11"/>
      <c r="S3396" s="16"/>
    </row>
    <row r="3397" spans="17:19" x14ac:dyDescent="0.3">
      <c r="Q3397" s="11"/>
      <c r="S3397" s="16"/>
    </row>
    <row r="3398" spans="17:19" x14ac:dyDescent="0.3">
      <c r="Q3398" s="11"/>
      <c r="S3398" s="16"/>
    </row>
    <row r="3399" spans="17:19" x14ac:dyDescent="0.3">
      <c r="Q3399" s="11"/>
      <c r="S3399" s="16"/>
    </row>
    <row r="3400" spans="17:19" x14ac:dyDescent="0.3">
      <c r="Q3400" s="11"/>
      <c r="S3400" s="16"/>
    </row>
    <row r="3401" spans="17:19" x14ac:dyDescent="0.3">
      <c r="Q3401" s="11"/>
      <c r="S3401" s="16"/>
    </row>
    <row r="3402" spans="17:19" x14ac:dyDescent="0.3">
      <c r="Q3402" s="11"/>
      <c r="S3402" s="16"/>
    </row>
    <row r="3403" spans="17:19" x14ac:dyDescent="0.3">
      <c r="Q3403" s="11"/>
      <c r="S3403" s="16"/>
    </row>
    <row r="3404" spans="17:19" x14ac:dyDescent="0.3">
      <c r="Q3404" s="11"/>
      <c r="S3404" s="16"/>
    </row>
    <row r="3405" spans="17:19" x14ac:dyDescent="0.3">
      <c r="Q3405" s="11"/>
      <c r="S3405" s="16"/>
    </row>
    <row r="3406" spans="17:19" x14ac:dyDescent="0.3">
      <c r="Q3406" s="11"/>
      <c r="S3406" s="16"/>
    </row>
    <row r="3407" spans="17:19" x14ac:dyDescent="0.3">
      <c r="Q3407" s="11"/>
      <c r="S3407" s="16"/>
    </row>
    <row r="3408" spans="17:19" x14ac:dyDescent="0.3">
      <c r="Q3408" s="11"/>
      <c r="S3408" s="16"/>
    </row>
    <row r="3409" spans="17:19" x14ac:dyDescent="0.3">
      <c r="Q3409" s="11"/>
      <c r="S3409" s="16"/>
    </row>
    <row r="3410" spans="17:19" x14ac:dyDescent="0.3">
      <c r="Q3410" s="11"/>
      <c r="S3410" s="16"/>
    </row>
    <row r="3411" spans="17:19" x14ac:dyDescent="0.3">
      <c r="Q3411" s="11"/>
      <c r="S3411" s="16"/>
    </row>
    <row r="3412" spans="17:19" x14ac:dyDescent="0.3">
      <c r="Q3412" s="11"/>
      <c r="S3412" s="16"/>
    </row>
    <row r="3413" spans="17:19" x14ac:dyDescent="0.3">
      <c r="Q3413" s="11"/>
      <c r="S3413" s="16"/>
    </row>
    <row r="3414" spans="17:19" x14ac:dyDescent="0.3">
      <c r="Q3414" s="11"/>
      <c r="S3414" s="16"/>
    </row>
    <row r="3415" spans="17:19" x14ac:dyDescent="0.3">
      <c r="Q3415" s="11"/>
      <c r="S3415" s="16"/>
    </row>
    <row r="3416" spans="17:19" x14ac:dyDescent="0.3">
      <c r="Q3416" s="11"/>
      <c r="S3416" s="16"/>
    </row>
    <row r="3417" spans="17:19" x14ac:dyDescent="0.3">
      <c r="Q3417" s="11"/>
      <c r="S3417" s="16"/>
    </row>
    <row r="3418" spans="17:19" x14ac:dyDescent="0.3">
      <c r="Q3418" s="11"/>
      <c r="S3418" s="16"/>
    </row>
    <row r="3419" spans="17:19" x14ac:dyDescent="0.3">
      <c r="Q3419" s="11"/>
      <c r="S3419" s="16"/>
    </row>
    <row r="3420" spans="17:19" x14ac:dyDescent="0.3">
      <c r="Q3420" s="11"/>
      <c r="S3420" s="16"/>
    </row>
    <row r="3421" spans="17:19" x14ac:dyDescent="0.3">
      <c r="Q3421" s="11"/>
      <c r="S3421" s="16"/>
    </row>
    <row r="3422" spans="17:19" x14ac:dyDescent="0.3">
      <c r="Q3422" s="11"/>
      <c r="S3422" s="16"/>
    </row>
    <row r="3423" spans="17:19" x14ac:dyDescent="0.3">
      <c r="Q3423" s="11"/>
      <c r="S3423" s="16"/>
    </row>
    <row r="3424" spans="17:19" x14ac:dyDescent="0.3">
      <c r="Q3424" s="11"/>
      <c r="S3424" s="16"/>
    </row>
    <row r="3425" spans="17:19" x14ac:dyDescent="0.3">
      <c r="Q3425" s="11"/>
      <c r="S3425" s="16"/>
    </row>
    <row r="3426" spans="17:19" x14ac:dyDescent="0.3">
      <c r="Q3426" s="11"/>
      <c r="S3426" s="16"/>
    </row>
    <row r="3427" spans="17:19" x14ac:dyDescent="0.3">
      <c r="Q3427" s="11"/>
      <c r="S3427" s="16"/>
    </row>
    <row r="3428" spans="17:19" x14ac:dyDescent="0.3">
      <c r="Q3428" s="11"/>
      <c r="S3428" s="16"/>
    </row>
    <row r="3429" spans="17:19" x14ac:dyDescent="0.3">
      <c r="Q3429" s="11"/>
      <c r="S3429" s="16"/>
    </row>
    <row r="3430" spans="17:19" x14ac:dyDescent="0.3">
      <c r="Q3430" s="11"/>
      <c r="S3430" s="16"/>
    </row>
    <row r="3431" spans="17:19" x14ac:dyDescent="0.3">
      <c r="Q3431" s="11"/>
      <c r="S3431" s="16"/>
    </row>
    <row r="3432" spans="17:19" x14ac:dyDescent="0.3">
      <c r="Q3432" s="11"/>
      <c r="S3432" s="16"/>
    </row>
    <row r="3433" spans="17:19" x14ac:dyDescent="0.3">
      <c r="Q3433" s="11"/>
      <c r="S3433" s="16"/>
    </row>
    <row r="3434" spans="17:19" x14ac:dyDescent="0.3">
      <c r="Q3434" s="11"/>
      <c r="S3434" s="16"/>
    </row>
    <row r="3435" spans="17:19" x14ac:dyDescent="0.3">
      <c r="Q3435" s="11"/>
      <c r="S3435" s="16"/>
    </row>
    <row r="3436" spans="17:19" x14ac:dyDescent="0.3">
      <c r="Q3436" s="11"/>
      <c r="S3436" s="16"/>
    </row>
    <row r="3437" spans="17:19" x14ac:dyDescent="0.3">
      <c r="Q3437" s="11"/>
      <c r="S3437" s="16"/>
    </row>
    <row r="3438" spans="17:19" x14ac:dyDescent="0.3">
      <c r="Q3438" s="11"/>
      <c r="S3438" s="16"/>
    </row>
    <row r="3439" spans="17:19" x14ac:dyDescent="0.3">
      <c r="Q3439" s="11"/>
      <c r="S3439" s="16"/>
    </row>
    <row r="3440" spans="17:19" x14ac:dyDescent="0.3">
      <c r="Q3440" s="11"/>
      <c r="S3440" s="16"/>
    </row>
    <row r="3441" spans="17:19" x14ac:dyDescent="0.3">
      <c r="Q3441" s="11"/>
      <c r="S3441" s="16"/>
    </row>
    <row r="3442" spans="17:19" x14ac:dyDescent="0.3">
      <c r="Q3442" s="11"/>
      <c r="S3442" s="16"/>
    </row>
    <row r="3443" spans="17:19" x14ac:dyDescent="0.3">
      <c r="Q3443" s="11"/>
      <c r="S3443" s="16"/>
    </row>
    <row r="3444" spans="17:19" x14ac:dyDescent="0.3">
      <c r="Q3444" s="11"/>
      <c r="S3444" s="16"/>
    </row>
    <row r="3445" spans="17:19" x14ac:dyDescent="0.3">
      <c r="Q3445" s="11"/>
      <c r="S3445" s="16"/>
    </row>
    <row r="3446" spans="17:19" x14ac:dyDescent="0.3">
      <c r="Q3446" s="11"/>
      <c r="S3446" s="16"/>
    </row>
    <row r="3447" spans="17:19" x14ac:dyDescent="0.3">
      <c r="Q3447" s="11"/>
      <c r="S3447" s="16"/>
    </row>
    <row r="3448" spans="17:19" x14ac:dyDescent="0.3">
      <c r="Q3448" s="11"/>
      <c r="S3448" s="16"/>
    </row>
    <row r="3449" spans="17:19" x14ac:dyDescent="0.3">
      <c r="Q3449" s="11"/>
      <c r="S3449" s="16"/>
    </row>
    <row r="3450" spans="17:19" x14ac:dyDescent="0.3">
      <c r="Q3450" s="11"/>
      <c r="S3450" s="16"/>
    </row>
    <row r="3451" spans="17:19" x14ac:dyDescent="0.3">
      <c r="Q3451" s="11"/>
      <c r="S3451" s="16"/>
    </row>
    <row r="3452" spans="17:19" x14ac:dyDescent="0.3">
      <c r="Q3452" s="11"/>
      <c r="S3452" s="16"/>
    </row>
    <row r="3453" spans="17:19" x14ac:dyDescent="0.3">
      <c r="Q3453" s="11"/>
      <c r="S3453" s="16"/>
    </row>
    <row r="3454" spans="17:19" x14ac:dyDescent="0.3">
      <c r="Q3454" s="11"/>
      <c r="S3454" s="16"/>
    </row>
    <row r="3455" spans="17:19" x14ac:dyDescent="0.3">
      <c r="Q3455" s="11"/>
      <c r="S3455" s="16"/>
    </row>
    <row r="3456" spans="17:19" x14ac:dyDescent="0.3">
      <c r="Q3456" s="11"/>
      <c r="S3456" s="16"/>
    </row>
    <row r="3457" spans="17:19" x14ac:dyDescent="0.3">
      <c r="Q3457" s="11"/>
      <c r="S3457" s="16"/>
    </row>
    <row r="3458" spans="17:19" x14ac:dyDescent="0.3">
      <c r="Q3458" s="11"/>
      <c r="S3458" s="16"/>
    </row>
    <row r="3459" spans="17:19" x14ac:dyDescent="0.3">
      <c r="Q3459" s="11"/>
      <c r="S3459" s="16"/>
    </row>
    <row r="3460" spans="17:19" x14ac:dyDescent="0.3">
      <c r="Q3460" s="11"/>
      <c r="S3460" s="16"/>
    </row>
    <row r="3461" spans="17:19" x14ac:dyDescent="0.3">
      <c r="Q3461" s="11"/>
      <c r="S3461" s="16"/>
    </row>
    <row r="3462" spans="17:19" x14ac:dyDescent="0.3">
      <c r="Q3462" s="11"/>
      <c r="S3462" s="16"/>
    </row>
    <row r="3463" spans="17:19" x14ac:dyDescent="0.3">
      <c r="Q3463" s="11"/>
      <c r="S3463" s="16"/>
    </row>
    <row r="3464" spans="17:19" x14ac:dyDescent="0.3">
      <c r="Q3464" s="11"/>
      <c r="S3464" s="16"/>
    </row>
    <row r="3465" spans="17:19" x14ac:dyDescent="0.3">
      <c r="Q3465" s="11"/>
      <c r="S3465" s="16"/>
    </row>
    <row r="3466" spans="17:19" x14ac:dyDescent="0.3">
      <c r="Q3466" s="11"/>
      <c r="S3466" s="16"/>
    </row>
    <row r="3467" spans="17:19" x14ac:dyDescent="0.3">
      <c r="Q3467" s="11"/>
      <c r="S3467" s="16"/>
    </row>
    <row r="3468" spans="17:19" x14ac:dyDescent="0.3">
      <c r="Q3468" s="11"/>
      <c r="S3468" s="16"/>
    </row>
    <row r="3469" spans="17:19" x14ac:dyDescent="0.3">
      <c r="Q3469" s="11"/>
      <c r="S3469" s="16"/>
    </row>
    <row r="3470" spans="17:19" x14ac:dyDescent="0.3">
      <c r="Q3470" s="11"/>
      <c r="S3470" s="16"/>
    </row>
    <row r="3471" spans="17:19" x14ac:dyDescent="0.3">
      <c r="Q3471" s="11"/>
      <c r="S3471" s="16"/>
    </row>
    <row r="3472" spans="17:19" x14ac:dyDescent="0.3">
      <c r="Q3472" s="11"/>
      <c r="S3472" s="16"/>
    </row>
    <row r="3473" spans="17:19" x14ac:dyDescent="0.3">
      <c r="Q3473" s="11"/>
      <c r="S3473" s="16"/>
    </row>
    <row r="3474" spans="17:19" x14ac:dyDescent="0.3">
      <c r="Q3474" s="11"/>
      <c r="S3474" s="16"/>
    </row>
    <row r="3475" spans="17:19" x14ac:dyDescent="0.3">
      <c r="Q3475" s="11"/>
      <c r="S3475" s="16"/>
    </row>
    <row r="3476" spans="17:19" x14ac:dyDescent="0.3">
      <c r="Q3476" s="11"/>
      <c r="S3476" s="16"/>
    </row>
    <row r="3477" spans="17:19" x14ac:dyDescent="0.3">
      <c r="Q3477" s="11"/>
      <c r="S3477" s="16"/>
    </row>
    <row r="3478" spans="17:19" x14ac:dyDescent="0.3">
      <c r="Q3478" s="11"/>
      <c r="S3478" s="16"/>
    </row>
    <row r="3479" spans="17:19" x14ac:dyDescent="0.3">
      <c r="Q3479" s="11"/>
      <c r="S3479" s="16"/>
    </row>
    <row r="3480" spans="17:19" x14ac:dyDescent="0.3">
      <c r="Q3480" s="11"/>
      <c r="S3480" s="16"/>
    </row>
    <row r="3481" spans="17:19" x14ac:dyDescent="0.3">
      <c r="Q3481" s="11"/>
      <c r="S3481" s="16"/>
    </row>
    <row r="3482" spans="17:19" x14ac:dyDescent="0.3">
      <c r="Q3482" s="11"/>
      <c r="S3482" s="16"/>
    </row>
    <row r="3483" spans="17:19" x14ac:dyDescent="0.3">
      <c r="Q3483" s="11"/>
      <c r="S3483" s="16"/>
    </row>
    <row r="3484" spans="17:19" x14ac:dyDescent="0.3">
      <c r="Q3484" s="11"/>
      <c r="S3484" s="16"/>
    </row>
    <row r="3485" spans="17:19" x14ac:dyDescent="0.3">
      <c r="Q3485" s="11"/>
      <c r="S3485" s="16"/>
    </row>
    <row r="3486" spans="17:19" x14ac:dyDescent="0.3">
      <c r="Q3486" s="11"/>
      <c r="S3486" s="16"/>
    </row>
    <row r="3487" spans="17:19" x14ac:dyDescent="0.3">
      <c r="Q3487" s="11"/>
      <c r="S3487" s="16"/>
    </row>
    <row r="3488" spans="17:19" x14ac:dyDescent="0.3">
      <c r="Q3488" s="11"/>
      <c r="S3488" s="16"/>
    </row>
    <row r="3489" spans="17:19" x14ac:dyDescent="0.3">
      <c r="Q3489" s="11"/>
      <c r="S3489" s="16"/>
    </row>
    <row r="3490" spans="17:19" x14ac:dyDescent="0.3">
      <c r="Q3490" s="11"/>
      <c r="S3490" s="16"/>
    </row>
    <row r="3491" spans="17:19" x14ac:dyDescent="0.3">
      <c r="Q3491" s="11"/>
      <c r="S3491" s="16"/>
    </row>
    <row r="3492" spans="17:19" x14ac:dyDescent="0.3">
      <c r="Q3492" s="11"/>
      <c r="S3492" s="16"/>
    </row>
    <row r="3493" spans="17:19" x14ac:dyDescent="0.3">
      <c r="Q3493" s="11"/>
      <c r="S3493" s="16"/>
    </row>
    <row r="3494" spans="17:19" x14ac:dyDescent="0.3">
      <c r="Q3494" s="11"/>
      <c r="S3494" s="16"/>
    </row>
    <row r="3495" spans="17:19" x14ac:dyDescent="0.3">
      <c r="Q3495" s="11"/>
      <c r="S3495" s="16"/>
    </row>
    <row r="3496" spans="17:19" x14ac:dyDescent="0.3">
      <c r="Q3496" s="11"/>
      <c r="S3496" s="16"/>
    </row>
    <row r="3497" spans="17:19" x14ac:dyDescent="0.3">
      <c r="Q3497" s="11"/>
      <c r="S3497" s="16"/>
    </row>
    <row r="3498" spans="17:19" x14ac:dyDescent="0.3">
      <c r="Q3498" s="11"/>
      <c r="S3498" s="16"/>
    </row>
    <row r="3499" spans="17:19" x14ac:dyDescent="0.3">
      <c r="Q3499" s="11"/>
      <c r="S3499" s="16"/>
    </row>
    <row r="3500" spans="17:19" x14ac:dyDescent="0.3">
      <c r="Q3500" s="11"/>
      <c r="S3500" s="16"/>
    </row>
    <row r="3501" spans="17:19" x14ac:dyDescent="0.3">
      <c r="Q3501" s="11"/>
      <c r="S3501" s="16"/>
    </row>
    <row r="3502" spans="17:19" x14ac:dyDescent="0.3">
      <c r="Q3502" s="11"/>
      <c r="S3502" s="16"/>
    </row>
    <row r="3503" spans="17:19" x14ac:dyDescent="0.3">
      <c r="Q3503" s="11"/>
      <c r="S3503" s="16"/>
    </row>
    <row r="3504" spans="17:19" x14ac:dyDescent="0.3">
      <c r="Q3504" s="11"/>
      <c r="S3504" s="16"/>
    </row>
    <row r="3505" spans="17:19" x14ac:dyDescent="0.3">
      <c r="Q3505" s="11"/>
      <c r="S3505" s="16"/>
    </row>
    <row r="3506" spans="17:19" x14ac:dyDescent="0.3">
      <c r="Q3506" s="11"/>
      <c r="S3506" s="16"/>
    </row>
    <row r="3507" spans="17:19" x14ac:dyDescent="0.3">
      <c r="Q3507" s="11"/>
      <c r="S3507" s="16"/>
    </row>
    <row r="3508" spans="17:19" x14ac:dyDescent="0.3">
      <c r="Q3508" s="11"/>
      <c r="S3508" s="16"/>
    </row>
    <row r="3509" spans="17:19" x14ac:dyDescent="0.3">
      <c r="Q3509" s="11"/>
      <c r="S3509" s="16"/>
    </row>
    <row r="3510" spans="17:19" x14ac:dyDescent="0.3">
      <c r="Q3510" s="11"/>
      <c r="S3510" s="16"/>
    </row>
    <row r="3511" spans="17:19" x14ac:dyDescent="0.3">
      <c r="Q3511" s="11"/>
      <c r="S3511" s="16"/>
    </row>
    <row r="3512" spans="17:19" x14ac:dyDescent="0.3">
      <c r="Q3512" s="11"/>
      <c r="S3512" s="16"/>
    </row>
    <row r="3513" spans="17:19" x14ac:dyDescent="0.3">
      <c r="Q3513" s="11"/>
      <c r="S3513" s="16"/>
    </row>
    <row r="3514" spans="17:19" x14ac:dyDescent="0.3">
      <c r="Q3514" s="11"/>
      <c r="S3514" s="16"/>
    </row>
    <row r="3515" spans="17:19" x14ac:dyDescent="0.3">
      <c r="Q3515" s="11"/>
      <c r="S3515" s="16"/>
    </row>
    <row r="3516" spans="17:19" x14ac:dyDescent="0.3">
      <c r="Q3516" s="11"/>
      <c r="S3516" s="16"/>
    </row>
    <row r="3517" spans="17:19" x14ac:dyDescent="0.3">
      <c r="Q3517" s="11"/>
      <c r="S3517" s="16"/>
    </row>
    <row r="3518" spans="17:19" x14ac:dyDescent="0.3">
      <c r="Q3518" s="11"/>
      <c r="S3518" s="16"/>
    </row>
    <row r="3519" spans="17:19" x14ac:dyDescent="0.3">
      <c r="Q3519" s="11"/>
      <c r="S3519" s="16"/>
    </row>
    <row r="3520" spans="17:19" x14ac:dyDescent="0.3">
      <c r="Q3520" s="11"/>
      <c r="S3520" s="16"/>
    </row>
    <row r="3521" spans="17:19" x14ac:dyDescent="0.3">
      <c r="Q3521" s="11"/>
      <c r="S3521" s="16"/>
    </row>
    <row r="3522" spans="17:19" x14ac:dyDescent="0.3">
      <c r="Q3522" s="11"/>
      <c r="S3522" s="16"/>
    </row>
    <row r="3523" spans="17:19" x14ac:dyDescent="0.3">
      <c r="Q3523" s="11"/>
      <c r="S3523" s="16"/>
    </row>
    <row r="3524" spans="17:19" x14ac:dyDescent="0.3">
      <c r="Q3524" s="11"/>
      <c r="S3524" s="16"/>
    </row>
    <row r="3525" spans="17:19" x14ac:dyDescent="0.3">
      <c r="Q3525" s="11"/>
      <c r="S3525" s="16"/>
    </row>
    <row r="3526" spans="17:19" x14ac:dyDescent="0.3">
      <c r="Q3526" s="11"/>
      <c r="S3526" s="16"/>
    </row>
    <row r="3527" spans="17:19" x14ac:dyDescent="0.3">
      <c r="Q3527" s="11"/>
      <c r="S3527" s="16"/>
    </row>
    <row r="3528" spans="17:19" x14ac:dyDescent="0.3">
      <c r="Q3528" s="11"/>
      <c r="S3528" s="16"/>
    </row>
    <row r="3529" spans="17:19" x14ac:dyDescent="0.3">
      <c r="Q3529" s="11"/>
      <c r="S3529" s="16"/>
    </row>
    <row r="3530" spans="17:19" x14ac:dyDescent="0.3">
      <c r="Q3530" s="11"/>
      <c r="S3530" s="16"/>
    </row>
    <row r="3531" spans="17:19" x14ac:dyDescent="0.3">
      <c r="Q3531" s="11"/>
      <c r="S3531" s="16"/>
    </row>
    <row r="3532" spans="17:19" x14ac:dyDescent="0.3">
      <c r="Q3532" s="11"/>
      <c r="S3532" s="16"/>
    </row>
    <row r="3533" spans="17:19" x14ac:dyDescent="0.3">
      <c r="Q3533" s="11"/>
      <c r="S3533" s="16"/>
    </row>
    <row r="3534" spans="17:19" x14ac:dyDescent="0.3">
      <c r="Q3534" s="11"/>
      <c r="S3534" s="16"/>
    </row>
    <row r="3535" spans="17:19" x14ac:dyDescent="0.3">
      <c r="Q3535" s="11"/>
      <c r="S3535" s="16"/>
    </row>
    <row r="3536" spans="17:19" x14ac:dyDescent="0.3">
      <c r="Q3536" s="11"/>
      <c r="S3536" s="16"/>
    </row>
    <row r="3537" spans="17:19" x14ac:dyDescent="0.3">
      <c r="Q3537" s="11"/>
      <c r="S3537" s="16"/>
    </row>
    <row r="3538" spans="17:19" x14ac:dyDescent="0.3">
      <c r="Q3538" s="11"/>
      <c r="S3538" s="16"/>
    </row>
    <row r="3539" spans="17:19" x14ac:dyDescent="0.3">
      <c r="Q3539" s="11"/>
      <c r="S3539" s="16"/>
    </row>
    <row r="3540" spans="17:19" x14ac:dyDescent="0.3">
      <c r="Q3540" s="11"/>
      <c r="S3540" s="16"/>
    </row>
    <row r="3541" spans="17:19" x14ac:dyDescent="0.3">
      <c r="Q3541" s="11"/>
      <c r="S3541" s="16"/>
    </row>
    <row r="3542" spans="17:19" x14ac:dyDescent="0.3">
      <c r="Q3542" s="11"/>
      <c r="S3542" s="16"/>
    </row>
    <row r="3543" spans="17:19" x14ac:dyDescent="0.3">
      <c r="Q3543" s="11"/>
      <c r="S3543" s="16"/>
    </row>
    <row r="3544" spans="17:19" x14ac:dyDescent="0.3">
      <c r="Q3544" s="11"/>
      <c r="S3544" s="16"/>
    </row>
    <row r="3545" spans="17:19" x14ac:dyDescent="0.3">
      <c r="Q3545" s="11"/>
      <c r="S3545" s="16"/>
    </row>
    <row r="3546" spans="17:19" x14ac:dyDescent="0.3">
      <c r="Q3546" s="11"/>
      <c r="S3546" s="16"/>
    </row>
    <row r="3547" spans="17:19" x14ac:dyDescent="0.3">
      <c r="Q3547" s="11"/>
      <c r="S3547" s="16"/>
    </row>
    <row r="3548" spans="17:19" x14ac:dyDescent="0.3">
      <c r="Q3548" s="11"/>
      <c r="S3548" s="16"/>
    </row>
    <row r="3549" spans="17:19" x14ac:dyDescent="0.3">
      <c r="Q3549" s="11"/>
      <c r="S3549" s="16"/>
    </row>
    <row r="3550" spans="17:19" x14ac:dyDescent="0.3">
      <c r="Q3550" s="11"/>
      <c r="S3550" s="16"/>
    </row>
    <row r="3551" spans="17:19" x14ac:dyDescent="0.3">
      <c r="Q3551" s="11"/>
      <c r="S3551" s="16"/>
    </row>
    <row r="3552" spans="17:19" x14ac:dyDescent="0.3">
      <c r="Q3552" s="11"/>
      <c r="S3552" s="16"/>
    </row>
    <row r="3553" spans="17:19" x14ac:dyDescent="0.3">
      <c r="Q3553" s="11"/>
      <c r="S3553" s="16"/>
    </row>
    <row r="3554" spans="17:19" x14ac:dyDescent="0.3">
      <c r="Q3554" s="11"/>
      <c r="S3554" s="16"/>
    </row>
    <row r="3555" spans="17:19" x14ac:dyDescent="0.3">
      <c r="Q3555" s="11"/>
      <c r="S3555" s="16"/>
    </row>
    <row r="3556" spans="17:19" x14ac:dyDescent="0.3">
      <c r="Q3556" s="11"/>
      <c r="S3556" s="16"/>
    </row>
    <row r="3557" spans="17:19" x14ac:dyDescent="0.3">
      <c r="Q3557" s="11"/>
      <c r="S3557" s="16"/>
    </row>
    <row r="3558" spans="17:19" x14ac:dyDescent="0.3">
      <c r="Q3558" s="11"/>
      <c r="S3558" s="16"/>
    </row>
    <row r="3559" spans="17:19" x14ac:dyDescent="0.3">
      <c r="Q3559" s="11"/>
      <c r="S3559" s="16"/>
    </row>
    <row r="3560" spans="17:19" x14ac:dyDescent="0.3">
      <c r="Q3560" s="11"/>
      <c r="S3560" s="16"/>
    </row>
    <row r="3561" spans="17:19" x14ac:dyDescent="0.3">
      <c r="Q3561" s="11"/>
      <c r="S3561" s="16"/>
    </row>
    <row r="3562" spans="17:19" x14ac:dyDescent="0.3">
      <c r="Q3562" s="11"/>
      <c r="S3562" s="16"/>
    </row>
    <row r="3563" spans="17:19" x14ac:dyDescent="0.3">
      <c r="Q3563" s="11"/>
      <c r="S3563" s="16"/>
    </row>
    <row r="3564" spans="17:19" x14ac:dyDescent="0.3">
      <c r="Q3564" s="11"/>
      <c r="S3564" s="16"/>
    </row>
    <row r="3565" spans="17:19" x14ac:dyDescent="0.3">
      <c r="Q3565" s="11"/>
      <c r="S3565" s="16"/>
    </row>
    <row r="3566" spans="17:19" x14ac:dyDescent="0.3">
      <c r="Q3566" s="11"/>
      <c r="S3566" s="16"/>
    </row>
    <row r="3567" spans="17:19" x14ac:dyDescent="0.3">
      <c r="Q3567" s="11"/>
      <c r="S3567" s="16"/>
    </row>
    <row r="3568" spans="17:19" x14ac:dyDescent="0.3">
      <c r="Q3568" s="11"/>
      <c r="S3568" s="16"/>
    </row>
    <row r="3569" spans="17:19" x14ac:dyDescent="0.3">
      <c r="Q3569" s="11"/>
      <c r="S3569" s="16"/>
    </row>
    <row r="3570" spans="17:19" x14ac:dyDescent="0.3">
      <c r="Q3570" s="11"/>
      <c r="S3570" s="16"/>
    </row>
    <row r="3571" spans="17:19" x14ac:dyDescent="0.3">
      <c r="Q3571" s="11"/>
      <c r="S3571" s="16"/>
    </row>
    <row r="3572" spans="17:19" x14ac:dyDescent="0.3">
      <c r="Q3572" s="11"/>
      <c r="S3572" s="16"/>
    </row>
    <row r="3573" spans="17:19" x14ac:dyDescent="0.3">
      <c r="Q3573" s="11"/>
      <c r="S3573" s="16"/>
    </row>
    <row r="3574" spans="17:19" x14ac:dyDescent="0.3">
      <c r="Q3574" s="11"/>
      <c r="S3574" s="16"/>
    </row>
    <row r="3575" spans="17:19" x14ac:dyDescent="0.3">
      <c r="Q3575" s="11"/>
      <c r="S3575" s="16"/>
    </row>
    <row r="3576" spans="17:19" x14ac:dyDescent="0.3">
      <c r="Q3576" s="11"/>
      <c r="S3576" s="16"/>
    </row>
    <row r="3577" spans="17:19" x14ac:dyDescent="0.3">
      <c r="Q3577" s="11"/>
      <c r="S3577" s="16"/>
    </row>
    <row r="3578" spans="17:19" x14ac:dyDescent="0.3">
      <c r="Q3578" s="11"/>
      <c r="S3578" s="16"/>
    </row>
    <row r="3579" spans="17:19" x14ac:dyDescent="0.3">
      <c r="Q3579" s="11"/>
      <c r="S3579" s="16"/>
    </row>
    <row r="3580" spans="17:19" x14ac:dyDescent="0.3">
      <c r="Q3580" s="11"/>
      <c r="S3580" s="16"/>
    </row>
    <row r="3581" spans="17:19" x14ac:dyDescent="0.3">
      <c r="Q3581" s="11"/>
      <c r="S3581" s="16"/>
    </row>
    <row r="3582" spans="17:19" x14ac:dyDescent="0.3">
      <c r="Q3582" s="11"/>
      <c r="S3582" s="16"/>
    </row>
    <row r="3583" spans="17:19" x14ac:dyDescent="0.3">
      <c r="Q3583" s="11"/>
      <c r="S3583" s="16"/>
    </row>
    <row r="3584" spans="17:19" x14ac:dyDescent="0.3">
      <c r="Q3584" s="11"/>
      <c r="S3584" s="16"/>
    </row>
    <row r="3585" spans="17:19" x14ac:dyDescent="0.3">
      <c r="Q3585" s="11"/>
      <c r="S3585" s="16"/>
    </row>
    <row r="3586" spans="17:19" x14ac:dyDescent="0.3">
      <c r="Q3586" s="11"/>
      <c r="S3586" s="16"/>
    </row>
    <row r="3587" spans="17:19" x14ac:dyDescent="0.3">
      <c r="Q3587" s="11"/>
      <c r="S3587" s="16"/>
    </row>
    <row r="3588" spans="17:19" x14ac:dyDescent="0.3">
      <c r="Q3588" s="11"/>
      <c r="S3588" s="16"/>
    </row>
    <row r="3589" spans="17:19" x14ac:dyDescent="0.3">
      <c r="Q3589" s="11"/>
      <c r="S3589" s="16"/>
    </row>
    <row r="3590" spans="17:19" x14ac:dyDescent="0.3">
      <c r="Q3590" s="11"/>
      <c r="S3590" s="16"/>
    </row>
    <row r="3591" spans="17:19" x14ac:dyDescent="0.3">
      <c r="Q3591" s="11"/>
      <c r="S3591" s="16"/>
    </row>
    <row r="3592" spans="17:19" x14ac:dyDescent="0.3">
      <c r="Q3592" s="11"/>
      <c r="S3592" s="16"/>
    </row>
    <row r="3593" spans="17:19" x14ac:dyDescent="0.3">
      <c r="Q3593" s="11"/>
      <c r="S3593" s="16"/>
    </row>
    <row r="3594" spans="17:19" x14ac:dyDescent="0.3">
      <c r="Q3594" s="11"/>
      <c r="S3594" s="16"/>
    </row>
    <row r="3595" spans="17:19" x14ac:dyDescent="0.3">
      <c r="Q3595" s="11"/>
      <c r="S3595" s="16"/>
    </row>
    <row r="3596" spans="17:19" x14ac:dyDescent="0.3">
      <c r="Q3596" s="11"/>
      <c r="S3596" s="16"/>
    </row>
    <row r="3597" spans="17:19" x14ac:dyDescent="0.3">
      <c r="Q3597" s="11"/>
      <c r="S3597" s="16"/>
    </row>
    <row r="3598" spans="17:19" x14ac:dyDescent="0.3">
      <c r="Q3598" s="11"/>
      <c r="S3598" s="16"/>
    </row>
    <row r="3599" spans="17:19" x14ac:dyDescent="0.3">
      <c r="Q3599" s="11"/>
      <c r="S3599" s="16"/>
    </row>
    <row r="3600" spans="17:19" x14ac:dyDescent="0.3">
      <c r="Q3600" s="11"/>
      <c r="S3600" s="16"/>
    </row>
    <row r="3601" spans="17:19" x14ac:dyDescent="0.3">
      <c r="Q3601" s="11"/>
      <c r="S3601" s="16"/>
    </row>
    <row r="3602" spans="17:19" x14ac:dyDescent="0.3">
      <c r="Q3602" s="11"/>
      <c r="S3602" s="16"/>
    </row>
    <row r="3603" spans="17:19" x14ac:dyDescent="0.3">
      <c r="Q3603" s="11"/>
      <c r="S3603" s="16"/>
    </row>
    <row r="3604" spans="17:19" x14ac:dyDescent="0.3">
      <c r="Q3604" s="11"/>
      <c r="S3604" s="16"/>
    </row>
    <row r="3605" spans="17:19" x14ac:dyDescent="0.3">
      <c r="Q3605" s="11"/>
      <c r="S3605" s="16"/>
    </row>
    <row r="3606" spans="17:19" x14ac:dyDescent="0.3">
      <c r="Q3606" s="11"/>
      <c r="S3606" s="16"/>
    </row>
    <row r="3607" spans="17:19" x14ac:dyDescent="0.3">
      <c r="Q3607" s="11"/>
      <c r="S3607" s="16"/>
    </row>
    <row r="3608" spans="17:19" x14ac:dyDescent="0.3">
      <c r="Q3608" s="11"/>
      <c r="S3608" s="16"/>
    </row>
    <row r="3609" spans="17:19" x14ac:dyDescent="0.3">
      <c r="Q3609" s="11"/>
      <c r="S3609" s="16"/>
    </row>
    <row r="3610" spans="17:19" x14ac:dyDescent="0.3">
      <c r="Q3610" s="11"/>
      <c r="S3610" s="16"/>
    </row>
    <row r="3611" spans="17:19" x14ac:dyDescent="0.3">
      <c r="Q3611" s="11"/>
      <c r="S3611" s="16"/>
    </row>
    <row r="3612" spans="17:19" x14ac:dyDescent="0.3">
      <c r="Q3612" s="11"/>
      <c r="S3612" s="16"/>
    </row>
    <row r="3613" spans="17:19" x14ac:dyDescent="0.3">
      <c r="Q3613" s="11"/>
      <c r="S3613" s="16"/>
    </row>
    <row r="3614" spans="17:19" x14ac:dyDescent="0.3">
      <c r="Q3614" s="11"/>
      <c r="S3614" s="16"/>
    </row>
    <row r="3615" spans="17:19" x14ac:dyDescent="0.3">
      <c r="Q3615" s="11"/>
      <c r="S3615" s="16"/>
    </row>
    <row r="3616" spans="17:19" x14ac:dyDescent="0.3">
      <c r="Q3616" s="11"/>
      <c r="S3616" s="16"/>
    </row>
    <row r="3617" spans="17:19" x14ac:dyDescent="0.3">
      <c r="Q3617" s="11"/>
      <c r="S3617" s="16"/>
    </row>
    <row r="3618" spans="17:19" x14ac:dyDescent="0.3">
      <c r="Q3618" s="11"/>
      <c r="S3618" s="16"/>
    </row>
    <row r="3619" spans="17:19" x14ac:dyDescent="0.3">
      <c r="Q3619" s="11"/>
      <c r="S3619" s="16"/>
    </row>
    <row r="3620" spans="17:19" x14ac:dyDescent="0.3">
      <c r="Q3620" s="11"/>
      <c r="S3620" s="16"/>
    </row>
    <row r="3621" spans="17:19" x14ac:dyDescent="0.3">
      <c r="Q3621" s="11"/>
      <c r="S3621" s="16"/>
    </row>
    <row r="3622" spans="17:19" x14ac:dyDescent="0.3">
      <c r="Q3622" s="11"/>
      <c r="S3622" s="16"/>
    </row>
    <row r="3623" spans="17:19" x14ac:dyDescent="0.3">
      <c r="Q3623" s="11"/>
      <c r="S3623" s="16"/>
    </row>
    <row r="3624" spans="17:19" x14ac:dyDescent="0.3">
      <c r="Q3624" s="11"/>
      <c r="S3624" s="16"/>
    </row>
    <row r="3625" spans="17:19" x14ac:dyDescent="0.3">
      <c r="Q3625" s="11"/>
      <c r="S3625" s="16"/>
    </row>
    <row r="3626" spans="17:19" x14ac:dyDescent="0.3">
      <c r="Q3626" s="11"/>
      <c r="S3626" s="16"/>
    </row>
    <row r="3627" spans="17:19" x14ac:dyDescent="0.3">
      <c r="Q3627" s="11"/>
      <c r="S3627" s="16"/>
    </row>
    <row r="3628" spans="17:19" x14ac:dyDescent="0.3">
      <c r="Q3628" s="11"/>
      <c r="S3628" s="16"/>
    </row>
    <row r="3629" spans="17:19" x14ac:dyDescent="0.3">
      <c r="Q3629" s="11"/>
      <c r="S3629" s="16"/>
    </row>
    <row r="3630" spans="17:19" x14ac:dyDescent="0.3">
      <c r="Q3630" s="11"/>
      <c r="S3630" s="16"/>
    </row>
    <row r="3631" spans="17:19" x14ac:dyDescent="0.3">
      <c r="Q3631" s="11"/>
      <c r="S3631" s="16"/>
    </row>
    <row r="3632" spans="17:19" x14ac:dyDescent="0.3">
      <c r="Q3632" s="11"/>
      <c r="S3632" s="16"/>
    </row>
    <row r="3633" spans="17:19" x14ac:dyDescent="0.3">
      <c r="Q3633" s="11"/>
      <c r="S3633" s="16"/>
    </row>
    <row r="3634" spans="17:19" x14ac:dyDescent="0.3">
      <c r="Q3634" s="11"/>
      <c r="S3634" s="16"/>
    </row>
    <row r="3635" spans="17:19" x14ac:dyDescent="0.3">
      <c r="Q3635" s="11"/>
      <c r="S3635" s="16"/>
    </row>
    <row r="3636" spans="17:19" x14ac:dyDescent="0.3">
      <c r="Q3636" s="11"/>
      <c r="S3636" s="16"/>
    </row>
    <row r="3637" spans="17:19" x14ac:dyDescent="0.3">
      <c r="Q3637" s="11"/>
      <c r="S3637" s="16"/>
    </row>
    <row r="3638" spans="17:19" x14ac:dyDescent="0.3">
      <c r="Q3638" s="11"/>
      <c r="S3638" s="16"/>
    </row>
    <row r="3639" spans="17:19" x14ac:dyDescent="0.3">
      <c r="Q3639" s="11"/>
      <c r="S3639" s="16"/>
    </row>
    <row r="3640" spans="17:19" x14ac:dyDescent="0.3">
      <c r="Q3640" s="11"/>
      <c r="S3640" s="16"/>
    </row>
    <row r="3641" spans="17:19" x14ac:dyDescent="0.3">
      <c r="Q3641" s="11"/>
      <c r="S3641" s="16"/>
    </row>
    <row r="3642" spans="17:19" x14ac:dyDescent="0.3">
      <c r="Q3642" s="11"/>
      <c r="S3642" s="16"/>
    </row>
    <row r="3643" spans="17:19" x14ac:dyDescent="0.3">
      <c r="Q3643" s="11"/>
      <c r="S3643" s="16"/>
    </row>
    <row r="3644" spans="17:19" x14ac:dyDescent="0.3">
      <c r="Q3644" s="11"/>
      <c r="S3644" s="16"/>
    </row>
    <row r="3645" spans="17:19" x14ac:dyDescent="0.3">
      <c r="Q3645" s="11"/>
      <c r="S3645" s="16"/>
    </row>
    <row r="3646" spans="17:19" x14ac:dyDescent="0.3">
      <c r="Q3646" s="11"/>
      <c r="S3646" s="16"/>
    </row>
    <row r="3647" spans="17:19" x14ac:dyDescent="0.3">
      <c r="Q3647" s="11"/>
      <c r="S3647" s="16"/>
    </row>
    <row r="3648" spans="17:19" x14ac:dyDescent="0.3">
      <c r="Q3648" s="11"/>
      <c r="S3648" s="16"/>
    </row>
    <row r="3649" spans="17:19" x14ac:dyDescent="0.3">
      <c r="Q3649" s="11"/>
      <c r="S3649" s="16"/>
    </row>
    <row r="3650" spans="17:19" x14ac:dyDescent="0.3">
      <c r="Q3650" s="11"/>
      <c r="S3650" s="16"/>
    </row>
    <row r="3651" spans="17:19" x14ac:dyDescent="0.3">
      <c r="Q3651" s="11"/>
      <c r="S3651" s="16"/>
    </row>
    <row r="3652" spans="17:19" x14ac:dyDescent="0.3">
      <c r="Q3652" s="11"/>
      <c r="S3652" s="16"/>
    </row>
    <row r="3653" spans="17:19" x14ac:dyDescent="0.3">
      <c r="Q3653" s="11"/>
      <c r="S3653" s="16"/>
    </row>
    <row r="3654" spans="17:19" x14ac:dyDescent="0.3">
      <c r="Q3654" s="11"/>
      <c r="S3654" s="16"/>
    </row>
    <row r="3655" spans="17:19" x14ac:dyDescent="0.3">
      <c r="Q3655" s="11"/>
      <c r="S3655" s="16"/>
    </row>
    <row r="3656" spans="17:19" x14ac:dyDescent="0.3">
      <c r="Q3656" s="11"/>
      <c r="S3656" s="16"/>
    </row>
    <row r="3657" spans="17:19" x14ac:dyDescent="0.3">
      <c r="Q3657" s="11"/>
      <c r="S3657" s="16"/>
    </row>
    <row r="3658" spans="17:19" x14ac:dyDescent="0.3">
      <c r="Q3658" s="11"/>
      <c r="S3658" s="16"/>
    </row>
    <row r="3659" spans="17:19" x14ac:dyDescent="0.3">
      <c r="Q3659" s="11"/>
      <c r="S3659" s="16"/>
    </row>
    <row r="3660" spans="17:19" x14ac:dyDescent="0.3">
      <c r="Q3660" s="11"/>
      <c r="S3660" s="16"/>
    </row>
    <row r="3661" spans="17:19" x14ac:dyDescent="0.3">
      <c r="Q3661" s="11"/>
      <c r="S3661" s="16"/>
    </row>
    <row r="3662" spans="17:19" x14ac:dyDescent="0.3">
      <c r="Q3662" s="11"/>
      <c r="S3662" s="16"/>
    </row>
    <row r="3663" spans="17:19" x14ac:dyDescent="0.3">
      <c r="Q3663" s="11"/>
      <c r="S3663" s="16"/>
    </row>
    <row r="3664" spans="17:19" x14ac:dyDescent="0.3">
      <c r="Q3664" s="11"/>
      <c r="S3664" s="16"/>
    </row>
    <row r="3665" spans="17:19" x14ac:dyDescent="0.3">
      <c r="Q3665" s="11"/>
      <c r="S3665" s="16"/>
    </row>
    <row r="3666" spans="17:19" x14ac:dyDescent="0.3">
      <c r="Q3666" s="11"/>
      <c r="S3666" s="16"/>
    </row>
    <row r="3667" spans="17:19" x14ac:dyDescent="0.3">
      <c r="Q3667" s="11"/>
      <c r="S3667" s="16"/>
    </row>
    <row r="3668" spans="17:19" x14ac:dyDescent="0.3">
      <c r="Q3668" s="11"/>
      <c r="S3668" s="16"/>
    </row>
    <row r="3669" spans="17:19" x14ac:dyDescent="0.3">
      <c r="Q3669" s="11"/>
      <c r="S3669" s="16"/>
    </row>
    <row r="3670" spans="17:19" x14ac:dyDescent="0.3">
      <c r="Q3670" s="11"/>
      <c r="S3670" s="16"/>
    </row>
    <row r="3671" spans="17:19" x14ac:dyDescent="0.3">
      <c r="Q3671" s="11"/>
      <c r="S3671" s="16"/>
    </row>
    <row r="3672" spans="17:19" x14ac:dyDescent="0.3">
      <c r="Q3672" s="11"/>
      <c r="S3672" s="16"/>
    </row>
    <row r="3673" spans="17:19" x14ac:dyDescent="0.3">
      <c r="Q3673" s="11"/>
      <c r="S3673" s="16"/>
    </row>
    <row r="3674" spans="17:19" x14ac:dyDescent="0.3">
      <c r="Q3674" s="11"/>
      <c r="S3674" s="16"/>
    </row>
    <row r="3675" spans="17:19" x14ac:dyDescent="0.3">
      <c r="Q3675" s="11"/>
      <c r="S3675" s="16"/>
    </row>
    <row r="3676" spans="17:19" x14ac:dyDescent="0.3">
      <c r="Q3676" s="11"/>
      <c r="S3676" s="16"/>
    </row>
    <row r="3677" spans="17:19" x14ac:dyDescent="0.3">
      <c r="Q3677" s="11"/>
      <c r="S3677" s="16"/>
    </row>
    <row r="3678" spans="17:19" x14ac:dyDescent="0.3">
      <c r="Q3678" s="11"/>
      <c r="S3678" s="16"/>
    </row>
    <row r="3679" spans="17:19" x14ac:dyDescent="0.3">
      <c r="Q3679" s="11"/>
      <c r="S3679" s="16"/>
    </row>
    <row r="3680" spans="17:19" x14ac:dyDescent="0.3">
      <c r="Q3680" s="11"/>
      <c r="S3680" s="16"/>
    </row>
    <row r="3681" spans="17:19" x14ac:dyDescent="0.3">
      <c r="Q3681" s="11"/>
      <c r="S3681" s="16"/>
    </row>
    <row r="3682" spans="17:19" x14ac:dyDescent="0.3">
      <c r="Q3682" s="11"/>
      <c r="S3682" s="16"/>
    </row>
    <row r="3683" spans="17:19" x14ac:dyDescent="0.3">
      <c r="Q3683" s="11"/>
      <c r="S3683" s="16"/>
    </row>
    <row r="3684" spans="17:19" x14ac:dyDescent="0.3">
      <c r="Q3684" s="11"/>
      <c r="S3684" s="16"/>
    </row>
    <row r="3685" spans="17:19" x14ac:dyDescent="0.3">
      <c r="Q3685" s="11"/>
      <c r="S3685" s="16"/>
    </row>
    <row r="3686" spans="17:19" x14ac:dyDescent="0.3">
      <c r="Q3686" s="11"/>
      <c r="S3686" s="16"/>
    </row>
    <row r="3687" spans="17:19" x14ac:dyDescent="0.3">
      <c r="Q3687" s="11"/>
      <c r="S3687" s="16"/>
    </row>
    <row r="3688" spans="17:19" x14ac:dyDescent="0.3">
      <c r="Q3688" s="11"/>
      <c r="S3688" s="16"/>
    </row>
    <row r="3689" spans="17:19" x14ac:dyDescent="0.3">
      <c r="Q3689" s="11"/>
      <c r="S3689" s="16"/>
    </row>
    <row r="3690" spans="17:19" x14ac:dyDescent="0.3">
      <c r="Q3690" s="11"/>
      <c r="S3690" s="16"/>
    </row>
    <row r="3691" spans="17:19" x14ac:dyDescent="0.3">
      <c r="Q3691" s="11"/>
      <c r="S3691" s="16"/>
    </row>
    <row r="3692" spans="17:19" x14ac:dyDescent="0.3">
      <c r="Q3692" s="11"/>
      <c r="S3692" s="16"/>
    </row>
    <row r="3693" spans="17:19" x14ac:dyDescent="0.3">
      <c r="Q3693" s="11"/>
      <c r="S3693" s="16"/>
    </row>
    <row r="3694" spans="17:19" x14ac:dyDescent="0.3">
      <c r="Q3694" s="11"/>
      <c r="S3694" s="16"/>
    </row>
    <row r="3695" spans="17:19" x14ac:dyDescent="0.3">
      <c r="Q3695" s="11"/>
      <c r="S3695" s="16"/>
    </row>
    <row r="3696" spans="17:19" x14ac:dyDescent="0.3">
      <c r="Q3696" s="11"/>
      <c r="S3696" s="16"/>
    </row>
    <row r="3697" spans="17:19" x14ac:dyDescent="0.3">
      <c r="Q3697" s="11"/>
      <c r="S3697" s="16"/>
    </row>
    <row r="3698" spans="17:19" x14ac:dyDescent="0.3">
      <c r="Q3698" s="11"/>
      <c r="S3698" s="16"/>
    </row>
    <row r="3699" spans="17:19" x14ac:dyDescent="0.3">
      <c r="Q3699" s="11"/>
      <c r="S3699" s="16"/>
    </row>
    <row r="3700" spans="17:19" x14ac:dyDescent="0.3">
      <c r="Q3700" s="11"/>
      <c r="S3700" s="16"/>
    </row>
    <row r="3701" spans="17:19" x14ac:dyDescent="0.3">
      <c r="Q3701" s="11"/>
      <c r="S3701" s="16"/>
    </row>
    <row r="3702" spans="17:19" x14ac:dyDescent="0.3">
      <c r="Q3702" s="11"/>
      <c r="S3702" s="16"/>
    </row>
    <row r="3703" spans="17:19" x14ac:dyDescent="0.3">
      <c r="Q3703" s="11"/>
      <c r="S3703" s="16"/>
    </row>
    <row r="3704" spans="17:19" x14ac:dyDescent="0.3">
      <c r="Q3704" s="11"/>
      <c r="S3704" s="16"/>
    </row>
    <row r="3705" spans="17:19" x14ac:dyDescent="0.3">
      <c r="Q3705" s="11"/>
      <c r="S3705" s="16"/>
    </row>
    <row r="3706" spans="17:19" x14ac:dyDescent="0.3">
      <c r="Q3706" s="11"/>
      <c r="S3706" s="16"/>
    </row>
    <row r="3707" spans="17:19" x14ac:dyDescent="0.3">
      <c r="Q3707" s="11"/>
      <c r="S3707" s="16"/>
    </row>
    <row r="3708" spans="17:19" x14ac:dyDescent="0.3">
      <c r="Q3708" s="11"/>
      <c r="S3708" s="16"/>
    </row>
    <row r="3709" spans="17:19" x14ac:dyDescent="0.3">
      <c r="Q3709" s="11"/>
      <c r="S3709" s="16"/>
    </row>
    <row r="3710" spans="17:19" x14ac:dyDescent="0.3">
      <c r="Q3710" s="11"/>
      <c r="S3710" s="16"/>
    </row>
    <row r="3711" spans="17:19" x14ac:dyDescent="0.3">
      <c r="Q3711" s="11"/>
      <c r="S3711" s="16"/>
    </row>
    <row r="3712" spans="17:19" x14ac:dyDescent="0.3">
      <c r="Q3712" s="11"/>
      <c r="S3712" s="16"/>
    </row>
    <row r="3713" spans="17:19" x14ac:dyDescent="0.3">
      <c r="Q3713" s="11"/>
      <c r="S3713" s="16"/>
    </row>
    <row r="3714" spans="17:19" x14ac:dyDescent="0.3">
      <c r="Q3714" s="11"/>
      <c r="S3714" s="16"/>
    </row>
    <row r="3715" spans="17:19" x14ac:dyDescent="0.3">
      <c r="Q3715" s="11"/>
      <c r="S3715" s="16"/>
    </row>
    <row r="3716" spans="17:19" x14ac:dyDescent="0.3">
      <c r="Q3716" s="11"/>
      <c r="S3716" s="16"/>
    </row>
    <row r="3717" spans="17:19" x14ac:dyDescent="0.3">
      <c r="Q3717" s="11"/>
      <c r="S3717" s="16"/>
    </row>
    <row r="3718" spans="17:19" x14ac:dyDescent="0.3">
      <c r="Q3718" s="11"/>
      <c r="S3718" s="16"/>
    </row>
    <row r="3719" spans="17:19" x14ac:dyDescent="0.3">
      <c r="Q3719" s="11"/>
      <c r="S3719" s="16"/>
    </row>
    <row r="3720" spans="17:19" x14ac:dyDescent="0.3">
      <c r="Q3720" s="11"/>
      <c r="S3720" s="16"/>
    </row>
    <row r="3721" spans="17:19" x14ac:dyDescent="0.3">
      <c r="Q3721" s="11"/>
      <c r="S3721" s="16"/>
    </row>
    <row r="3722" spans="17:19" x14ac:dyDescent="0.3">
      <c r="Q3722" s="11"/>
      <c r="S3722" s="16"/>
    </row>
    <row r="3723" spans="17:19" x14ac:dyDescent="0.3">
      <c r="Q3723" s="11"/>
      <c r="S3723" s="16"/>
    </row>
    <row r="3724" spans="17:19" x14ac:dyDescent="0.3">
      <c r="Q3724" s="11"/>
      <c r="S3724" s="16"/>
    </row>
    <row r="3725" spans="17:19" x14ac:dyDescent="0.3">
      <c r="Q3725" s="11"/>
      <c r="S3725" s="16"/>
    </row>
    <row r="3726" spans="17:19" x14ac:dyDescent="0.3">
      <c r="Q3726" s="11"/>
      <c r="S3726" s="16"/>
    </row>
    <row r="3727" spans="17:19" x14ac:dyDescent="0.3">
      <c r="Q3727" s="11"/>
      <c r="S3727" s="16"/>
    </row>
    <row r="3728" spans="17:19" x14ac:dyDescent="0.3">
      <c r="Q3728" s="11"/>
      <c r="S3728" s="16"/>
    </row>
    <row r="3729" spans="17:19" x14ac:dyDescent="0.3">
      <c r="Q3729" s="11"/>
      <c r="S3729" s="16"/>
    </row>
    <row r="3730" spans="17:19" x14ac:dyDescent="0.3">
      <c r="Q3730" s="11"/>
      <c r="S3730" s="16"/>
    </row>
    <row r="3731" spans="17:19" x14ac:dyDescent="0.3">
      <c r="Q3731" s="11"/>
      <c r="S3731" s="16"/>
    </row>
    <row r="3732" spans="17:19" x14ac:dyDescent="0.3">
      <c r="Q3732" s="11"/>
      <c r="S3732" s="16"/>
    </row>
    <row r="3733" spans="17:19" x14ac:dyDescent="0.3">
      <c r="Q3733" s="11"/>
      <c r="S3733" s="16"/>
    </row>
    <row r="3734" spans="17:19" x14ac:dyDescent="0.3">
      <c r="Q3734" s="11"/>
      <c r="S3734" s="16"/>
    </row>
    <row r="3735" spans="17:19" x14ac:dyDescent="0.3">
      <c r="Q3735" s="11"/>
      <c r="S3735" s="16"/>
    </row>
    <row r="3736" spans="17:19" x14ac:dyDescent="0.3">
      <c r="Q3736" s="11"/>
      <c r="S3736" s="16"/>
    </row>
    <row r="3737" spans="17:19" x14ac:dyDescent="0.3">
      <c r="Q3737" s="11"/>
      <c r="S3737" s="16"/>
    </row>
    <row r="3738" spans="17:19" x14ac:dyDescent="0.3">
      <c r="Q3738" s="11"/>
      <c r="S3738" s="16"/>
    </row>
    <row r="3739" spans="17:19" x14ac:dyDescent="0.3">
      <c r="Q3739" s="11"/>
      <c r="S3739" s="16"/>
    </row>
    <row r="3740" spans="17:19" x14ac:dyDescent="0.3">
      <c r="Q3740" s="11"/>
      <c r="S3740" s="16"/>
    </row>
    <row r="3741" spans="17:19" x14ac:dyDescent="0.3">
      <c r="Q3741" s="11"/>
      <c r="S3741" s="16"/>
    </row>
    <row r="3742" spans="17:19" x14ac:dyDescent="0.3">
      <c r="Q3742" s="11"/>
      <c r="S3742" s="16"/>
    </row>
    <row r="3743" spans="17:19" x14ac:dyDescent="0.3">
      <c r="Q3743" s="11"/>
      <c r="S3743" s="16"/>
    </row>
    <row r="3744" spans="17:19" x14ac:dyDescent="0.3">
      <c r="Q3744" s="11"/>
      <c r="S3744" s="16"/>
    </row>
    <row r="3745" spans="17:19" x14ac:dyDescent="0.3">
      <c r="Q3745" s="11"/>
      <c r="S3745" s="16"/>
    </row>
    <row r="3746" spans="17:19" x14ac:dyDescent="0.3">
      <c r="Q3746" s="11"/>
      <c r="S3746" s="16"/>
    </row>
    <row r="3747" spans="17:19" x14ac:dyDescent="0.3">
      <c r="Q3747" s="11"/>
      <c r="S3747" s="16"/>
    </row>
    <row r="3748" spans="17:19" x14ac:dyDescent="0.3">
      <c r="Q3748" s="11"/>
      <c r="S3748" s="16"/>
    </row>
    <row r="3749" spans="17:19" x14ac:dyDescent="0.3">
      <c r="Q3749" s="11"/>
      <c r="S3749" s="16"/>
    </row>
    <row r="3750" spans="17:19" x14ac:dyDescent="0.3">
      <c r="Q3750" s="11"/>
      <c r="S3750" s="16"/>
    </row>
    <row r="3751" spans="17:19" x14ac:dyDescent="0.3">
      <c r="Q3751" s="11"/>
      <c r="S3751" s="16"/>
    </row>
    <row r="3752" spans="17:19" x14ac:dyDescent="0.3">
      <c r="Q3752" s="11"/>
      <c r="S3752" s="16"/>
    </row>
    <row r="3753" spans="17:19" x14ac:dyDescent="0.3">
      <c r="Q3753" s="11"/>
      <c r="S3753" s="16"/>
    </row>
    <row r="3754" spans="17:19" x14ac:dyDescent="0.3">
      <c r="Q3754" s="11"/>
      <c r="S3754" s="16"/>
    </row>
    <row r="3755" spans="17:19" x14ac:dyDescent="0.3">
      <c r="Q3755" s="11"/>
      <c r="S3755" s="16"/>
    </row>
    <row r="3756" spans="17:19" x14ac:dyDescent="0.3">
      <c r="Q3756" s="11"/>
      <c r="S3756" s="16"/>
    </row>
    <row r="3757" spans="17:19" x14ac:dyDescent="0.3">
      <c r="Q3757" s="11"/>
      <c r="S3757" s="16"/>
    </row>
    <row r="3758" spans="17:19" x14ac:dyDescent="0.3">
      <c r="Q3758" s="11"/>
      <c r="S3758" s="16"/>
    </row>
    <row r="3759" spans="17:19" x14ac:dyDescent="0.3">
      <c r="Q3759" s="11"/>
      <c r="S3759" s="16"/>
    </row>
    <row r="3760" spans="17:19" x14ac:dyDescent="0.3">
      <c r="Q3760" s="11"/>
      <c r="S3760" s="16"/>
    </row>
    <row r="3761" spans="17:19" x14ac:dyDescent="0.3">
      <c r="Q3761" s="11"/>
      <c r="S3761" s="16"/>
    </row>
    <row r="3762" spans="17:19" x14ac:dyDescent="0.3">
      <c r="Q3762" s="11"/>
      <c r="S3762" s="16"/>
    </row>
    <row r="3763" spans="17:19" x14ac:dyDescent="0.3">
      <c r="Q3763" s="11"/>
      <c r="S3763" s="16"/>
    </row>
    <row r="3764" spans="17:19" x14ac:dyDescent="0.3">
      <c r="Q3764" s="11"/>
      <c r="S3764" s="16"/>
    </row>
    <row r="3765" spans="17:19" x14ac:dyDescent="0.3">
      <c r="Q3765" s="11"/>
      <c r="S3765" s="16"/>
    </row>
    <row r="3766" spans="17:19" x14ac:dyDescent="0.3">
      <c r="Q3766" s="11"/>
      <c r="S3766" s="16"/>
    </row>
    <row r="3767" spans="17:19" x14ac:dyDescent="0.3">
      <c r="Q3767" s="11"/>
      <c r="S3767" s="16"/>
    </row>
    <row r="3768" spans="17:19" x14ac:dyDescent="0.3">
      <c r="Q3768" s="11"/>
      <c r="S3768" s="16"/>
    </row>
    <row r="3769" spans="17:19" x14ac:dyDescent="0.3">
      <c r="Q3769" s="11"/>
      <c r="S3769" s="16"/>
    </row>
    <row r="3770" spans="17:19" x14ac:dyDescent="0.3">
      <c r="Q3770" s="11"/>
      <c r="S3770" s="16"/>
    </row>
    <row r="3771" spans="17:19" x14ac:dyDescent="0.3">
      <c r="Q3771" s="11"/>
      <c r="S3771" s="16"/>
    </row>
    <row r="3772" spans="17:19" x14ac:dyDescent="0.3">
      <c r="Q3772" s="11"/>
      <c r="S3772" s="16"/>
    </row>
    <row r="3773" spans="17:19" x14ac:dyDescent="0.3">
      <c r="Q3773" s="11"/>
      <c r="S3773" s="16"/>
    </row>
    <row r="3774" spans="17:19" x14ac:dyDescent="0.3">
      <c r="Q3774" s="11"/>
      <c r="S3774" s="16"/>
    </row>
    <row r="3775" spans="17:19" x14ac:dyDescent="0.3">
      <c r="Q3775" s="11"/>
      <c r="S3775" s="16"/>
    </row>
    <row r="3776" spans="17:19" x14ac:dyDescent="0.3">
      <c r="Q3776" s="11"/>
      <c r="S3776" s="16"/>
    </row>
    <row r="3777" spans="17:19" x14ac:dyDescent="0.3">
      <c r="Q3777" s="11"/>
      <c r="S3777" s="16"/>
    </row>
    <row r="3778" spans="17:19" x14ac:dyDescent="0.3">
      <c r="Q3778" s="11"/>
      <c r="S3778" s="16"/>
    </row>
    <row r="3779" spans="17:19" x14ac:dyDescent="0.3">
      <c r="Q3779" s="11"/>
      <c r="S3779" s="16"/>
    </row>
    <row r="3780" spans="17:19" x14ac:dyDescent="0.3">
      <c r="Q3780" s="11"/>
      <c r="S3780" s="16"/>
    </row>
    <row r="3781" spans="17:19" x14ac:dyDescent="0.3">
      <c r="Q3781" s="11"/>
      <c r="S3781" s="16"/>
    </row>
    <row r="3782" spans="17:19" x14ac:dyDescent="0.3">
      <c r="Q3782" s="11"/>
      <c r="S3782" s="16"/>
    </row>
    <row r="3783" spans="17:19" x14ac:dyDescent="0.3">
      <c r="Q3783" s="11"/>
      <c r="S3783" s="16"/>
    </row>
    <row r="3784" spans="17:19" x14ac:dyDescent="0.3">
      <c r="Q3784" s="11"/>
      <c r="S3784" s="16"/>
    </row>
    <row r="3785" spans="17:19" x14ac:dyDescent="0.3">
      <c r="Q3785" s="11"/>
      <c r="S3785" s="16"/>
    </row>
    <row r="3786" spans="17:19" x14ac:dyDescent="0.3">
      <c r="Q3786" s="11"/>
      <c r="S3786" s="16"/>
    </row>
    <row r="3787" spans="17:19" x14ac:dyDescent="0.3">
      <c r="Q3787" s="11"/>
      <c r="S3787" s="16"/>
    </row>
    <row r="3788" spans="17:19" x14ac:dyDescent="0.3">
      <c r="Q3788" s="11"/>
      <c r="S3788" s="16"/>
    </row>
    <row r="3789" spans="17:19" x14ac:dyDescent="0.3">
      <c r="Q3789" s="11"/>
      <c r="S3789" s="16"/>
    </row>
    <row r="3790" spans="17:19" x14ac:dyDescent="0.3">
      <c r="Q3790" s="11"/>
      <c r="S3790" s="16"/>
    </row>
    <row r="3791" spans="17:19" x14ac:dyDescent="0.3">
      <c r="Q3791" s="11"/>
      <c r="S3791" s="16"/>
    </row>
    <row r="3792" spans="17:19" x14ac:dyDescent="0.3">
      <c r="Q3792" s="11"/>
      <c r="S3792" s="16"/>
    </row>
    <row r="3793" spans="17:19" x14ac:dyDescent="0.3">
      <c r="Q3793" s="11"/>
      <c r="S3793" s="16"/>
    </row>
    <row r="3794" spans="17:19" x14ac:dyDescent="0.3">
      <c r="Q3794" s="11"/>
      <c r="S3794" s="16"/>
    </row>
    <row r="3795" spans="17:19" x14ac:dyDescent="0.3">
      <c r="Q3795" s="11"/>
      <c r="S3795" s="16"/>
    </row>
    <row r="3796" spans="17:19" x14ac:dyDescent="0.3">
      <c r="Q3796" s="11"/>
      <c r="S3796" s="16"/>
    </row>
    <row r="3797" spans="17:19" x14ac:dyDescent="0.3">
      <c r="Q3797" s="11"/>
      <c r="S3797" s="16"/>
    </row>
    <row r="3798" spans="17:19" x14ac:dyDescent="0.3">
      <c r="Q3798" s="11"/>
      <c r="S3798" s="16"/>
    </row>
    <row r="3799" spans="17:19" x14ac:dyDescent="0.3">
      <c r="Q3799" s="11"/>
      <c r="S3799" s="16"/>
    </row>
    <row r="3800" spans="17:19" x14ac:dyDescent="0.3">
      <c r="Q3800" s="11"/>
      <c r="S3800" s="16"/>
    </row>
    <row r="3801" spans="17:19" x14ac:dyDescent="0.3">
      <c r="Q3801" s="11"/>
      <c r="S3801" s="16"/>
    </row>
    <row r="3802" spans="17:19" x14ac:dyDescent="0.3">
      <c r="Q3802" s="11"/>
      <c r="S3802" s="16"/>
    </row>
    <row r="3803" spans="17:19" x14ac:dyDescent="0.3">
      <c r="Q3803" s="11"/>
      <c r="S3803" s="16"/>
    </row>
    <row r="3804" spans="17:19" x14ac:dyDescent="0.3">
      <c r="Q3804" s="11"/>
      <c r="S3804" s="16"/>
    </row>
    <row r="3805" spans="17:19" x14ac:dyDescent="0.3">
      <c r="Q3805" s="11"/>
      <c r="S3805" s="16"/>
    </row>
    <row r="3806" spans="17:19" x14ac:dyDescent="0.3">
      <c r="Q3806" s="11"/>
      <c r="S3806" s="16"/>
    </row>
    <row r="3807" spans="17:19" x14ac:dyDescent="0.3">
      <c r="Q3807" s="11"/>
      <c r="S3807" s="16"/>
    </row>
    <row r="3808" spans="17:19" x14ac:dyDescent="0.3">
      <c r="Q3808" s="11"/>
      <c r="S3808" s="16"/>
    </row>
    <row r="3809" spans="17:19" x14ac:dyDescent="0.3">
      <c r="Q3809" s="11"/>
      <c r="S3809" s="16"/>
    </row>
    <row r="3810" spans="17:19" x14ac:dyDescent="0.3">
      <c r="Q3810" s="11"/>
      <c r="S3810" s="16"/>
    </row>
    <row r="3811" spans="17:19" x14ac:dyDescent="0.3">
      <c r="Q3811" s="11"/>
      <c r="S3811" s="16"/>
    </row>
    <row r="3812" spans="17:19" x14ac:dyDescent="0.3">
      <c r="Q3812" s="11"/>
      <c r="S3812" s="16"/>
    </row>
    <row r="3813" spans="17:19" x14ac:dyDescent="0.3">
      <c r="Q3813" s="11"/>
      <c r="S3813" s="16"/>
    </row>
    <row r="3814" spans="17:19" x14ac:dyDescent="0.3">
      <c r="Q3814" s="11"/>
      <c r="S3814" s="16"/>
    </row>
    <row r="3815" spans="17:19" x14ac:dyDescent="0.3">
      <c r="Q3815" s="11"/>
      <c r="S3815" s="16"/>
    </row>
    <row r="3816" spans="17:19" x14ac:dyDescent="0.3">
      <c r="Q3816" s="11"/>
      <c r="S3816" s="16"/>
    </row>
    <row r="3817" spans="17:19" x14ac:dyDescent="0.3">
      <c r="Q3817" s="11"/>
      <c r="S3817" s="16"/>
    </row>
    <row r="3818" spans="17:19" x14ac:dyDescent="0.3">
      <c r="Q3818" s="11"/>
      <c r="S3818" s="16"/>
    </row>
    <row r="3819" spans="17:19" x14ac:dyDescent="0.3">
      <c r="Q3819" s="11"/>
      <c r="S3819" s="16"/>
    </row>
    <row r="3820" spans="17:19" x14ac:dyDescent="0.3">
      <c r="Q3820" s="11"/>
      <c r="S3820" s="16"/>
    </row>
    <row r="3821" spans="17:19" x14ac:dyDescent="0.3">
      <c r="Q3821" s="11"/>
      <c r="S3821" s="16"/>
    </row>
    <row r="3822" spans="17:19" x14ac:dyDescent="0.3">
      <c r="Q3822" s="11"/>
      <c r="S3822" s="16"/>
    </row>
    <row r="3823" spans="17:19" x14ac:dyDescent="0.3">
      <c r="Q3823" s="11"/>
      <c r="S3823" s="16"/>
    </row>
    <row r="3824" spans="17:19" x14ac:dyDescent="0.3">
      <c r="Q3824" s="11"/>
      <c r="S3824" s="16"/>
    </row>
    <row r="3825" spans="17:19" x14ac:dyDescent="0.3">
      <c r="Q3825" s="11"/>
      <c r="S3825" s="16"/>
    </row>
    <row r="3826" spans="17:19" x14ac:dyDescent="0.3">
      <c r="Q3826" s="11"/>
      <c r="S3826" s="16"/>
    </row>
    <row r="3827" spans="17:19" x14ac:dyDescent="0.3">
      <c r="Q3827" s="11"/>
      <c r="S3827" s="16"/>
    </row>
    <row r="3828" spans="17:19" x14ac:dyDescent="0.3">
      <c r="Q3828" s="11"/>
      <c r="S3828" s="16"/>
    </row>
    <row r="3829" spans="17:19" x14ac:dyDescent="0.3">
      <c r="Q3829" s="11"/>
      <c r="S3829" s="16"/>
    </row>
    <row r="3830" spans="17:19" x14ac:dyDescent="0.3">
      <c r="Q3830" s="11"/>
      <c r="S3830" s="16"/>
    </row>
    <row r="3831" spans="17:19" x14ac:dyDescent="0.3">
      <c r="Q3831" s="11"/>
      <c r="S3831" s="16"/>
    </row>
    <row r="3832" spans="17:19" x14ac:dyDescent="0.3">
      <c r="Q3832" s="11"/>
      <c r="S3832" s="16"/>
    </row>
    <row r="3833" spans="17:19" x14ac:dyDescent="0.3">
      <c r="Q3833" s="11"/>
      <c r="S3833" s="16"/>
    </row>
    <row r="3834" spans="17:19" x14ac:dyDescent="0.3">
      <c r="Q3834" s="11"/>
      <c r="S3834" s="16"/>
    </row>
    <row r="3835" spans="17:19" x14ac:dyDescent="0.3">
      <c r="Q3835" s="11"/>
      <c r="S3835" s="16"/>
    </row>
    <row r="3836" spans="17:19" x14ac:dyDescent="0.3">
      <c r="Q3836" s="11"/>
      <c r="S3836" s="16"/>
    </row>
    <row r="3837" spans="17:19" x14ac:dyDescent="0.3">
      <c r="Q3837" s="11"/>
      <c r="S3837" s="16"/>
    </row>
    <row r="3838" spans="17:19" x14ac:dyDescent="0.3">
      <c r="Q3838" s="11"/>
      <c r="S3838" s="16"/>
    </row>
    <row r="3839" spans="17:19" x14ac:dyDescent="0.3">
      <c r="Q3839" s="11"/>
      <c r="S3839" s="16"/>
    </row>
    <row r="3840" spans="17:19" x14ac:dyDescent="0.3">
      <c r="Q3840" s="11"/>
      <c r="S3840" s="16"/>
    </row>
    <row r="3841" spans="17:19" x14ac:dyDescent="0.3">
      <c r="Q3841" s="11"/>
      <c r="S3841" s="16"/>
    </row>
    <row r="3842" spans="17:19" x14ac:dyDescent="0.3">
      <c r="Q3842" s="11"/>
      <c r="S3842" s="16"/>
    </row>
    <row r="3843" spans="17:19" x14ac:dyDescent="0.3">
      <c r="Q3843" s="11"/>
      <c r="S3843" s="16"/>
    </row>
    <row r="3844" spans="17:19" x14ac:dyDescent="0.3">
      <c r="Q3844" s="11"/>
      <c r="S3844" s="16"/>
    </row>
    <row r="3845" spans="17:19" x14ac:dyDescent="0.3">
      <c r="Q3845" s="11"/>
      <c r="S3845" s="16"/>
    </row>
    <row r="3846" spans="17:19" x14ac:dyDescent="0.3">
      <c r="Q3846" s="11"/>
      <c r="S3846" s="16"/>
    </row>
    <row r="3847" spans="17:19" x14ac:dyDescent="0.3">
      <c r="Q3847" s="11"/>
      <c r="S3847" s="16"/>
    </row>
    <row r="3848" spans="17:19" x14ac:dyDescent="0.3">
      <c r="Q3848" s="11"/>
      <c r="S3848" s="16"/>
    </row>
    <row r="3849" spans="17:19" x14ac:dyDescent="0.3">
      <c r="Q3849" s="11"/>
      <c r="S3849" s="16"/>
    </row>
    <row r="3850" spans="17:19" x14ac:dyDescent="0.3">
      <c r="Q3850" s="11"/>
      <c r="S3850" s="16"/>
    </row>
    <row r="3851" spans="17:19" x14ac:dyDescent="0.3">
      <c r="Q3851" s="11"/>
      <c r="S3851" s="16"/>
    </row>
    <row r="3852" spans="17:19" x14ac:dyDescent="0.3">
      <c r="Q3852" s="11"/>
      <c r="S3852" s="16"/>
    </row>
    <row r="3853" spans="17:19" x14ac:dyDescent="0.3">
      <c r="Q3853" s="11"/>
      <c r="S3853" s="16"/>
    </row>
    <row r="3854" spans="17:19" x14ac:dyDescent="0.3">
      <c r="Q3854" s="11"/>
      <c r="S3854" s="16"/>
    </row>
    <row r="3855" spans="17:19" x14ac:dyDescent="0.3">
      <c r="Q3855" s="11"/>
      <c r="S3855" s="16"/>
    </row>
    <row r="3856" spans="17:19" x14ac:dyDescent="0.3">
      <c r="Q3856" s="11"/>
      <c r="S3856" s="16"/>
    </row>
    <row r="3857" spans="17:19" x14ac:dyDescent="0.3">
      <c r="Q3857" s="11"/>
      <c r="S3857" s="16"/>
    </row>
    <row r="3858" spans="17:19" x14ac:dyDescent="0.3">
      <c r="Q3858" s="11"/>
      <c r="S3858" s="16"/>
    </row>
    <row r="3859" spans="17:19" x14ac:dyDescent="0.3">
      <c r="Q3859" s="11"/>
      <c r="S3859" s="16"/>
    </row>
    <row r="3860" spans="17:19" x14ac:dyDescent="0.3">
      <c r="Q3860" s="11"/>
      <c r="S3860" s="16"/>
    </row>
    <row r="3861" spans="17:19" x14ac:dyDescent="0.3">
      <c r="Q3861" s="11"/>
      <c r="S3861" s="16"/>
    </row>
    <row r="3862" spans="17:19" x14ac:dyDescent="0.3">
      <c r="Q3862" s="11"/>
      <c r="S3862" s="16"/>
    </row>
    <row r="3863" spans="17:19" x14ac:dyDescent="0.3">
      <c r="Q3863" s="11"/>
      <c r="S3863" s="16"/>
    </row>
    <row r="3864" spans="17:19" x14ac:dyDescent="0.3">
      <c r="Q3864" s="11"/>
      <c r="S3864" s="16"/>
    </row>
    <row r="3865" spans="17:19" x14ac:dyDescent="0.3">
      <c r="Q3865" s="11"/>
      <c r="S3865" s="16"/>
    </row>
    <row r="3866" spans="17:19" x14ac:dyDescent="0.3">
      <c r="Q3866" s="11"/>
      <c r="S3866" s="16"/>
    </row>
    <row r="3867" spans="17:19" x14ac:dyDescent="0.3">
      <c r="Q3867" s="11"/>
      <c r="S3867" s="16"/>
    </row>
    <row r="3868" spans="17:19" x14ac:dyDescent="0.3">
      <c r="Q3868" s="11"/>
      <c r="S3868" s="16"/>
    </row>
    <row r="3869" spans="17:19" x14ac:dyDescent="0.3">
      <c r="Q3869" s="11"/>
      <c r="S3869" s="16"/>
    </row>
    <row r="3870" spans="17:19" x14ac:dyDescent="0.3">
      <c r="Q3870" s="11"/>
      <c r="S3870" s="16"/>
    </row>
    <row r="3871" spans="17:19" x14ac:dyDescent="0.3">
      <c r="Q3871" s="11"/>
      <c r="S3871" s="16"/>
    </row>
    <row r="3872" spans="17:19" x14ac:dyDescent="0.3">
      <c r="Q3872" s="11"/>
      <c r="S3872" s="16"/>
    </row>
    <row r="3873" spans="17:19" x14ac:dyDescent="0.3">
      <c r="Q3873" s="11"/>
      <c r="S3873" s="16"/>
    </row>
    <row r="3874" spans="17:19" x14ac:dyDescent="0.3">
      <c r="Q3874" s="11"/>
      <c r="S3874" s="16"/>
    </row>
    <row r="3875" spans="17:19" x14ac:dyDescent="0.3">
      <c r="Q3875" s="11"/>
      <c r="S3875" s="16"/>
    </row>
    <row r="3876" spans="17:19" x14ac:dyDescent="0.3">
      <c r="Q3876" s="11"/>
      <c r="S3876" s="16"/>
    </row>
    <row r="3877" spans="17:19" x14ac:dyDescent="0.3">
      <c r="Q3877" s="11"/>
      <c r="S3877" s="16"/>
    </row>
    <row r="3878" spans="17:19" x14ac:dyDescent="0.3">
      <c r="Q3878" s="11"/>
      <c r="S3878" s="16"/>
    </row>
    <row r="3879" spans="17:19" x14ac:dyDescent="0.3">
      <c r="Q3879" s="11"/>
      <c r="S3879" s="16"/>
    </row>
    <row r="3880" spans="17:19" x14ac:dyDescent="0.3">
      <c r="Q3880" s="11"/>
      <c r="S3880" s="16"/>
    </row>
    <row r="3881" spans="17:19" x14ac:dyDescent="0.3">
      <c r="Q3881" s="11"/>
      <c r="S3881" s="16"/>
    </row>
    <row r="3882" spans="17:19" x14ac:dyDescent="0.3">
      <c r="Q3882" s="11"/>
      <c r="S3882" s="16"/>
    </row>
    <row r="3883" spans="17:19" x14ac:dyDescent="0.3">
      <c r="Q3883" s="11"/>
      <c r="S3883" s="16"/>
    </row>
    <row r="3884" spans="17:19" x14ac:dyDescent="0.3">
      <c r="Q3884" s="11"/>
      <c r="S3884" s="16"/>
    </row>
    <row r="3885" spans="17:19" x14ac:dyDescent="0.3">
      <c r="Q3885" s="11"/>
      <c r="S3885" s="16"/>
    </row>
    <row r="3886" spans="17:19" x14ac:dyDescent="0.3">
      <c r="Q3886" s="11"/>
      <c r="S3886" s="16"/>
    </row>
    <row r="3887" spans="17:19" x14ac:dyDescent="0.3">
      <c r="Q3887" s="11"/>
      <c r="S3887" s="16"/>
    </row>
    <row r="3888" spans="17:19" x14ac:dyDescent="0.3">
      <c r="Q3888" s="11"/>
      <c r="S3888" s="16"/>
    </row>
    <row r="3889" spans="17:19" x14ac:dyDescent="0.3">
      <c r="Q3889" s="11"/>
      <c r="S3889" s="16"/>
    </row>
    <row r="3890" spans="17:19" x14ac:dyDescent="0.3">
      <c r="Q3890" s="11"/>
      <c r="S3890" s="16"/>
    </row>
    <row r="3891" spans="17:19" x14ac:dyDescent="0.3">
      <c r="Q3891" s="11"/>
      <c r="S3891" s="16"/>
    </row>
    <row r="3892" spans="17:19" x14ac:dyDescent="0.3">
      <c r="Q3892" s="11"/>
      <c r="S3892" s="16"/>
    </row>
    <row r="3893" spans="17:19" x14ac:dyDescent="0.3">
      <c r="Q3893" s="11"/>
      <c r="S3893" s="16"/>
    </row>
    <row r="3894" spans="17:19" x14ac:dyDescent="0.3">
      <c r="Q3894" s="11"/>
      <c r="S3894" s="16"/>
    </row>
    <row r="3895" spans="17:19" x14ac:dyDescent="0.3">
      <c r="Q3895" s="11"/>
      <c r="S3895" s="16"/>
    </row>
    <row r="3896" spans="17:19" x14ac:dyDescent="0.3">
      <c r="Q3896" s="11"/>
      <c r="S3896" s="16"/>
    </row>
    <row r="3897" spans="17:19" x14ac:dyDescent="0.3">
      <c r="Q3897" s="11"/>
      <c r="S3897" s="16"/>
    </row>
    <row r="3898" spans="17:19" x14ac:dyDescent="0.3">
      <c r="Q3898" s="11"/>
      <c r="S3898" s="16"/>
    </row>
    <row r="3899" spans="17:19" x14ac:dyDescent="0.3">
      <c r="Q3899" s="11"/>
      <c r="S3899" s="16"/>
    </row>
    <row r="3900" spans="17:19" x14ac:dyDescent="0.3">
      <c r="Q3900" s="11"/>
      <c r="S3900" s="16"/>
    </row>
    <row r="3901" spans="17:19" x14ac:dyDescent="0.3">
      <c r="Q3901" s="11"/>
      <c r="S3901" s="16"/>
    </row>
    <row r="3902" spans="17:19" x14ac:dyDescent="0.3">
      <c r="Q3902" s="11"/>
      <c r="S3902" s="16"/>
    </row>
    <row r="3903" spans="17:19" x14ac:dyDescent="0.3">
      <c r="Q3903" s="11"/>
      <c r="S3903" s="16"/>
    </row>
    <row r="3904" spans="17:19" x14ac:dyDescent="0.3">
      <c r="Q3904" s="11"/>
      <c r="S3904" s="16"/>
    </row>
    <row r="3905" spans="17:19" x14ac:dyDescent="0.3">
      <c r="Q3905" s="11"/>
      <c r="S3905" s="16"/>
    </row>
    <row r="3906" spans="17:19" x14ac:dyDescent="0.3">
      <c r="Q3906" s="11"/>
      <c r="S3906" s="16"/>
    </row>
    <row r="3907" spans="17:19" x14ac:dyDescent="0.3">
      <c r="Q3907" s="11"/>
      <c r="S3907" s="16"/>
    </row>
    <row r="3908" spans="17:19" x14ac:dyDescent="0.3">
      <c r="Q3908" s="11"/>
      <c r="S3908" s="16"/>
    </row>
    <row r="3909" spans="17:19" x14ac:dyDescent="0.3">
      <c r="Q3909" s="11"/>
      <c r="S3909" s="16"/>
    </row>
    <row r="3910" spans="17:19" x14ac:dyDescent="0.3">
      <c r="Q3910" s="11"/>
      <c r="S3910" s="16"/>
    </row>
    <row r="3911" spans="17:19" x14ac:dyDescent="0.3">
      <c r="Q3911" s="11"/>
      <c r="S3911" s="16"/>
    </row>
    <row r="3912" spans="17:19" x14ac:dyDescent="0.3">
      <c r="Q3912" s="11"/>
      <c r="S3912" s="16"/>
    </row>
    <row r="3913" spans="17:19" x14ac:dyDescent="0.3">
      <c r="Q3913" s="11"/>
      <c r="S3913" s="16"/>
    </row>
    <row r="3914" spans="17:19" x14ac:dyDescent="0.3">
      <c r="Q3914" s="11"/>
      <c r="S3914" s="16"/>
    </row>
    <row r="3915" spans="17:19" x14ac:dyDescent="0.3">
      <c r="Q3915" s="11"/>
      <c r="S3915" s="16"/>
    </row>
    <row r="3916" spans="17:19" x14ac:dyDescent="0.3">
      <c r="Q3916" s="11"/>
      <c r="S3916" s="16"/>
    </row>
    <row r="3917" spans="17:19" x14ac:dyDescent="0.3">
      <c r="Q3917" s="11"/>
      <c r="S3917" s="16"/>
    </row>
    <row r="3918" spans="17:19" x14ac:dyDescent="0.3">
      <c r="Q3918" s="11"/>
      <c r="S3918" s="16"/>
    </row>
    <row r="3919" spans="17:19" x14ac:dyDescent="0.3">
      <c r="Q3919" s="11"/>
      <c r="S3919" s="16"/>
    </row>
    <row r="3920" spans="17:19" x14ac:dyDescent="0.3">
      <c r="Q3920" s="11"/>
      <c r="S3920" s="16"/>
    </row>
    <row r="3921" spans="17:19" x14ac:dyDescent="0.3">
      <c r="Q3921" s="11"/>
      <c r="S3921" s="16"/>
    </row>
    <row r="3922" spans="17:19" x14ac:dyDescent="0.3">
      <c r="Q3922" s="11"/>
      <c r="S3922" s="16"/>
    </row>
    <row r="3923" spans="17:19" x14ac:dyDescent="0.3">
      <c r="Q3923" s="11"/>
      <c r="S3923" s="16"/>
    </row>
    <row r="3924" spans="17:19" x14ac:dyDescent="0.3">
      <c r="Q3924" s="11"/>
      <c r="S3924" s="16"/>
    </row>
    <row r="3925" spans="17:19" x14ac:dyDescent="0.3">
      <c r="Q3925" s="11"/>
      <c r="S3925" s="16"/>
    </row>
    <row r="3926" spans="17:19" x14ac:dyDescent="0.3">
      <c r="Q3926" s="11"/>
      <c r="S3926" s="16"/>
    </row>
    <row r="3927" spans="17:19" x14ac:dyDescent="0.3">
      <c r="Q3927" s="11"/>
      <c r="S3927" s="16"/>
    </row>
    <row r="3928" spans="17:19" x14ac:dyDescent="0.3">
      <c r="Q3928" s="11"/>
      <c r="S3928" s="16"/>
    </row>
    <row r="3929" spans="17:19" x14ac:dyDescent="0.3">
      <c r="Q3929" s="11"/>
      <c r="S3929" s="16"/>
    </row>
    <row r="3930" spans="17:19" x14ac:dyDescent="0.3">
      <c r="Q3930" s="11"/>
      <c r="S3930" s="16"/>
    </row>
    <row r="3931" spans="17:19" x14ac:dyDescent="0.3">
      <c r="Q3931" s="11"/>
      <c r="S3931" s="16"/>
    </row>
    <row r="3932" spans="17:19" x14ac:dyDescent="0.3">
      <c r="Q3932" s="11"/>
      <c r="S3932" s="16"/>
    </row>
    <row r="3933" spans="17:19" x14ac:dyDescent="0.3">
      <c r="Q3933" s="11"/>
      <c r="S3933" s="16"/>
    </row>
    <row r="3934" spans="17:19" x14ac:dyDescent="0.3">
      <c r="Q3934" s="11"/>
      <c r="S3934" s="16"/>
    </row>
    <row r="3935" spans="17:19" x14ac:dyDescent="0.3">
      <c r="Q3935" s="11"/>
      <c r="S3935" s="16"/>
    </row>
    <row r="3936" spans="17:19" x14ac:dyDescent="0.3">
      <c r="Q3936" s="11"/>
      <c r="S3936" s="16"/>
    </row>
    <row r="3937" spans="17:19" x14ac:dyDescent="0.3">
      <c r="Q3937" s="11"/>
      <c r="S3937" s="16"/>
    </row>
    <row r="3938" spans="17:19" x14ac:dyDescent="0.3">
      <c r="Q3938" s="11"/>
      <c r="S3938" s="16"/>
    </row>
    <row r="3939" spans="17:19" x14ac:dyDescent="0.3">
      <c r="Q3939" s="11"/>
      <c r="S3939" s="16"/>
    </row>
    <row r="3940" spans="17:19" x14ac:dyDescent="0.3">
      <c r="Q3940" s="11"/>
      <c r="S3940" s="16"/>
    </row>
    <row r="3941" spans="17:19" x14ac:dyDescent="0.3">
      <c r="Q3941" s="11"/>
      <c r="S3941" s="16"/>
    </row>
    <row r="3942" spans="17:19" x14ac:dyDescent="0.3">
      <c r="Q3942" s="11"/>
      <c r="S3942" s="16"/>
    </row>
    <row r="3943" spans="17:19" x14ac:dyDescent="0.3">
      <c r="Q3943" s="11"/>
      <c r="S3943" s="16"/>
    </row>
    <row r="3944" spans="17:19" x14ac:dyDescent="0.3">
      <c r="Q3944" s="11"/>
      <c r="S3944" s="16"/>
    </row>
    <row r="3945" spans="17:19" x14ac:dyDescent="0.3">
      <c r="Q3945" s="11"/>
      <c r="S3945" s="16"/>
    </row>
    <row r="3946" spans="17:19" x14ac:dyDescent="0.3">
      <c r="Q3946" s="11"/>
      <c r="S3946" s="16"/>
    </row>
    <row r="3947" spans="17:19" x14ac:dyDescent="0.3">
      <c r="Q3947" s="11"/>
      <c r="S3947" s="16"/>
    </row>
    <row r="3948" spans="17:19" x14ac:dyDescent="0.3">
      <c r="Q3948" s="11"/>
      <c r="S3948" s="16"/>
    </row>
    <row r="3949" spans="17:19" x14ac:dyDescent="0.3">
      <c r="Q3949" s="11"/>
      <c r="S3949" s="16"/>
    </row>
    <row r="3950" spans="17:19" x14ac:dyDescent="0.3">
      <c r="Q3950" s="11"/>
      <c r="S3950" s="16"/>
    </row>
    <row r="3951" spans="17:19" x14ac:dyDescent="0.3">
      <c r="Q3951" s="11"/>
      <c r="S3951" s="16"/>
    </row>
    <row r="3952" spans="17:19" x14ac:dyDescent="0.3">
      <c r="Q3952" s="11"/>
      <c r="S3952" s="16"/>
    </row>
    <row r="3953" spans="17:19" x14ac:dyDescent="0.3">
      <c r="Q3953" s="11"/>
      <c r="S3953" s="16"/>
    </row>
    <row r="3954" spans="17:19" x14ac:dyDescent="0.3">
      <c r="Q3954" s="11"/>
      <c r="S3954" s="16"/>
    </row>
    <row r="3955" spans="17:19" x14ac:dyDescent="0.3">
      <c r="Q3955" s="11"/>
      <c r="S3955" s="16"/>
    </row>
    <row r="3956" spans="17:19" x14ac:dyDescent="0.3">
      <c r="Q3956" s="11"/>
      <c r="S3956" s="16"/>
    </row>
    <row r="3957" spans="17:19" x14ac:dyDescent="0.3">
      <c r="Q3957" s="11"/>
      <c r="S3957" s="16"/>
    </row>
    <row r="3958" spans="17:19" x14ac:dyDescent="0.3">
      <c r="Q3958" s="11"/>
      <c r="S3958" s="16"/>
    </row>
    <row r="3959" spans="17:19" x14ac:dyDescent="0.3">
      <c r="Q3959" s="11"/>
      <c r="S3959" s="16"/>
    </row>
    <row r="3960" spans="17:19" x14ac:dyDescent="0.3">
      <c r="Q3960" s="11"/>
      <c r="S3960" s="16"/>
    </row>
    <row r="3961" spans="17:19" x14ac:dyDescent="0.3">
      <c r="Q3961" s="11"/>
      <c r="S3961" s="16"/>
    </row>
    <row r="3962" spans="17:19" x14ac:dyDescent="0.3">
      <c r="Q3962" s="11"/>
      <c r="S3962" s="16"/>
    </row>
    <row r="3963" spans="17:19" x14ac:dyDescent="0.3">
      <c r="Q3963" s="11"/>
      <c r="S3963" s="16"/>
    </row>
    <row r="3964" spans="17:19" x14ac:dyDescent="0.3">
      <c r="Q3964" s="11"/>
      <c r="S3964" s="16"/>
    </row>
    <row r="3965" spans="17:19" x14ac:dyDescent="0.3">
      <c r="Q3965" s="11"/>
      <c r="S3965" s="16"/>
    </row>
    <row r="3966" spans="17:19" x14ac:dyDescent="0.3">
      <c r="Q3966" s="11"/>
      <c r="S3966" s="16"/>
    </row>
    <row r="3967" spans="17:19" x14ac:dyDescent="0.3">
      <c r="Q3967" s="11"/>
      <c r="S3967" s="16"/>
    </row>
    <row r="3968" spans="17:19" x14ac:dyDescent="0.3">
      <c r="Q3968" s="11"/>
      <c r="S3968" s="16"/>
    </row>
    <row r="3969" spans="17:19" x14ac:dyDescent="0.3">
      <c r="Q3969" s="11"/>
      <c r="S3969" s="16"/>
    </row>
    <row r="3970" spans="17:19" x14ac:dyDescent="0.3">
      <c r="Q3970" s="11"/>
      <c r="S3970" s="16"/>
    </row>
    <row r="3971" spans="17:19" x14ac:dyDescent="0.3">
      <c r="Q3971" s="11"/>
      <c r="S3971" s="16"/>
    </row>
    <row r="3972" spans="17:19" x14ac:dyDescent="0.3">
      <c r="Q3972" s="11"/>
      <c r="S3972" s="16"/>
    </row>
    <row r="3973" spans="17:19" x14ac:dyDescent="0.3">
      <c r="Q3973" s="11"/>
      <c r="S3973" s="16"/>
    </row>
    <row r="3974" spans="17:19" x14ac:dyDescent="0.3">
      <c r="Q3974" s="11"/>
      <c r="S3974" s="16"/>
    </row>
    <row r="3975" spans="17:19" x14ac:dyDescent="0.3">
      <c r="Q3975" s="11"/>
      <c r="S3975" s="16"/>
    </row>
    <row r="3976" spans="17:19" x14ac:dyDescent="0.3">
      <c r="Q3976" s="11"/>
      <c r="S3976" s="16"/>
    </row>
    <row r="3977" spans="17:19" x14ac:dyDescent="0.3">
      <c r="Q3977" s="11"/>
      <c r="S3977" s="16"/>
    </row>
    <row r="3978" spans="17:19" x14ac:dyDescent="0.3">
      <c r="Q3978" s="11"/>
      <c r="S3978" s="16"/>
    </row>
    <row r="3979" spans="17:19" x14ac:dyDescent="0.3">
      <c r="Q3979" s="11"/>
      <c r="S3979" s="16"/>
    </row>
    <row r="3980" spans="17:19" x14ac:dyDescent="0.3">
      <c r="Q3980" s="11"/>
      <c r="S3980" s="16"/>
    </row>
    <row r="3981" spans="17:19" x14ac:dyDescent="0.3">
      <c r="Q3981" s="11"/>
      <c r="S3981" s="16"/>
    </row>
    <row r="3982" spans="17:19" x14ac:dyDescent="0.3">
      <c r="Q3982" s="11"/>
      <c r="S3982" s="16"/>
    </row>
    <row r="3983" spans="17:19" x14ac:dyDescent="0.3">
      <c r="Q3983" s="11"/>
      <c r="S3983" s="16"/>
    </row>
    <row r="3984" spans="17:19" x14ac:dyDescent="0.3">
      <c r="Q3984" s="11"/>
      <c r="S3984" s="16"/>
    </row>
    <row r="3985" spans="17:19" x14ac:dyDescent="0.3">
      <c r="Q3985" s="11"/>
      <c r="S3985" s="16"/>
    </row>
    <row r="3986" spans="17:19" x14ac:dyDescent="0.3">
      <c r="Q3986" s="11"/>
      <c r="S3986" s="16"/>
    </row>
    <row r="3987" spans="17:19" x14ac:dyDescent="0.3">
      <c r="Q3987" s="11"/>
      <c r="S3987" s="16"/>
    </row>
    <row r="3988" spans="17:19" x14ac:dyDescent="0.3">
      <c r="Q3988" s="11"/>
      <c r="S3988" s="16"/>
    </row>
    <row r="3989" spans="17:19" x14ac:dyDescent="0.3">
      <c r="Q3989" s="11"/>
      <c r="S3989" s="16"/>
    </row>
    <row r="3990" spans="17:19" x14ac:dyDescent="0.3">
      <c r="Q3990" s="11"/>
      <c r="S3990" s="16"/>
    </row>
    <row r="3991" spans="17:19" x14ac:dyDescent="0.3">
      <c r="Q3991" s="11"/>
      <c r="S3991" s="16"/>
    </row>
    <row r="3992" spans="17:19" x14ac:dyDescent="0.3">
      <c r="Q3992" s="11"/>
      <c r="S3992" s="16"/>
    </row>
    <row r="3993" spans="17:19" x14ac:dyDescent="0.3">
      <c r="Q3993" s="11"/>
      <c r="S3993" s="16"/>
    </row>
    <row r="3994" spans="17:19" x14ac:dyDescent="0.3">
      <c r="Q3994" s="11"/>
      <c r="S3994" s="16"/>
    </row>
    <row r="3995" spans="17:19" x14ac:dyDescent="0.3">
      <c r="Q3995" s="11"/>
      <c r="S3995" s="16"/>
    </row>
    <row r="3996" spans="17:19" x14ac:dyDescent="0.3">
      <c r="Q3996" s="11"/>
      <c r="S3996" s="16"/>
    </row>
    <row r="3997" spans="17:19" x14ac:dyDescent="0.3">
      <c r="Q3997" s="11"/>
      <c r="S3997" s="16"/>
    </row>
    <row r="3998" spans="17:19" x14ac:dyDescent="0.3">
      <c r="Q3998" s="11"/>
      <c r="S3998" s="16"/>
    </row>
    <row r="3999" spans="17:19" x14ac:dyDescent="0.3">
      <c r="Q3999" s="11"/>
      <c r="S3999" s="16"/>
    </row>
    <row r="4000" spans="17:19" x14ac:dyDescent="0.3">
      <c r="Q4000" s="11"/>
      <c r="S4000" s="16"/>
    </row>
    <row r="4001" spans="17:19" x14ac:dyDescent="0.3">
      <c r="Q4001" s="11"/>
      <c r="S4001" s="16"/>
    </row>
    <row r="4002" spans="17:19" x14ac:dyDescent="0.3">
      <c r="Q4002" s="11"/>
      <c r="S4002" s="16"/>
    </row>
    <row r="4003" spans="17:19" x14ac:dyDescent="0.3">
      <c r="Q4003" s="11"/>
      <c r="S4003" s="16"/>
    </row>
    <row r="4004" spans="17:19" x14ac:dyDescent="0.3">
      <c r="Q4004" s="11"/>
      <c r="S4004" s="16"/>
    </row>
    <row r="4005" spans="17:19" x14ac:dyDescent="0.3">
      <c r="Q4005" s="11"/>
      <c r="S4005" s="16"/>
    </row>
    <row r="4006" spans="17:19" x14ac:dyDescent="0.3">
      <c r="Q4006" s="11"/>
      <c r="S4006" s="16"/>
    </row>
    <row r="4007" spans="17:19" x14ac:dyDescent="0.3">
      <c r="Q4007" s="11"/>
      <c r="S4007" s="16"/>
    </row>
    <row r="4008" spans="17:19" x14ac:dyDescent="0.3">
      <c r="Q4008" s="11"/>
      <c r="S4008" s="16"/>
    </row>
    <row r="4009" spans="17:19" x14ac:dyDescent="0.3">
      <c r="Q4009" s="11"/>
      <c r="S4009" s="16"/>
    </row>
    <row r="4010" spans="17:19" x14ac:dyDescent="0.3">
      <c r="Q4010" s="11"/>
      <c r="S4010" s="16"/>
    </row>
    <row r="4011" spans="17:19" x14ac:dyDescent="0.3">
      <c r="Q4011" s="11"/>
      <c r="S4011" s="16"/>
    </row>
    <row r="4012" spans="17:19" x14ac:dyDescent="0.3">
      <c r="Q4012" s="11"/>
      <c r="S4012" s="16"/>
    </row>
    <row r="4013" spans="17:19" x14ac:dyDescent="0.3">
      <c r="Q4013" s="11"/>
      <c r="S4013" s="16"/>
    </row>
    <row r="4014" spans="17:19" x14ac:dyDescent="0.3">
      <c r="Q4014" s="11"/>
      <c r="S4014" s="16"/>
    </row>
    <row r="4015" spans="17:19" x14ac:dyDescent="0.3">
      <c r="Q4015" s="11"/>
      <c r="S4015" s="16"/>
    </row>
    <row r="4016" spans="17:19" x14ac:dyDescent="0.3">
      <c r="Q4016" s="11"/>
      <c r="S4016" s="16"/>
    </row>
    <row r="4017" spans="17:19" x14ac:dyDescent="0.3">
      <c r="Q4017" s="11"/>
      <c r="S4017" s="16"/>
    </row>
    <row r="4018" spans="17:19" x14ac:dyDescent="0.3">
      <c r="Q4018" s="11"/>
      <c r="S4018" s="16"/>
    </row>
    <row r="4019" spans="17:19" x14ac:dyDescent="0.3">
      <c r="Q4019" s="11"/>
      <c r="S4019" s="16"/>
    </row>
    <row r="4020" spans="17:19" x14ac:dyDescent="0.3">
      <c r="Q4020" s="11"/>
      <c r="S4020" s="16"/>
    </row>
    <row r="4021" spans="17:19" x14ac:dyDescent="0.3">
      <c r="Q4021" s="11"/>
      <c r="S4021" s="16"/>
    </row>
    <row r="4022" spans="17:19" x14ac:dyDescent="0.3">
      <c r="Q4022" s="11"/>
      <c r="S4022" s="16"/>
    </row>
    <row r="4023" spans="17:19" x14ac:dyDescent="0.3">
      <c r="Q4023" s="11"/>
      <c r="S4023" s="16"/>
    </row>
    <row r="4024" spans="17:19" x14ac:dyDescent="0.3">
      <c r="Q4024" s="11"/>
      <c r="S4024" s="16"/>
    </row>
    <row r="4025" spans="17:19" x14ac:dyDescent="0.3">
      <c r="Q4025" s="11"/>
      <c r="S4025" s="16"/>
    </row>
    <row r="4026" spans="17:19" x14ac:dyDescent="0.3">
      <c r="Q4026" s="11"/>
      <c r="S4026" s="16"/>
    </row>
    <row r="4027" spans="17:19" x14ac:dyDescent="0.3">
      <c r="Q4027" s="11"/>
      <c r="S4027" s="16"/>
    </row>
    <row r="4028" spans="17:19" x14ac:dyDescent="0.3">
      <c r="Q4028" s="11"/>
      <c r="S4028" s="16"/>
    </row>
    <row r="4029" spans="17:19" x14ac:dyDescent="0.3">
      <c r="Q4029" s="11"/>
      <c r="S4029" s="16"/>
    </row>
    <row r="4030" spans="17:19" x14ac:dyDescent="0.3">
      <c r="Q4030" s="11"/>
      <c r="S4030" s="16"/>
    </row>
    <row r="4031" spans="17:19" x14ac:dyDescent="0.3">
      <c r="Q4031" s="11"/>
      <c r="S4031" s="16"/>
    </row>
    <row r="4032" spans="17:19" x14ac:dyDescent="0.3">
      <c r="Q4032" s="11"/>
      <c r="S4032" s="16"/>
    </row>
    <row r="4033" spans="17:19" x14ac:dyDescent="0.3">
      <c r="Q4033" s="11"/>
      <c r="S4033" s="16"/>
    </row>
    <row r="4034" spans="17:19" x14ac:dyDescent="0.3">
      <c r="Q4034" s="11"/>
      <c r="S4034" s="16"/>
    </row>
    <row r="4035" spans="17:19" x14ac:dyDescent="0.3">
      <c r="Q4035" s="11"/>
      <c r="S4035" s="16"/>
    </row>
    <row r="4036" spans="17:19" x14ac:dyDescent="0.3">
      <c r="Q4036" s="11"/>
      <c r="S4036" s="16"/>
    </row>
    <row r="4037" spans="17:19" x14ac:dyDescent="0.3">
      <c r="Q4037" s="11"/>
      <c r="S4037" s="16"/>
    </row>
    <row r="4038" spans="17:19" x14ac:dyDescent="0.3">
      <c r="Q4038" s="11"/>
      <c r="S4038" s="16"/>
    </row>
    <row r="4039" spans="17:19" x14ac:dyDescent="0.3">
      <c r="Q4039" s="11"/>
      <c r="S4039" s="16"/>
    </row>
    <row r="4040" spans="17:19" x14ac:dyDescent="0.3">
      <c r="Q4040" s="11"/>
      <c r="S4040" s="16"/>
    </row>
    <row r="4041" spans="17:19" x14ac:dyDescent="0.3">
      <c r="Q4041" s="11"/>
      <c r="S4041" s="16"/>
    </row>
    <row r="4042" spans="17:19" x14ac:dyDescent="0.3">
      <c r="Q4042" s="11"/>
      <c r="S4042" s="16"/>
    </row>
    <row r="4043" spans="17:19" x14ac:dyDescent="0.3">
      <c r="Q4043" s="11"/>
      <c r="S4043" s="16"/>
    </row>
    <row r="4044" spans="17:19" x14ac:dyDescent="0.3">
      <c r="Q4044" s="11"/>
      <c r="S4044" s="16"/>
    </row>
    <row r="4045" spans="17:19" x14ac:dyDescent="0.3">
      <c r="Q4045" s="11"/>
      <c r="S4045" s="16"/>
    </row>
    <row r="4046" spans="17:19" x14ac:dyDescent="0.3">
      <c r="Q4046" s="11"/>
      <c r="S4046" s="16"/>
    </row>
    <row r="4047" spans="17:19" x14ac:dyDescent="0.3">
      <c r="Q4047" s="11"/>
      <c r="S4047" s="16"/>
    </row>
    <row r="4048" spans="17:19" x14ac:dyDescent="0.3">
      <c r="Q4048" s="11"/>
      <c r="S4048" s="16"/>
    </row>
    <row r="4049" spans="17:19" x14ac:dyDescent="0.3">
      <c r="Q4049" s="11"/>
      <c r="S4049" s="16"/>
    </row>
    <row r="4050" spans="17:19" x14ac:dyDescent="0.3">
      <c r="Q4050" s="11"/>
      <c r="S4050" s="16"/>
    </row>
    <row r="4051" spans="17:19" x14ac:dyDescent="0.3">
      <c r="Q4051" s="11"/>
      <c r="S4051" s="16"/>
    </row>
    <row r="4052" spans="17:19" x14ac:dyDescent="0.3">
      <c r="Q4052" s="11"/>
      <c r="S4052" s="16"/>
    </row>
    <row r="4053" spans="17:19" x14ac:dyDescent="0.3">
      <c r="Q4053" s="11"/>
      <c r="S4053" s="16"/>
    </row>
    <row r="4054" spans="17:19" x14ac:dyDescent="0.3">
      <c r="Q4054" s="11"/>
      <c r="S4054" s="16"/>
    </row>
    <row r="4055" spans="17:19" x14ac:dyDescent="0.3">
      <c r="Q4055" s="11"/>
      <c r="S4055" s="16"/>
    </row>
    <row r="4056" spans="17:19" x14ac:dyDescent="0.3">
      <c r="Q4056" s="11"/>
      <c r="S4056" s="16"/>
    </row>
    <row r="4057" spans="17:19" x14ac:dyDescent="0.3">
      <c r="Q4057" s="11"/>
      <c r="S4057" s="16"/>
    </row>
    <row r="4058" spans="17:19" x14ac:dyDescent="0.3">
      <c r="Q4058" s="11"/>
      <c r="S4058" s="16"/>
    </row>
    <row r="4059" spans="17:19" x14ac:dyDescent="0.3">
      <c r="Q4059" s="11"/>
      <c r="S4059" s="16"/>
    </row>
    <row r="4060" spans="17:19" x14ac:dyDescent="0.3">
      <c r="Q4060" s="11"/>
      <c r="S4060" s="16"/>
    </row>
    <row r="4061" spans="17:19" x14ac:dyDescent="0.3">
      <c r="Q4061" s="11"/>
      <c r="S4061" s="16"/>
    </row>
    <row r="4062" spans="17:19" x14ac:dyDescent="0.3">
      <c r="Q4062" s="11"/>
      <c r="S4062" s="16"/>
    </row>
    <row r="4063" spans="17:19" x14ac:dyDescent="0.3">
      <c r="Q4063" s="11"/>
      <c r="S4063" s="16"/>
    </row>
    <row r="4064" spans="17:19" x14ac:dyDescent="0.3">
      <c r="Q4064" s="11"/>
      <c r="S4064" s="16"/>
    </row>
    <row r="4065" spans="17:19" x14ac:dyDescent="0.3">
      <c r="Q4065" s="11"/>
      <c r="S4065" s="16"/>
    </row>
    <row r="4066" spans="17:19" x14ac:dyDescent="0.3">
      <c r="Q4066" s="11"/>
      <c r="S4066" s="16"/>
    </row>
    <row r="4067" spans="17:19" x14ac:dyDescent="0.3">
      <c r="Q4067" s="11"/>
      <c r="S4067" s="16"/>
    </row>
    <row r="4068" spans="17:19" x14ac:dyDescent="0.3">
      <c r="Q4068" s="11"/>
      <c r="S4068" s="16"/>
    </row>
    <row r="4069" spans="17:19" x14ac:dyDescent="0.3">
      <c r="Q4069" s="11"/>
      <c r="S4069" s="16"/>
    </row>
    <row r="4070" spans="17:19" x14ac:dyDescent="0.3">
      <c r="Q4070" s="11"/>
      <c r="S4070" s="16"/>
    </row>
    <row r="4071" spans="17:19" x14ac:dyDescent="0.3">
      <c r="Q4071" s="11"/>
      <c r="S4071" s="16"/>
    </row>
    <row r="4072" spans="17:19" x14ac:dyDescent="0.3">
      <c r="Q4072" s="11"/>
      <c r="S4072" s="16"/>
    </row>
    <row r="4073" spans="17:19" x14ac:dyDescent="0.3">
      <c r="Q4073" s="11"/>
      <c r="S4073" s="16"/>
    </row>
    <row r="4074" spans="17:19" x14ac:dyDescent="0.3">
      <c r="Q4074" s="11"/>
      <c r="S4074" s="16"/>
    </row>
    <row r="4075" spans="17:19" x14ac:dyDescent="0.3">
      <c r="Q4075" s="11"/>
      <c r="S4075" s="16"/>
    </row>
    <row r="4076" spans="17:19" x14ac:dyDescent="0.3">
      <c r="Q4076" s="11"/>
      <c r="S4076" s="16"/>
    </row>
    <row r="4077" spans="17:19" x14ac:dyDescent="0.3">
      <c r="Q4077" s="11"/>
      <c r="S4077" s="16"/>
    </row>
    <row r="4078" spans="17:19" x14ac:dyDescent="0.3">
      <c r="Q4078" s="11"/>
      <c r="S4078" s="16"/>
    </row>
    <row r="4079" spans="17:19" x14ac:dyDescent="0.3">
      <c r="Q4079" s="11"/>
      <c r="S4079" s="16"/>
    </row>
    <row r="4080" spans="17:19" x14ac:dyDescent="0.3">
      <c r="Q4080" s="11"/>
      <c r="S4080" s="16"/>
    </row>
    <row r="4081" spans="17:19" x14ac:dyDescent="0.3">
      <c r="Q4081" s="11"/>
      <c r="S4081" s="16"/>
    </row>
    <row r="4082" spans="17:19" x14ac:dyDescent="0.3">
      <c r="Q4082" s="11"/>
      <c r="S4082" s="16"/>
    </row>
    <row r="4083" spans="17:19" x14ac:dyDescent="0.3">
      <c r="Q4083" s="11"/>
      <c r="S4083" s="16"/>
    </row>
    <row r="4084" spans="17:19" x14ac:dyDescent="0.3">
      <c r="Q4084" s="11"/>
      <c r="S4084" s="16"/>
    </row>
    <row r="4085" spans="17:19" x14ac:dyDescent="0.3">
      <c r="Q4085" s="11"/>
      <c r="S4085" s="16"/>
    </row>
    <row r="4086" spans="17:19" x14ac:dyDescent="0.3">
      <c r="Q4086" s="11"/>
      <c r="S4086" s="16"/>
    </row>
    <row r="4087" spans="17:19" x14ac:dyDescent="0.3">
      <c r="Q4087" s="11"/>
      <c r="S4087" s="16"/>
    </row>
    <row r="4088" spans="17:19" x14ac:dyDescent="0.3">
      <c r="Q4088" s="11"/>
      <c r="S4088" s="16"/>
    </row>
    <row r="4089" spans="17:19" x14ac:dyDescent="0.3">
      <c r="Q4089" s="11"/>
      <c r="S4089" s="16"/>
    </row>
    <row r="4090" spans="17:19" x14ac:dyDescent="0.3">
      <c r="Q4090" s="11"/>
      <c r="S4090" s="16"/>
    </row>
    <row r="4091" spans="17:19" x14ac:dyDescent="0.3">
      <c r="Q4091" s="11"/>
      <c r="S4091" s="16"/>
    </row>
    <row r="4092" spans="17:19" x14ac:dyDescent="0.3">
      <c r="Q4092" s="11"/>
      <c r="S4092" s="16"/>
    </row>
    <row r="4093" spans="17:19" x14ac:dyDescent="0.3">
      <c r="Q4093" s="11"/>
      <c r="S4093" s="16"/>
    </row>
    <row r="4094" spans="17:19" x14ac:dyDescent="0.3">
      <c r="Q4094" s="11"/>
      <c r="S4094" s="16"/>
    </row>
    <row r="4095" spans="17:19" x14ac:dyDescent="0.3">
      <c r="Q4095" s="11"/>
      <c r="S4095" s="16"/>
    </row>
    <row r="4096" spans="17:19" x14ac:dyDescent="0.3">
      <c r="Q4096" s="11"/>
      <c r="S4096" s="16"/>
    </row>
    <row r="4097" spans="17:19" x14ac:dyDescent="0.3">
      <c r="Q4097" s="11"/>
      <c r="S4097" s="16"/>
    </row>
    <row r="4098" spans="17:19" x14ac:dyDescent="0.3">
      <c r="Q4098" s="11"/>
      <c r="S4098" s="16"/>
    </row>
    <row r="4099" spans="17:19" x14ac:dyDescent="0.3">
      <c r="Q4099" s="11"/>
      <c r="S4099" s="16"/>
    </row>
    <row r="4100" spans="17:19" x14ac:dyDescent="0.3">
      <c r="Q4100" s="11"/>
      <c r="S4100" s="16"/>
    </row>
    <row r="4101" spans="17:19" x14ac:dyDescent="0.3">
      <c r="Q4101" s="11"/>
      <c r="S4101" s="16"/>
    </row>
    <row r="4102" spans="17:19" x14ac:dyDescent="0.3">
      <c r="Q4102" s="11"/>
      <c r="S4102" s="16"/>
    </row>
    <row r="4103" spans="17:19" x14ac:dyDescent="0.3">
      <c r="Q4103" s="11"/>
      <c r="S4103" s="16"/>
    </row>
    <row r="4104" spans="17:19" x14ac:dyDescent="0.3">
      <c r="Q4104" s="11"/>
      <c r="S4104" s="16"/>
    </row>
    <row r="4105" spans="17:19" x14ac:dyDescent="0.3">
      <c r="Q4105" s="11"/>
      <c r="S4105" s="16"/>
    </row>
    <row r="4106" spans="17:19" x14ac:dyDescent="0.3">
      <c r="Q4106" s="11"/>
      <c r="S4106" s="16"/>
    </row>
    <row r="4107" spans="17:19" x14ac:dyDescent="0.3">
      <c r="Q4107" s="11"/>
      <c r="S4107" s="16"/>
    </row>
    <row r="4108" spans="17:19" x14ac:dyDescent="0.3">
      <c r="Q4108" s="11"/>
      <c r="S4108" s="16"/>
    </row>
    <row r="4109" spans="17:19" x14ac:dyDescent="0.3">
      <c r="Q4109" s="11"/>
      <c r="S4109" s="16"/>
    </row>
    <row r="4110" spans="17:19" x14ac:dyDescent="0.3">
      <c r="Q4110" s="11"/>
      <c r="S4110" s="16"/>
    </row>
    <row r="4111" spans="17:19" x14ac:dyDescent="0.3">
      <c r="Q4111" s="11"/>
      <c r="S4111" s="16"/>
    </row>
    <row r="4112" spans="17:19" x14ac:dyDescent="0.3">
      <c r="Q4112" s="11"/>
      <c r="S4112" s="16"/>
    </row>
    <row r="4113" spans="17:19" x14ac:dyDescent="0.3">
      <c r="Q4113" s="11"/>
      <c r="S4113" s="16"/>
    </row>
    <row r="4114" spans="17:19" x14ac:dyDescent="0.3">
      <c r="Q4114" s="11"/>
      <c r="S4114" s="16"/>
    </row>
    <row r="4115" spans="17:19" x14ac:dyDescent="0.3">
      <c r="Q4115" s="11"/>
      <c r="S4115" s="16"/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C035E-00B7-4FCB-B2C1-2949798B3439}">
  <dimension ref="A1:T4123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3" sqref="D13"/>
    </sheetView>
  </sheetViews>
  <sheetFormatPr defaultColWidth="8.88671875" defaultRowHeight="14.4" x14ac:dyDescent="0.3"/>
  <cols>
    <col min="1" max="1" width="22.6640625" bestFit="1" customWidth="1"/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3.33203125" bestFit="1" customWidth="1"/>
    <col min="20" max="20" width="22.21875" style="16" bestFit="1" customWidth="1"/>
  </cols>
  <sheetData>
    <row r="1" spans="1:20" x14ac:dyDescent="0.3">
      <c r="A1" s="1"/>
      <c r="B1" s="8" t="s">
        <v>8390</v>
      </c>
      <c r="C1" s="2" t="s">
        <v>8391</v>
      </c>
      <c r="D1" s="4"/>
      <c r="E1" s="6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0"/>
      <c r="R1" s="1"/>
      <c r="S1" s="1"/>
      <c r="T1" s="17"/>
    </row>
    <row r="2" spans="1:20" x14ac:dyDescent="0.3">
      <c r="A2" t="s">
        <v>8392</v>
      </c>
      <c r="B2" s="20">
        <f>AVERAGE('Successful US Kickstarters'!D:D)</f>
        <v>5048.8786407766993</v>
      </c>
      <c r="C2" s="20">
        <f>AVERAGE('Failed US Kickstarters'!D:D)</f>
        <v>10554.212</v>
      </c>
      <c r="Q2" s="11"/>
      <c r="S2" s="16"/>
    </row>
    <row r="3" spans="1:20" x14ac:dyDescent="0.3">
      <c r="A3" t="s">
        <v>8393</v>
      </c>
      <c r="B3" s="20">
        <f>MEDIAN('Successful US Kickstarters'!D:D)</f>
        <v>3000</v>
      </c>
      <c r="C3" s="20">
        <f>MEDIAN('Failed US Kickstarters'!D:D)</f>
        <v>5000</v>
      </c>
      <c r="Q3" s="11"/>
      <c r="S3" s="16"/>
    </row>
    <row r="4" spans="1:20" x14ac:dyDescent="0.3">
      <c r="A4" t="s">
        <v>8398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  <c r="Q4" s="11"/>
      <c r="S4" s="16"/>
    </row>
    <row r="5" spans="1:20" x14ac:dyDescent="0.3">
      <c r="A5" t="s">
        <v>8399</v>
      </c>
      <c r="B5" s="20">
        <f>_xlfn.QUARTILE.EXC('Successful US Kickstarters'!D:D, 3)</f>
        <v>5000</v>
      </c>
      <c r="C5" s="20">
        <f>_xlfn.QUARTILE.EXC('Failed US Kickstarters'!D:D, 3)</f>
        <v>10000</v>
      </c>
      <c r="Q5" s="11"/>
      <c r="S5" s="16"/>
    </row>
    <row r="6" spans="1:20" x14ac:dyDescent="0.3">
      <c r="A6" t="s">
        <v>8400</v>
      </c>
      <c r="B6" s="20">
        <f>_xlfn.QUARTILE.EXC('Successful US Kickstarters'!D:D, 1)</f>
        <v>1500</v>
      </c>
      <c r="C6" s="20">
        <f>_xlfn.QUARTILE.EXC('Failed US Kickstarters'!D:D, 1)</f>
        <v>2000</v>
      </c>
      <c r="Q6" s="11"/>
      <c r="S6" s="16"/>
    </row>
    <row r="7" spans="1:20" x14ac:dyDescent="0.3">
      <c r="A7" t="s">
        <v>8401</v>
      </c>
      <c r="B7" s="20">
        <f>B5-B6</f>
        <v>3500</v>
      </c>
      <c r="C7" s="20">
        <f>C5-C6</f>
        <v>8000</v>
      </c>
      <c r="Q7" s="11"/>
      <c r="S7" s="16"/>
    </row>
    <row r="8" spans="1:20" x14ac:dyDescent="0.3">
      <c r="Q8" s="11"/>
      <c r="S8" s="16"/>
    </row>
    <row r="9" spans="1:20" x14ac:dyDescent="0.3">
      <c r="A9" t="s">
        <v>8394</v>
      </c>
      <c r="B9" s="21">
        <f>AVERAGE('Successful US Kickstarters'!E:E)</f>
        <v>5601.5458009708727</v>
      </c>
      <c r="C9" s="21">
        <f>AVERAGE('Failed US Kickstarters'!E:E)</f>
        <v>558.65484000000004</v>
      </c>
      <c r="Q9" s="11"/>
      <c r="S9" s="16"/>
    </row>
    <row r="10" spans="1:20" x14ac:dyDescent="0.3">
      <c r="A10" t="s">
        <v>8395</v>
      </c>
      <c r="B10" s="21">
        <f>MEDIAN('Successful US Kickstarters'!E:E)</f>
        <v>3167.5</v>
      </c>
      <c r="C10" s="21">
        <f>MEDIAN('Failed US Kickstarters'!E:E)</f>
        <v>103</v>
      </c>
      <c r="Q10" s="11"/>
      <c r="S10" s="16"/>
    </row>
    <row r="11" spans="1:20" x14ac:dyDescent="0.3">
      <c r="A11" t="s">
        <v>8398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  <c r="Q11" s="11"/>
      <c r="S11" s="16"/>
    </row>
    <row r="12" spans="1:20" x14ac:dyDescent="0.3">
      <c r="A12" t="s">
        <v>8399</v>
      </c>
      <c r="B12" s="20">
        <f>_xlfn.QUARTILE.EXC('Successful US Kickstarters'!E:E, 3)</f>
        <v>5699</v>
      </c>
      <c r="C12" s="20">
        <f>_xlfn.QUARTILE.EXC('Failed US Kickstarters'!E:E, 3)</f>
        <v>501</v>
      </c>
      <c r="Q12" s="11"/>
      <c r="S12" s="16"/>
    </row>
    <row r="13" spans="1:20" x14ac:dyDescent="0.3">
      <c r="A13" t="s">
        <v>8400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  <c r="Q13" s="11"/>
      <c r="S13" s="16"/>
    </row>
    <row r="14" spans="1:20" x14ac:dyDescent="0.3">
      <c r="A14" t="s">
        <v>8401</v>
      </c>
      <c r="B14" s="20">
        <f>B12-B13</f>
        <v>3982.4925000000003</v>
      </c>
      <c r="C14" s="20">
        <f>C12-C13</f>
        <v>491.75</v>
      </c>
      <c r="Q14" s="11"/>
      <c r="S14" s="16"/>
    </row>
    <row r="15" spans="1:20" x14ac:dyDescent="0.3">
      <c r="Q15" s="11"/>
      <c r="S15" s="16"/>
    </row>
    <row r="16" spans="1:20" x14ac:dyDescent="0.3">
      <c r="A16" t="s">
        <v>8396</v>
      </c>
      <c r="B16" s="22">
        <f>AVERAGE('Successful US Kickstarters'!O:O)</f>
        <v>117.76699029126213</v>
      </c>
      <c r="C16" s="3">
        <f>AVERAGE('Failed US Kickstarters'!O:O)</f>
        <v>10.7</v>
      </c>
      <c r="Q16" s="11"/>
      <c r="S16" s="16"/>
    </row>
    <row r="17" spans="1:19" x14ac:dyDescent="0.3">
      <c r="A17" t="s">
        <v>8397</v>
      </c>
      <c r="B17" s="22">
        <f>MEDIAN('Successful US Kickstarters'!O:O)</f>
        <v>108</v>
      </c>
      <c r="C17" s="3">
        <f>MEDIAN('Failed US Kickstarters'!O:O)</f>
        <v>3</v>
      </c>
      <c r="Q17" s="11"/>
      <c r="S17" s="16"/>
    </row>
    <row r="18" spans="1:19" x14ac:dyDescent="0.3">
      <c r="Q18" s="11"/>
      <c r="S18" s="16"/>
    </row>
    <row r="19" spans="1:19" x14ac:dyDescent="0.3">
      <c r="Q19" s="11"/>
      <c r="S19" s="16"/>
    </row>
    <row r="20" spans="1:19" x14ac:dyDescent="0.3">
      <c r="Q20" s="11"/>
      <c r="S20" s="16"/>
    </row>
    <row r="21" spans="1:19" x14ac:dyDescent="0.3">
      <c r="Q21" s="11"/>
      <c r="S21" s="16"/>
    </row>
    <row r="22" spans="1:19" x14ac:dyDescent="0.3">
      <c r="Q22" s="11"/>
      <c r="S22" s="16"/>
    </row>
    <row r="23" spans="1:19" x14ac:dyDescent="0.3">
      <c r="Q23" s="11"/>
      <c r="S23" s="16"/>
    </row>
    <row r="24" spans="1:19" x14ac:dyDescent="0.3">
      <c r="Q24" s="11"/>
      <c r="S24" s="16"/>
    </row>
    <row r="25" spans="1:19" x14ac:dyDescent="0.3">
      <c r="Q25" s="11"/>
      <c r="S25" s="16"/>
    </row>
    <row r="26" spans="1:19" x14ac:dyDescent="0.3">
      <c r="Q26" s="11"/>
      <c r="S26" s="16"/>
    </row>
    <row r="27" spans="1:19" x14ac:dyDescent="0.3">
      <c r="Q27" s="11"/>
      <c r="S27" s="16"/>
    </row>
    <row r="28" spans="1:19" x14ac:dyDescent="0.3">
      <c r="Q28" s="11"/>
      <c r="S28" s="16"/>
    </row>
    <row r="29" spans="1:19" x14ac:dyDescent="0.3">
      <c r="Q29" s="11"/>
      <c r="S29" s="16"/>
    </row>
    <row r="30" spans="1:19" x14ac:dyDescent="0.3">
      <c r="Q30" s="11"/>
      <c r="S30" s="16"/>
    </row>
    <row r="31" spans="1:19" x14ac:dyDescent="0.3">
      <c r="Q31" s="11"/>
      <c r="S31" s="16"/>
    </row>
    <row r="32" spans="1:19" x14ac:dyDescent="0.3">
      <c r="Q32" s="11"/>
      <c r="S32" s="16"/>
    </row>
    <row r="33" spans="17:19" x14ac:dyDescent="0.3">
      <c r="Q33" s="11"/>
      <c r="S33" s="16"/>
    </row>
    <row r="34" spans="17:19" x14ac:dyDescent="0.3">
      <c r="Q34" s="11"/>
      <c r="S34" s="16"/>
    </row>
    <row r="35" spans="17:19" x14ac:dyDescent="0.3">
      <c r="Q35" s="11"/>
      <c r="S35" s="16"/>
    </row>
    <row r="36" spans="17:19" x14ac:dyDescent="0.3">
      <c r="Q36" s="11"/>
      <c r="S36" s="16"/>
    </row>
    <row r="37" spans="17:19" x14ac:dyDescent="0.3">
      <c r="Q37" s="11"/>
      <c r="S37" s="16"/>
    </row>
    <row r="38" spans="17:19" x14ac:dyDescent="0.3">
      <c r="Q38" s="11"/>
      <c r="S38" s="16"/>
    </row>
    <row r="39" spans="17:19" x14ac:dyDescent="0.3">
      <c r="Q39" s="11"/>
      <c r="S39" s="16"/>
    </row>
    <row r="40" spans="17:19" x14ac:dyDescent="0.3">
      <c r="Q40" s="11"/>
      <c r="S40" s="16"/>
    </row>
    <row r="41" spans="17:19" x14ac:dyDescent="0.3">
      <c r="Q41" s="11"/>
      <c r="S41" s="16"/>
    </row>
    <row r="42" spans="17:19" x14ac:dyDescent="0.3">
      <c r="Q42" s="11"/>
      <c r="S42" s="16"/>
    </row>
    <row r="43" spans="17:19" x14ac:dyDescent="0.3">
      <c r="Q43" s="11"/>
      <c r="S43" s="16"/>
    </row>
    <row r="44" spans="17:19" x14ac:dyDescent="0.3">
      <c r="Q44" s="11"/>
      <c r="S44" s="16"/>
    </row>
    <row r="45" spans="17:19" x14ac:dyDescent="0.3">
      <c r="Q45" s="11"/>
      <c r="S45" s="16"/>
    </row>
    <row r="46" spans="17:19" x14ac:dyDescent="0.3">
      <c r="Q46" s="11"/>
      <c r="S46" s="16"/>
    </row>
    <row r="47" spans="17:19" x14ac:dyDescent="0.3">
      <c r="Q47" s="11"/>
      <c r="S47" s="16"/>
    </row>
    <row r="48" spans="17:19" x14ac:dyDescent="0.3">
      <c r="Q48" s="11"/>
      <c r="S48" s="16"/>
    </row>
    <row r="49" spans="17:19" x14ac:dyDescent="0.3">
      <c r="Q49" s="11"/>
      <c r="S49" s="16"/>
    </row>
    <row r="50" spans="17:19" x14ac:dyDescent="0.3">
      <c r="Q50" s="11"/>
      <c r="S50" s="16"/>
    </row>
    <row r="51" spans="17:19" x14ac:dyDescent="0.3">
      <c r="Q51" s="11"/>
      <c r="S51" s="16"/>
    </row>
    <row r="52" spans="17:19" x14ac:dyDescent="0.3">
      <c r="Q52" s="11"/>
      <c r="S52" s="16"/>
    </row>
    <row r="53" spans="17:19" x14ac:dyDescent="0.3">
      <c r="Q53" s="11"/>
      <c r="S53" s="16"/>
    </row>
    <row r="54" spans="17:19" x14ac:dyDescent="0.3">
      <c r="Q54" s="11"/>
      <c r="S54" s="16"/>
    </row>
    <row r="55" spans="17:19" x14ac:dyDescent="0.3">
      <c r="Q55" s="11"/>
      <c r="S55" s="16"/>
    </row>
    <row r="56" spans="17:19" x14ac:dyDescent="0.3">
      <c r="Q56" s="11"/>
      <c r="S56" s="16"/>
    </row>
    <row r="57" spans="17:19" x14ac:dyDescent="0.3">
      <c r="Q57" s="11"/>
      <c r="S57" s="16"/>
    </row>
    <row r="58" spans="17:19" x14ac:dyDescent="0.3">
      <c r="Q58" s="11"/>
      <c r="S58" s="16"/>
    </row>
    <row r="59" spans="17:19" x14ac:dyDescent="0.3">
      <c r="Q59" s="11"/>
      <c r="S59" s="16"/>
    </row>
    <row r="60" spans="17:19" x14ac:dyDescent="0.3">
      <c r="Q60" s="11"/>
      <c r="S60" s="16"/>
    </row>
    <row r="61" spans="17:19" x14ac:dyDescent="0.3">
      <c r="Q61" s="11"/>
      <c r="S61" s="16"/>
    </row>
    <row r="62" spans="17:19" x14ac:dyDescent="0.3">
      <c r="Q62" s="11"/>
      <c r="S62" s="16"/>
    </row>
    <row r="63" spans="17:19" x14ac:dyDescent="0.3">
      <c r="Q63" s="11"/>
      <c r="S63" s="16"/>
    </row>
    <row r="64" spans="17:19" x14ac:dyDescent="0.3">
      <c r="Q64" s="11"/>
      <c r="S64" s="16"/>
    </row>
    <row r="65" spans="17:19" x14ac:dyDescent="0.3">
      <c r="Q65" s="11"/>
      <c r="S65" s="16"/>
    </row>
    <row r="66" spans="17:19" x14ac:dyDescent="0.3">
      <c r="Q66" s="11"/>
      <c r="S66" s="16"/>
    </row>
    <row r="67" spans="17:19" x14ac:dyDescent="0.3">
      <c r="Q67" s="11"/>
      <c r="S67" s="16"/>
    </row>
    <row r="68" spans="17:19" x14ac:dyDescent="0.3">
      <c r="Q68" s="11"/>
      <c r="S68" s="16"/>
    </row>
    <row r="69" spans="17:19" x14ac:dyDescent="0.3">
      <c r="Q69" s="11"/>
      <c r="S69" s="16"/>
    </row>
    <row r="70" spans="17:19" x14ac:dyDescent="0.3">
      <c r="Q70" s="11"/>
      <c r="S70" s="16"/>
    </row>
    <row r="71" spans="17:19" x14ac:dyDescent="0.3">
      <c r="Q71" s="11"/>
      <c r="S71" s="16"/>
    </row>
    <row r="72" spans="17:19" x14ac:dyDescent="0.3">
      <c r="Q72" s="11"/>
      <c r="S72" s="16"/>
    </row>
    <row r="73" spans="17:19" x14ac:dyDescent="0.3">
      <c r="Q73" s="11"/>
      <c r="S73" s="16"/>
    </row>
    <row r="74" spans="17:19" x14ac:dyDescent="0.3">
      <c r="Q74" s="11"/>
      <c r="S74" s="16"/>
    </row>
    <row r="75" spans="17:19" x14ac:dyDescent="0.3">
      <c r="Q75" s="11"/>
      <c r="S75" s="16"/>
    </row>
    <row r="76" spans="17:19" x14ac:dyDescent="0.3">
      <c r="Q76" s="11"/>
      <c r="S76" s="16"/>
    </row>
    <row r="77" spans="17:19" x14ac:dyDescent="0.3">
      <c r="Q77" s="11"/>
      <c r="S77" s="16"/>
    </row>
    <row r="78" spans="17:19" x14ac:dyDescent="0.3">
      <c r="Q78" s="11"/>
      <c r="S78" s="16"/>
    </row>
    <row r="79" spans="17:19" x14ac:dyDescent="0.3">
      <c r="Q79" s="11"/>
      <c r="S79" s="16"/>
    </row>
    <row r="80" spans="17:19" x14ac:dyDescent="0.3">
      <c r="Q80" s="11"/>
      <c r="S80" s="16"/>
    </row>
    <row r="81" spans="17:19" x14ac:dyDescent="0.3">
      <c r="Q81" s="11"/>
      <c r="S81" s="16"/>
    </row>
    <row r="82" spans="17:19" x14ac:dyDescent="0.3">
      <c r="Q82" s="11"/>
      <c r="S82" s="16"/>
    </row>
    <row r="83" spans="17:19" x14ac:dyDescent="0.3">
      <c r="Q83" s="11"/>
      <c r="S83" s="16"/>
    </row>
    <row r="84" spans="17:19" x14ac:dyDescent="0.3">
      <c r="Q84" s="11"/>
      <c r="S84" s="16"/>
    </row>
    <row r="85" spans="17:19" x14ac:dyDescent="0.3">
      <c r="Q85" s="11"/>
      <c r="S85" s="16"/>
    </row>
    <row r="86" spans="17:19" x14ac:dyDescent="0.3">
      <c r="Q86" s="11"/>
      <c r="S86" s="16"/>
    </row>
    <row r="87" spans="17:19" x14ac:dyDescent="0.3">
      <c r="Q87" s="11"/>
      <c r="S87" s="16"/>
    </row>
    <row r="88" spans="17:19" x14ac:dyDescent="0.3">
      <c r="Q88" s="11"/>
      <c r="S88" s="16"/>
    </row>
    <row r="89" spans="17:19" x14ac:dyDescent="0.3">
      <c r="Q89" s="11"/>
      <c r="S89" s="16"/>
    </row>
    <row r="90" spans="17:19" x14ac:dyDescent="0.3">
      <c r="Q90" s="11"/>
      <c r="S90" s="16"/>
    </row>
    <row r="91" spans="17:19" x14ac:dyDescent="0.3">
      <c r="Q91" s="11"/>
      <c r="S91" s="16"/>
    </row>
    <row r="92" spans="17:19" x14ac:dyDescent="0.3">
      <c r="Q92" s="11"/>
      <c r="S92" s="16"/>
    </row>
    <row r="93" spans="17:19" x14ac:dyDescent="0.3">
      <c r="Q93" s="11"/>
      <c r="S93" s="16"/>
    </row>
    <row r="94" spans="17:19" x14ac:dyDescent="0.3">
      <c r="Q94" s="11"/>
      <c r="S94" s="16"/>
    </row>
    <row r="95" spans="17:19" x14ac:dyDescent="0.3">
      <c r="Q95" s="11"/>
      <c r="S95" s="16"/>
    </row>
    <row r="96" spans="17:19" x14ac:dyDescent="0.3">
      <c r="Q96" s="11"/>
      <c r="S96" s="16"/>
    </row>
    <row r="97" spans="17:19" x14ac:dyDescent="0.3">
      <c r="Q97" s="11"/>
      <c r="S97" s="16"/>
    </row>
    <row r="98" spans="17:19" x14ac:dyDescent="0.3">
      <c r="Q98" s="11"/>
      <c r="S98" s="16"/>
    </row>
    <row r="99" spans="17:19" x14ac:dyDescent="0.3">
      <c r="Q99" s="11"/>
      <c r="S99" s="16"/>
    </row>
    <row r="100" spans="17:19" x14ac:dyDescent="0.3">
      <c r="Q100" s="11"/>
      <c r="S100" s="16"/>
    </row>
    <row r="101" spans="17:19" x14ac:dyDescent="0.3">
      <c r="Q101" s="11"/>
      <c r="S101" s="16"/>
    </row>
    <row r="102" spans="17:19" x14ac:dyDescent="0.3">
      <c r="Q102" s="11"/>
      <c r="S102" s="16"/>
    </row>
    <row r="103" spans="17:19" x14ac:dyDescent="0.3">
      <c r="Q103" s="11"/>
      <c r="S103" s="16"/>
    </row>
    <row r="104" spans="17:19" x14ac:dyDescent="0.3">
      <c r="Q104" s="11"/>
      <c r="S104" s="16"/>
    </row>
    <row r="105" spans="17:19" x14ac:dyDescent="0.3">
      <c r="Q105" s="11"/>
      <c r="S105" s="16"/>
    </row>
    <row r="106" spans="17:19" x14ac:dyDescent="0.3">
      <c r="Q106" s="11"/>
      <c r="S106" s="16"/>
    </row>
    <row r="107" spans="17:19" x14ac:dyDescent="0.3">
      <c r="Q107" s="11"/>
      <c r="S107" s="16"/>
    </row>
    <row r="108" spans="17:19" x14ac:dyDescent="0.3">
      <c r="Q108" s="11"/>
      <c r="S108" s="16"/>
    </row>
    <row r="109" spans="17:19" x14ac:dyDescent="0.3">
      <c r="Q109" s="11"/>
      <c r="S109" s="16"/>
    </row>
    <row r="110" spans="17:19" x14ac:dyDescent="0.3">
      <c r="Q110" s="11"/>
      <c r="S110" s="16"/>
    </row>
    <row r="111" spans="17:19" x14ac:dyDescent="0.3">
      <c r="Q111" s="11"/>
      <c r="S111" s="16"/>
    </row>
    <row r="112" spans="17:19" x14ac:dyDescent="0.3">
      <c r="Q112" s="11"/>
      <c r="S112" s="16"/>
    </row>
    <row r="113" spans="17:19" x14ac:dyDescent="0.3">
      <c r="Q113" s="11"/>
      <c r="S113" s="16"/>
    </row>
    <row r="114" spans="17:19" x14ac:dyDescent="0.3">
      <c r="Q114" s="11"/>
      <c r="S114" s="16"/>
    </row>
    <row r="115" spans="17:19" x14ac:dyDescent="0.3">
      <c r="Q115" s="11"/>
      <c r="S115" s="16"/>
    </row>
    <row r="116" spans="17:19" x14ac:dyDescent="0.3">
      <c r="Q116" s="11"/>
      <c r="S116" s="16"/>
    </row>
    <row r="117" spans="17:19" x14ac:dyDescent="0.3">
      <c r="Q117" s="11"/>
      <c r="S117" s="16"/>
    </row>
    <row r="118" spans="17:19" x14ac:dyDescent="0.3">
      <c r="Q118" s="11"/>
      <c r="S118" s="16"/>
    </row>
    <row r="119" spans="17:19" x14ac:dyDescent="0.3">
      <c r="Q119" s="11"/>
      <c r="S119" s="16"/>
    </row>
    <row r="120" spans="17:19" x14ac:dyDescent="0.3">
      <c r="Q120" s="11"/>
      <c r="S120" s="16"/>
    </row>
    <row r="121" spans="17:19" x14ac:dyDescent="0.3">
      <c r="Q121" s="11"/>
      <c r="S121" s="16"/>
    </row>
    <row r="122" spans="17:19" x14ac:dyDescent="0.3">
      <c r="Q122" s="11"/>
      <c r="S122" s="16"/>
    </row>
    <row r="123" spans="17:19" x14ac:dyDescent="0.3">
      <c r="Q123" s="11"/>
      <c r="S123" s="16"/>
    </row>
    <row r="124" spans="17:19" x14ac:dyDescent="0.3">
      <c r="Q124" s="11"/>
      <c r="S124" s="16"/>
    </row>
    <row r="125" spans="17:19" x14ac:dyDescent="0.3">
      <c r="Q125" s="11"/>
      <c r="S125" s="16"/>
    </row>
    <row r="126" spans="17:19" x14ac:dyDescent="0.3">
      <c r="Q126" s="11"/>
      <c r="S126" s="16"/>
    </row>
    <row r="127" spans="17:19" x14ac:dyDescent="0.3">
      <c r="Q127" s="11"/>
      <c r="S127" s="16"/>
    </row>
    <row r="128" spans="17:19" x14ac:dyDescent="0.3">
      <c r="Q128" s="11"/>
      <c r="S128" s="16"/>
    </row>
    <row r="129" spans="17:19" x14ac:dyDescent="0.3">
      <c r="Q129" s="11"/>
      <c r="S129" s="16"/>
    </row>
    <row r="130" spans="17:19" x14ac:dyDescent="0.3">
      <c r="Q130" s="11"/>
      <c r="S130" s="16"/>
    </row>
    <row r="131" spans="17:19" x14ac:dyDescent="0.3">
      <c r="Q131" s="11"/>
      <c r="S131" s="16"/>
    </row>
    <row r="132" spans="17:19" x14ac:dyDescent="0.3">
      <c r="Q132" s="11"/>
      <c r="S132" s="16"/>
    </row>
    <row r="133" spans="17:19" x14ac:dyDescent="0.3">
      <c r="Q133" s="11"/>
      <c r="S133" s="16"/>
    </row>
    <row r="134" spans="17:19" x14ac:dyDescent="0.3">
      <c r="Q134" s="11"/>
      <c r="S134" s="16"/>
    </row>
    <row r="135" spans="17:19" x14ac:dyDescent="0.3">
      <c r="Q135" s="11"/>
      <c r="S135" s="16"/>
    </row>
    <row r="136" spans="17:19" x14ac:dyDescent="0.3">
      <c r="Q136" s="11"/>
      <c r="S136" s="16"/>
    </row>
    <row r="137" spans="17:19" x14ac:dyDescent="0.3">
      <c r="Q137" s="11"/>
      <c r="S137" s="16"/>
    </row>
    <row r="138" spans="17:19" x14ac:dyDescent="0.3">
      <c r="Q138" s="11"/>
      <c r="S138" s="16"/>
    </row>
    <row r="139" spans="17:19" x14ac:dyDescent="0.3">
      <c r="Q139" s="11"/>
      <c r="S139" s="16"/>
    </row>
    <row r="140" spans="17:19" x14ac:dyDescent="0.3">
      <c r="Q140" s="11"/>
      <c r="S140" s="16"/>
    </row>
    <row r="141" spans="17:19" x14ac:dyDescent="0.3">
      <c r="Q141" s="11"/>
      <c r="S141" s="16"/>
    </row>
    <row r="142" spans="17:19" x14ac:dyDescent="0.3">
      <c r="Q142" s="11"/>
      <c r="S142" s="16"/>
    </row>
    <row r="143" spans="17:19" x14ac:dyDescent="0.3">
      <c r="Q143" s="11"/>
      <c r="S143" s="16"/>
    </row>
    <row r="144" spans="17:19" x14ac:dyDescent="0.3">
      <c r="Q144" s="11"/>
      <c r="S144" s="16"/>
    </row>
    <row r="145" spans="17:19" x14ac:dyDescent="0.3">
      <c r="Q145" s="11"/>
      <c r="S145" s="16"/>
    </row>
    <row r="146" spans="17:19" x14ac:dyDescent="0.3">
      <c r="Q146" s="11"/>
      <c r="S146" s="16"/>
    </row>
    <row r="147" spans="17:19" x14ac:dyDescent="0.3">
      <c r="Q147" s="11"/>
      <c r="S147" s="16"/>
    </row>
    <row r="148" spans="17:19" x14ac:dyDescent="0.3">
      <c r="Q148" s="11"/>
      <c r="S148" s="16"/>
    </row>
    <row r="149" spans="17:19" x14ac:dyDescent="0.3">
      <c r="Q149" s="11"/>
      <c r="S149" s="16"/>
    </row>
    <row r="150" spans="17:19" x14ac:dyDescent="0.3">
      <c r="Q150" s="11"/>
      <c r="S150" s="16"/>
    </row>
    <row r="151" spans="17:19" x14ac:dyDescent="0.3">
      <c r="Q151" s="11"/>
      <c r="S151" s="16"/>
    </row>
    <row r="152" spans="17:19" x14ac:dyDescent="0.3">
      <c r="Q152" s="11"/>
      <c r="S152" s="16"/>
    </row>
    <row r="153" spans="17:19" x14ac:dyDescent="0.3">
      <c r="Q153" s="11"/>
      <c r="S153" s="16"/>
    </row>
    <row r="154" spans="17:19" x14ac:dyDescent="0.3">
      <c r="Q154" s="11"/>
      <c r="S154" s="16"/>
    </row>
    <row r="155" spans="17:19" x14ac:dyDescent="0.3">
      <c r="Q155" s="11"/>
      <c r="S155" s="16"/>
    </row>
    <row r="156" spans="17:19" x14ac:dyDescent="0.3">
      <c r="Q156" s="11"/>
      <c r="S156" s="16"/>
    </row>
    <row r="157" spans="17:19" x14ac:dyDescent="0.3">
      <c r="Q157" s="11"/>
      <c r="S157" s="16"/>
    </row>
    <row r="158" spans="17:19" x14ac:dyDescent="0.3">
      <c r="Q158" s="11"/>
      <c r="S158" s="16"/>
    </row>
    <row r="159" spans="17:19" x14ac:dyDescent="0.3">
      <c r="Q159" s="11"/>
      <c r="S159" s="16"/>
    </row>
    <row r="160" spans="17:19" x14ac:dyDescent="0.3">
      <c r="Q160" s="11"/>
      <c r="S160" s="16"/>
    </row>
    <row r="161" spans="17:19" x14ac:dyDescent="0.3">
      <c r="Q161" s="11"/>
      <c r="S161" s="16"/>
    </row>
    <row r="162" spans="17:19" x14ac:dyDescent="0.3">
      <c r="Q162" s="11"/>
      <c r="S162" s="16"/>
    </row>
    <row r="163" spans="17:19" x14ac:dyDescent="0.3">
      <c r="Q163" s="11"/>
      <c r="S163" s="16"/>
    </row>
    <row r="164" spans="17:19" x14ac:dyDescent="0.3">
      <c r="Q164" s="11"/>
      <c r="S164" s="16"/>
    </row>
    <row r="165" spans="17:19" x14ac:dyDescent="0.3">
      <c r="Q165" s="11"/>
      <c r="S165" s="16"/>
    </row>
    <row r="166" spans="17:19" x14ac:dyDescent="0.3">
      <c r="Q166" s="11"/>
      <c r="S166" s="16"/>
    </row>
    <row r="167" spans="17:19" x14ac:dyDescent="0.3">
      <c r="Q167" s="11"/>
      <c r="S167" s="16"/>
    </row>
    <row r="168" spans="17:19" x14ac:dyDescent="0.3">
      <c r="Q168" s="11"/>
      <c r="S168" s="16"/>
    </row>
    <row r="169" spans="17:19" x14ac:dyDescent="0.3">
      <c r="Q169" s="11"/>
      <c r="S169" s="16"/>
    </row>
    <row r="170" spans="17:19" x14ac:dyDescent="0.3">
      <c r="Q170" s="11"/>
      <c r="S170" s="16"/>
    </row>
    <row r="171" spans="17:19" x14ac:dyDescent="0.3">
      <c r="Q171" s="11"/>
      <c r="S171" s="16"/>
    </row>
    <row r="172" spans="17:19" x14ac:dyDescent="0.3">
      <c r="Q172" s="11"/>
      <c r="S172" s="16"/>
    </row>
    <row r="173" spans="17:19" x14ac:dyDescent="0.3">
      <c r="Q173" s="11"/>
      <c r="S173" s="16"/>
    </row>
    <row r="174" spans="17:19" x14ac:dyDescent="0.3">
      <c r="Q174" s="11"/>
      <c r="S174" s="16"/>
    </row>
    <row r="175" spans="17:19" x14ac:dyDescent="0.3">
      <c r="Q175" s="11"/>
      <c r="S175" s="16"/>
    </row>
    <row r="176" spans="17:19" x14ac:dyDescent="0.3">
      <c r="Q176" s="11"/>
      <c r="S176" s="16"/>
    </row>
    <row r="177" spans="17:19" x14ac:dyDescent="0.3">
      <c r="Q177" s="11"/>
      <c r="S177" s="16"/>
    </row>
    <row r="178" spans="17:19" x14ac:dyDescent="0.3">
      <c r="Q178" s="11"/>
      <c r="S178" s="16"/>
    </row>
    <row r="179" spans="17:19" x14ac:dyDescent="0.3">
      <c r="Q179" s="11"/>
      <c r="S179" s="16"/>
    </row>
    <row r="180" spans="17:19" x14ac:dyDescent="0.3">
      <c r="Q180" s="11"/>
      <c r="S180" s="16"/>
    </row>
    <row r="181" spans="17:19" x14ac:dyDescent="0.3">
      <c r="Q181" s="11"/>
      <c r="S181" s="16"/>
    </row>
    <row r="182" spans="17:19" x14ac:dyDescent="0.3">
      <c r="Q182" s="11"/>
      <c r="S182" s="16"/>
    </row>
    <row r="183" spans="17:19" x14ac:dyDescent="0.3">
      <c r="Q183" s="11"/>
      <c r="S183" s="16"/>
    </row>
    <row r="184" spans="17:19" x14ac:dyDescent="0.3">
      <c r="Q184" s="11"/>
      <c r="S184" s="16"/>
    </row>
    <row r="185" spans="17:19" x14ac:dyDescent="0.3">
      <c r="Q185" s="11"/>
      <c r="S185" s="16"/>
    </row>
    <row r="186" spans="17:19" x14ac:dyDescent="0.3">
      <c r="Q186" s="11"/>
      <c r="S186" s="16"/>
    </row>
    <row r="187" spans="17:19" x14ac:dyDescent="0.3">
      <c r="Q187" s="11"/>
      <c r="S187" s="16"/>
    </row>
    <row r="188" spans="17:19" x14ac:dyDescent="0.3">
      <c r="Q188" s="11"/>
      <c r="S188" s="16"/>
    </row>
    <row r="189" spans="17:19" x14ac:dyDescent="0.3">
      <c r="Q189" s="11"/>
      <c r="S189" s="16"/>
    </row>
    <row r="190" spans="17:19" x14ac:dyDescent="0.3">
      <c r="Q190" s="11"/>
      <c r="S190" s="16"/>
    </row>
    <row r="191" spans="17:19" x14ac:dyDescent="0.3">
      <c r="Q191" s="11"/>
      <c r="S191" s="16"/>
    </row>
    <row r="192" spans="17:19" x14ac:dyDescent="0.3">
      <c r="Q192" s="11"/>
      <c r="S192" s="16"/>
    </row>
    <row r="193" spans="17:19" x14ac:dyDescent="0.3">
      <c r="Q193" s="11"/>
      <c r="S193" s="16"/>
    </row>
    <row r="194" spans="17:19" x14ac:dyDescent="0.3">
      <c r="Q194" s="11"/>
      <c r="S194" s="16"/>
    </row>
    <row r="195" spans="17:19" x14ac:dyDescent="0.3">
      <c r="Q195" s="11"/>
      <c r="S195" s="16"/>
    </row>
    <row r="196" spans="17:19" x14ac:dyDescent="0.3">
      <c r="Q196" s="11"/>
      <c r="S196" s="16"/>
    </row>
    <row r="197" spans="17:19" x14ac:dyDescent="0.3">
      <c r="Q197" s="11"/>
      <c r="S197" s="16"/>
    </row>
    <row r="198" spans="17:19" x14ac:dyDescent="0.3">
      <c r="Q198" s="11"/>
      <c r="S198" s="16"/>
    </row>
    <row r="199" spans="17:19" x14ac:dyDescent="0.3">
      <c r="Q199" s="11"/>
      <c r="S199" s="16"/>
    </row>
    <row r="200" spans="17:19" x14ac:dyDescent="0.3">
      <c r="Q200" s="11"/>
      <c r="S200" s="16"/>
    </row>
    <row r="201" spans="17:19" x14ac:dyDescent="0.3">
      <c r="Q201" s="11"/>
      <c r="S201" s="16"/>
    </row>
    <row r="202" spans="17:19" x14ac:dyDescent="0.3">
      <c r="Q202" s="11"/>
      <c r="S202" s="16"/>
    </row>
    <row r="203" spans="17:19" x14ac:dyDescent="0.3">
      <c r="Q203" s="11"/>
      <c r="S203" s="16"/>
    </row>
    <row r="204" spans="17:19" x14ac:dyDescent="0.3">
      <c r="Q204" s="11"/>
      <c r="S204" s="16"/>
    </row>
    <row r="205" spans="17:19" x14ac:dyDescent="0.3">
      <c r="Q205" s="11"/>
      <c r="S205" s="16"/>
    </row>
    <row r="206" spans="17:19" x14ac:dyDescent="0.3">
      <c r="Q206" s="11"/>
      <c r="S206" s="16"/>
    </row>
    <row r="207" spans="17:19" x14ac:dyDescent="0.3">
      <c r="Q207" s="11"/>
      <c r="S207" s="16"/>
    </row>
    <row r="208" spans="17:19" x14ac:dyDescent="0.3">
      <c r="Q208" s="11"/>
      <c r="S208" s="16"/>
    </row>
    <row r="209" spans="17:19" x14ac:dyDescent="0.3">
      <c r="Q209" s="11"/>
      <c r="S209" s="16"/>
    </row>
    <row r="210" spans="17:19" x14ac:dyDescent="0.3">
      <c r="Q210" s="11"/>
      <c r="S210" s="16"/>
    </row>
    <row r="211" spans="17:19" x14ac:dyDescent="0.3">
      <c r="Q211" s="11"/>
      <c r="S211" s="16"/>
    </row>
    <row r="212" spans="17:19" x14ac:dyDescent="0.3">
      <c r="Q212" s="11"/>
      <c r="S212" s="16"/>
    </row>
    <row r="213" spans="17:19" x14ac:dyDescent="0.3">
      <c r="Q213" s="11"/>
      <c r="S213" s="16"/>
    </row>
    <row r="214" spans="17:19" x14ac:dyDescent="0.3">
      <c r="Q214" s="11"/>
      <c r="S214" s="16"/>
    </row>
    <row r="215" spans="17:19" x14ac:dyDescent="0.3">
      <c r="Q215" s="11"/>
      <c r="S215" s="16"/>
    </row>
    <row r="216" spans="17:19" x14ac:dyDescent="0.3">
      <c r="Q216" s="11"/>
      <c r="S216" s="16"/>
    </row>
    <row r="217" spans="17:19" x14ac:dyDescent="0.3">
      <c r="Q217" s="11"/>
      <c r="S217" s="16"/>
    </row>
    <row r="218" spans="17:19" x14ac:dyDescent="0.3">
      <c r="Q218" s="11"/>
      <c r="S218" s="16"/>
    </row>
    <row r="219" spans="17:19" x14ac:dyDescent="0.3">
      <c r="Q219" s="11"/>
      <c r="S219" s="16"/>
    </row>
    <row r="220" spans="17:19" x14ac:dyDescent="0.3">
      <c r="Q220" s="11"/>
      <c r="S220" s="16"/>
    </row>
    <row r="221" spans="17:19" x14ac:dyDescent="0.3">
      <c r="Q221" s="11"/>
      <c r="S221" s="16"/>
    </row>
    <row r="222" spans="17:19" x14ac:dyDescent="0.3">
      <c r="Q222" s="11"/>
      <c r="S222" s="16"/>
    </row>
    <row r="223" spans="17:19" x14ac:dyDescent="0.3">
      <c r="Q223" s="11"/>
      <c r="S223" s="16"/>
    </row>
    <row r="224" spans="17:19" x14ac:dyDescent="0.3">
      <c r="Q224" s="11"/>
      <c r="S224" s="16"/>
    </row>
    <row r="225" spans="17:19" x14ac:dyDescent="0.3">
      <c r="Q225" s="11"/>
      <c r="S225" s="16"/>
    </row>
    <row r="226" spans="17:19" x14ac:dyDescent="0.3">
      <c r="Q226" s="11"/>
      <c r="S226" s="16"/>
    </row>
    <row r="227" spans="17:19" x14ac:dyDescent="0.3">
      <c r="Q227" s="11"/>
      <c r="S227" s="16"/>
    </row>
    <row r="228" spans="17:19" x14ac:dyDescent="0.3">
      <c r="Q228" s="11"/>
      <c r="S228" s="16"/>
    </row>
    <row r="229" spans="17:19" x14ac:dyDescent="0.3">
      <c r="Q229" s="11"/>
      <c r="S229" s="16"/>
    </row>
    <row r="230" spans="17:19" x14ac:dyDescent="0.3">
      <c r="Q230" s="11"/>
      <c r="S230" s="16"/>
    </row>
    <row r="231" spans="17:19" x14ac:dyDescent="0.3">
      <c r="Q231" s="11"/>
      <c r="S231" s="16"/>
    </row>
    <row r="232" spans="17:19" x14ac:dyDescent="0.3">
      <c r="Q232" s="11"/>
      <c r="S232" s="16"/>
    </row>
    <row r="233" spans="17:19" x14ac:dyDescent="0.3">
      <c r="Q233" s="11"/>
      <c r="S233" s="16"/>
    </row>
    <row r="234" spans="17:19" x14ac:dyDescent="0.3">
      <c r="Q234" s="11"/>
      <c r="S234" s="16"/>
    </row>
    <row r="235" spans="17:19" x14ac:dyDescent="0.3">
      <c r="Q235" s="11"/>
      <c r="S235" s="16"/>
    </row>
    <row r="236" spans="17:19" x14ac:dyDescent="0.3">
      <c r="Q236" s="11"/>
      <c r="S236" s="16"/>
    </row>
    <row r="237" spans="17:19" x14ac:dyDescent="0.3">
      <c r="Q237" s="11"/>
      <c r="S237" s="16"/>
    </row>
    <row r="238" spans="17:19" x14ac:dyDescent="0.3">
      <c r="Q238" s="11"/>
      <c r="S238" s="16"/>
    </row>
    <row r="239" spans="17:19" x14ac:dyDescent="0.3">
      <c r="Q239" s="11"/>
      <c r="S239" s="16"/>
    </row>
    <row r="240" spans="17:19" x14ac:dyDescent="0.3">
      <c r="Q240" s="11"/>
      <c r="S240" s="16"/>
    </row>
    <row r="241" spans="17:19" x14ac:dyDescent="0.3">
      <c r="Q241" s="11"/>
      <c r="S241" s="16"/>
    </row>
    <row r="242" spans="17:19" x14ac:dyDescent="0.3">
      <c r="Q242" s="11"/>
      <c r="S242" s="16"/>
    </row>
    <row r="243" spans="17:19" x14ac:dyDescent="0.3">
      <c r="Q243" s="11"/>
      <c r="S243" s="16"/>
    </row>
    <row r="244" spans="17:19" x14ac:dyDescent="0.3">
      <c r="Q244" s="11"/>
      <c r="S244" s="16"/>
    </row>
    <row r="245" spans="17:19" x14ac:dyDescent="0.3">
      <c r="Q245" s="11"/>
      <c r="S245" s="16"/>
    </row>
    <row r="246" spans="17:19" x14ac:dyDescent="0.3">
      <c r="Q246" s="11"/>
      <c r="S246" s="16"/>
    </row>
    <row r="247" spans="17:19" x14ac:dyDescent="0.3">
      <c r="Q247" s="11"/>
      <c r="S247" s="16"/>
    </row>
    <row r="248" spans="17:19" x14ac:dyDescent="0.3">
      <c r="Q248" s="11"/>
      <c r="S248" s="16"/>
    </row>
    <row r="249" spans="17:19" x14ac:dyDescent="0.3">
      <c r="Q249" s="11"/>
      <c r="S249" s="16"/>
    </row>
    <row r="250" spans="17:19" x14ac:dyDescent="0.3">
      <c r="Q250" s="11"/>
      <c r="S250" s="16"/>
    </row>
    <row r="251" spans="17:19" x14ac:dyDescent="0.3">
      <c r="Q251" s="11"/>
      <c r="S251" s="16"/>
    </row>
    <row r="252" spans="17:19" x14ac:dyDescent="0.3">
      <c r="Q252" s="11"/>
      <c r="S252" s="16"/>
    </row>
    <row r="253" spans="17:19" x14ac:dyDescent="0.3">
      <c r="Q253" s="11"/>
      <c r="S253" s="16"/>
    </row>
    <row r="254" spans="17:19" x14ac:dyDescent="0.3">
      <c r="Q254" s="11"/>
      <c r="S254" s="16"/>
    </row>
    <row r="255" spans="17:19" x14ac:dyDescent="0.3">
      <c r="Q255" s="11"/>
      <c r="S255" s="16"/>
    </row>
    <row r="256" spans="17:19" x14ac:dyDescent="0.3">
      <c r="Q256" s="11"/>
      <c r="S256" s="16"/>
    </row>
    <row r="257" spans="17:19" x14ac:dyDescent="0.3">
      <c r="Q257" s="11"/>
      <c r="S257" s="16"/>
    </row>
    <row r="258" spans="17:19" x14ac:dyDescent="0.3">
      <c r="Q258" s="11"/>
      <c r="S258" s="16"/>
    </row>
    <row r="259" spans="17:19" x14ac:dyDescent="0.3">
      <c r="Q259" s="11"/>
      <c r="S259" s="16"/>
    </row>
    <row r="260" spans="17:19" x14ac:dyDescent="0.3">
      <c r="Q260" s="11"/>
      <c r="S260" s="16"/>
    </row>
    <row r="261" spans="17:19" x14ac:dyDescent="0.3">
      <c r="Q261" s="11"/>
      <c r="S261" s="16"/>
    </row>
    <row r="262" spans="17:19" x14ac:dyDescent="0.3">
      <c r="Q262" s="11"/>
      <c r="S262" s="16"/>
    </row>
    <row r="263" spans="17:19" x14ac:dyDescent="0.3">
      <c r="Q263" s="11"/>
      <c r="S263" s="16"/>
    </row>
    <row r="264" spans="17:19" x14ac:dyDescent="0.3">
      <c r="Q264" s="11"/>
      <c r="S264" s="16"/>
    </row>
    <row r="265" spans="17:19" x14ac:dyDescent="0.3">
      <c r="Q265" s="11"/>
      <c r="S265" s="16"/>
    </row>
    <row r="266" spans="17:19" x14ac:dyDescent="0.3">
      <c r="Q266" s="11"/>
      <c r="S266" s="16"/>
    </row>
    <row r="267" spans="17:19" x14ac:dyDescent="0.3">
      <c r="Q267" s="11"/>
      <c r="S267" s="16"/>
    </row>
    <row r="268" spans="17:19" x14ac:dyDescent="0.3">
      <c r="Q268" s="11"/>
      <c r="S268" s="16"/>
    </row>
    <row r="269" spans="17:19" x14ac:dyDescent="0.3">
      <c r="Q269" s="11"/>
      <c r="S269" s="16"/>
    </row>
    <row r="270" spans="17:19" x14ac:dyDescent="0.3">
      <c r="Q270" s="11"/>
      <c r="S270" s="16"/>
    </row>
    <row r="271" spans="17:19" x14ac:dyDescent="0.3">
      <c r="Q271" s="11"/>
      <c r="S271" s="16"/>
    </row>
    <row r="272" spans="17:19" x14ac:dyDescent="0.3">
      <c r="Q272" s="11"/>
      <c r="S272" s="16"/>
    </row>
    <row r="273" spans="17:19" x14ac:dyDescent="0.3">
      <c r="Q273" s="11"/>
      <c r="S273" s="16"/>
    </row>
    <row r="274" spans="17:19" x14ac:dyDescent="0.3">
      <c r="Q274" s="11"/>
      <c r="S274" s="16"/>
    </row>
    <row r="275" spans="17:19" x14ac:dyDescent="0.3">
      <c r="Q275" s="11"/>
      <c r="S275" s="16"/>
    </row>
    <row r="276" spans="17:19" x14ac:dyDescent="0.3">
      <c r="Q276" s="11"/>
      <c r="S276" s="16"/>
    </row>
    <row r="277" spans="17:19" x14ac:dyDescent="0.3">
      <c r="Q277" s="11"/>
      <c r="S277" s="16"/>
    </row>
    <row r="278" spans="17:19" x14ac:dyDescent="0.3">
      <c r="Q278" s="11"/>
      <c r="S278" s="16"/>
    </row>
    <row r="279" spans="17:19" x14ac:dyDescent="0.3">
      <c r="Q279" s="11"/>
      <c r="S279" s="16"/>
    </row>
    <row r="280" spans="17:19" x14ac:dyDescent="0.3">
      <c r="Q280" s="11"/>
      <c r="S280" s="16"/>
    </row>
    <row r="281" spans="17:19" x14ac:dyDescent="0.3">
      <c r="Q281" s="11"/>
      <c r="S281" s="16"/>
    </row>
    <row r="282" spans="17:19" x14ac:dyDescent="0.3">
      <c r="Q282" s="11"/>
      <c r="S282" s="16"/>
    </row>
    <row r="283" spans="17:19" x14ac:dyDescent="0.3">
      <c r="Q283" s="11"/>
      <c r="S283" s="16"/>
    </row>
    <row r="284" spans="17:19" x14ac:dyDescent="0.3">
      <c r="Q284" s="11"/>
      <c r="S284" s="16"/>
    </row>
    <row r="285" spans="17:19" x14ac:dyDescent="0.3">
      <c r="Q285" s="11"/>
      <c r="S285" s="16"/>
    </row>
    <row r="286" spans="17:19" x14ac:dyDescent="0.3">
      <c r="Q286" s="11"/>
      <c r="S286" s="16"/>
    </row>
    <row r="287" spans="17:19" x14ac:dyDescent="0.3">
      <c r="Q287" s="11"/>
      <c r="S287" s="16"/>
    </row>
    <row r="288" spans="17:19" x14ac:dyDescent="0.3">
      <c r="Q288" s="11"/>
      <c r="S288" s="16"/>
    </row>
    <row r="289" spans="17:19" x14ac:dyDescent="0.3">
      <c r="Q289" s="11"/>
      <c r="S289" s="16"/>
    </row>
    <row r="290" spans="17:19" x14ac:dyDescent="0.3">
      <c r="Q290" s="11"/>
      <c r="S290" s="16"/>
    </row>
    <row r="291" spans="17:19" x14ac:dyDescent="0.3">
      <c r="Q291" s="11"/>
      <c r="S291" s="16"/>
    </row>
    <row r="292" spans="17:19" x14ac:dyDescent="0.3">
      <c r="Q292" s="11"/>
      <c r="S292" s="16"/>
    </row>
    <row r="293" spans="17:19" x14ac:dyDescent="0.3">
      <c r="Q293" s="11"/>
      <c r="S293" s="16"/>
    </row>
    <row r="294" spans="17:19" x14ac:dyDescent="0.3">
      <c r="Q294" s="11"/>
      <c r="S294" s="16"/>
    </row>
    <row r="295" spans="17:19" x14ac:dyDescent="0.3">
      <c r="Q295" s="11"/>
      <c r="S295" s="16"/>
    </row>
    <row r="296" spans="17:19" x14ac:dyDescent="0.3">
      <c r="Q296" s="11"/>
      <c r="S296" s="16"/>
    </row>
    <row r="297" spans="17:19" x14ac:dyDescent="0.3">
      <c r="Q297" s="11"/>
      <c r="S297" s="16"/>
    </row>
    <row r="298" spans="17:19" x14ac:dyDescent="0.3">
      <c r="Q298" s="11"/>
      <c r="S298" s="16"/>
    </row>
    <row r="299" spans="17:19" x14ac:dyDescent="0.3">
      <c r="Q299" s="11"/>
      <c r="S299" s="16"/>
    </row>
    <row r="300" spans="17:19" x14ac:dyDescent="0.3">
      <c r="Q300" s="11"/>
      <c r="S300" s="16"/>
    </row>
    <row r="301" spans="17:19" x14ac:dyDescent="0.3">
      <c r="Q301" s="11"/>
      <c r="S301" s="16"/>
    </row>
    <row r="302" spans="17:19" x14ac:dyDescent="0.3">
      <c r="Q302" s="11"/>
      <c r="S302" s="16"/>
    </row>
    <row r="303" spans="17:19" x14ac:dyDescent="0.3">
      <c r="Q303" s="11"/>
      <c r="S303" s="16"/>
    </row>
    <row r="304" spans="17:19" x14ac:dyDescent="0.3">
      <c r="Q304" s="11"/>
      <c r="S304" s="16"/>
    </row>
    <row r="305" spans="17:19" x14ac:dyDescent="0.3">
      <c r="Q305" s="11"/>
      <c r="S305" s="16"/>
    </row>
    <row r="306" spans="17:19" x14ac:dyDescent="0.3">
      <c r="Q306" s="11"/>
      <c r="S306" s="16"/>
    </row>
    <row r="307" spans="17:19" x14ac:dyDescent="0.3">
      <c r="Q307" s="11"/>
      <c r="S307" s="16"/>
    </row>
    <row r="308" spans="17:19" x14ac:dyDescent="0.3">
      <c r="Q308" s="11"/>
      <c r="S308" s="16"/>
    </row>
    <row r="309" spans="17:19" x14ac:dyDescent="0.3">
      <c r="Q309" s="11"/>
      <c r="S309" s="16"/>
    </row>
    <row r="310" spans="17:19" x14ac:dyDescent="0.3">
      <c r="Q310" s="11"/>
      <c r="S310" s="16"/>
    </row>
    <row r="311" spans="17:19" x14ac:dyDescent="0.3">
      <c r="Q311" s="11"/>
      <c r="S311" s="16"/>
    </row>
    <row r="312" spans="17:19" x14ac:dyDescent="0.3">
      <c r="Q312" s="11"/>
      <c r="S312" s="16"/>
    </row>
    <row r="313" spans="17:19" x14ac:dyDescent="0.3">
      <c r="Q313" s="11"/>
      <c r="S313" s="16"/>
    </row>
    <row r="314" spans="17:19" x14ac:dyDescent="0.3">
      <c r="Q314" s="11"/>
      <c r="S314" s="16"/>
    </row>
    <row r="315" spans="17:19" x14ac:dyDescent="0.3">
      <c r="Q315" s="11"/>
      <c r="S315" s="16"/>
    </row>
    <row r="316" spans="17:19" x14ac:dyDescent="0.3">
      <c r="Q316" s="11"/>
      <c r="S316" s="16"/>
    </row>
    <row r="317" spans="17:19" x14ac:dyDescent="0.3">
      <c r="Q317" s="11"/>
      <c r="S317" s="16"/>
    </row>
    <row r="318" spans="17:19" x14ac:dyDescent="0.3">
      <c r="Q318" s="11"/>
      <c r="S318" s="16"/>
    </row>
    <row r="319" spans="17:19" x14ac:dyDescent="0.3">
      <c r="Q319" s="11"/>
      <c r="S319" s="16"/>
    </row>
    <row r="320" spans="17:19" x14ac:dyDescent="0.3">
      <c r="Q320" s="11"/>
      <c r="S320" s="16"/>
    </row>
    <row r="321" spans="17:19" x14ac:dyDescent="0.3">
      <c r="Q321" s="11"/>
      <c r="S321" s="16"/>
    </row>
    <row r="322" spans="17:19" x14ac:dyDescent="0.3">
      <c r="Q322" s="11"/>
      <c r="S322" s="16"/>
    </row>
    <row r="323" spans="17:19" x14ac:dyDescent="0.3">
      <c r="Q323" s="11"/>
      <c r="S323" s="16"/>
    </row>
    <row r="324" spans="17:19" x14ac:dyDescent="0.3">
      <c r="Q324" s="11"/>
      <c r="S324" s="16"/>
    </row>
    <row r="325" spans="17:19" x14ac:dyDescent="0.3">
      <c r="Q325" s="11"/>
      <c r="S325" s="16"/>
    </row>
    <row r="326" spans="17:19" x14ac:dyDescent="0.3">
      <c r="Q326" s="11"/>
      <c r="S326" s="16"/>
    </row>
    <row r="327" spans="17:19" x14ac:dyDescent="0.3">
      <c r="Q327" s="11"/>
      <c r="S327" s="16"/>
    </row>
    <row r="328" spans="17:19" x14ac:dyDescent="0.3">
      <c r="Q328" s="11"/>
      <c r="S328" s="16"/>
    </row>
    <row r="329" spans="17:19" x14ac:dyDescent="0.3">
      <c r="Q329" s="11"/>
      <c r="S329" s="16"/>
    </row>
    <row r="330" spans="17:19" x14ac:dyDescent="0.3">
      <c r="Q330" s="11"/>
      <c r="S330" s="16"/>
    </row>
    <row r="331" spans="17:19" x14ac:dyDescent="0.3">
      <c r="Q331" s="11"/>
      <c r="S331" s="16"/>
    </row>
    <row r="332" spans="17:19" x14ac:dyDescent="0.3">
      <c r="Q332" s="11"/>
      <c r="S332" s="16"/>
    </row>
    <row r="333" spans="17:19" x14ac:dyDescent="0.3">
      <c r="Q333" s="11"/>
      <c r="S333" s="16"/>
    </row>
    <row r="334" spans="17:19" x14ac:dyDescent="0.3">
      <c r="Q334" s="11"/>
      <c r="S334" s="16"/>
    </row>
    <row r="335" spans="17:19" x14ac:dyDescent="0.3">
      <c r="Q335" s="11"/>
      <c r="S335" s="16"/>
    </row>
    <row r="336" spans="17:19" x14ac:dyDescent="0.3">
      <c r="Q336" s="11"/>
      <c r="S336" s="16"/>
    </row>
    <row r="337" spans="17:19" x14ac:dyDescent="0.3">
      <c r="Q337" s="11"/>
      <c r="S337" s="16"/>
    </row>
    <row r="338" spans="17:19" x14ac:dyDescent="0.3">
      <c r="Q338" s="11"/>
      <c r="S338" s="16"/>
    </row>
    <row r="339" spans="17:19" x14ac:dyDescent="0.3">
      <c r="Q339" s="11"/>
      <c r="S339" s="16"/>
    </row>
    <row r="340" spans="17:19" x14ac:dyDescent="0.3">
      <c r="Q340" s="11"/>
      <c r="S340" s="16"/>
    </row>
    <row r="341" spans="17:19" x14ac:dyDescent="0.3">
      <c r="Q341" s="11"/>
      <c r="S341" s="16"/>
    </row>
    <row r="342" spans="17:19" x14ac:dyDescent="0.3">
      <c r="Q342" s="11"/>
      <c r="S342" s="16"/>
    </row>
    <row r="343" spans="17:19" x14ac:dyDescent="0.3">
      <c r="Q343" s="11"/>
      <c r="S343" s="16"/>
    </row>
    <row r="344" spans="17:19" x14ac:dyDescent="0.3">
      <c r="Q344" s="11"/>
      <c r="S344" s="16"/>
    </row>
    <row r="345" spans="17:19" x14ac:dyDescent="0.3">
      <c r="Q345" s="11"/>
      <c r="S345" s="16"/>
    </row>
    <row r="346" spans="17:19" x14ac:dyDescent="0.3">
      <c r="Q346" s="11"/>
      <c r="S346" s="16"/>
    </row>
    <row r="347" spans="17:19" x14ac:dyDescent="0.3">
      <c r="Q347" s="11"/>
      <c r="S347" s="16"/>
    </row>
    <row r="348" spans="17:19" x14ac:dyDescent="0.3">
      <c r="Q348" s="11"/>
      <c r="S348" s="16"/>
    </row>
    <row r="349" spans="17:19" x14ac:dyDescent="0.3">
      <c r="Q349" s="11"/>
      <c r="S349" s="16"/>
    </row>
    <row r="350" spans="17:19" x14ac:dyDescent="0.3">
      <c r="Q350" s="11"/>
      <c r="S350" s="16"/>
    </row>
    <row r="351" spans="17:19" x14ac:dyDescent="0.3">
      <c r="Q351" s="11"/>
      <c r="S351" s="16"/>
    </row>
    <row r="352" spans="17:19" x14ac:dyDescent="0.3">
      <c r="Q352" s="11"/>
      <c r="S352" s="16"/>
    </row>
    <row r="353" spans="17:19" x14ac:dyDescent="0.3">
      <c r="Q353" s="11"/>
      <c r="S353" s="16"/>
    </row>
    <row r="354" spans="17:19" x14ac:dyDescent="0.3">
      <c r="Q354" s="11"/>
      <c r="S354" s="16"/>
    </row>
    <row r="355" spans="17:19" x14ac:dyDescent="0.3">
      <c r="Q355" s="11"/>
      <c r="S355" s="16"/>
    </row>
    <row r="356" spans="17:19" x14ac:dyDescent="0.3">
      <c r="Q356" s="11"/>
      <c r="S356" s="16"/>
    </row>
    <row r="357" spans="17:19" x14ac:dyDescent="0.3">
      <c r="Q357" s="11"/>
      <c r="S357" s="16"/>
    </row>
    <row r="358" spans="17:19" x14ac:dyDescent="0.3">
      <c r="Q358" s="11"/>
      <c r="S358" s="16"/>
    </row>
    <row r="359" spans="17:19" x14ac:dyDescent="0.3">
      <c r="Q359" s="11"/>
      <c r="S359" s="16"/>
    </row>
    <row r="360" spans="17:19" x14ac:dyDescent="0.3">
      <c r="Q360" s="11"/>
      <c r="S360" s="16"/>
    </row>
    <row r="361" spans="17:19" x14ac:dyDescent="0.3">
      <c r="Q361" s="11"/>
      <c r="S361" s="16"/>
    </row>
    <row r="362" spans="17:19" x14ac:dyDescent="0.3">
      <c r="Q362" s="11"/>
      <c r="S362" s="16"/>
    </row>
    <row r="363" spans="17:19" x14ac:dyDescent="0.3">
      <c r="Q363" s="11"/>
      <c r="S363" s="16"/>
    </row>
    <row r="364" spans="17:19" x14ac:dyDescent="0.3">
      <c r="Q364" s="11"/>
      <c r="S364" s="16"/>
    </row>
    <row r="365" spans="17:19" x14ac:dyDescent="0.3">
      <c r="Q365" s="11"/>
      <c r="S365" s="16"/>
    </row>
    <row r="366" spans="17:19" x14ac:dyDescent="0.3">
      <c r="Q366" s="11"/>
      <c r="S366" s="16"/>
    </row>
    <row r="367" spans="17:19" x14ac:dyDescent="0.3">
      <c r="Q367" s="11"/>
      <c r="S367" s="16"/>
    </row>
    <row r="368" spans="17:19" x14ac:dyDescent="0.3">
      <c r="Q368" s="11"/>
      <c r="S368" s="16"/>
    </row>
    <row r="369" spans="17:19" x14ac:dyDescent="0.3">
      <c r="Q369" s="11"/>
      <c r="S369" s="16"/>
    </row>
    <row r="370" spans="17:19" x14ac:dyDescent="0.3">
      <c r="Q370" s="11"/>
      <c r="S370" s="16"/>
    </row>
    <row r="371" spans="17:19" x14ac:dyDescent="0.3">
      <c r="Q371" s="11"/>
      <c r="S371" s="16"/>
    </row>
    <row r="372" spans="17:19" x14ac:dyDescent="0.3">
      <c r="Q372" s="11"/>
      <c r="S372" s="16"/>
    </row>
    <row r="373" spans="17:19" x14ac:dyDescent="0.3">
      <c r="Q373" s="11"/>
      <c r="S373" s="16"/>
    </row>
    <row r="374" spans="17:19" x14ac:dyDescent="0.3">
      <c r="Q374" s="11"/>
      <c r="S374" s="16"/>
    </row>
    <row r="375" spans="17:19" x14ac:dyDescent="0.3">
      <c r="Q375" s="11"/>
      <c r="S375" s="16"/>
    </row>
    <row r="376" spans="17:19" x14ac:dyDescent="0.3">
      <c r="Q376" s="11"/>
      <c r="S376" s="16"/>
    </row>
    <row r="377" spans="17:19" x14ac:dyDescent="0.3">
      <c r="Q377" s="11"/>
      <c r="S377" s="16"/>
    </row>
    <row r="378" spans="17:19" x14ac:dyDescent="0.3">
      <c r="Q378" s="11"/>
      <c r="S378" s="16"/>
    </row>
    <row r="379" spans="17:19" x14ac:dyDescent="0.3">
      <c r="Q379" s="11"/>
      <c r="S379" s="16"/>
    </row>
    <row r="380" spans="17:19" x14ac:dyDescent="0.3">
      <c r="Q380" s="11"/>
      <c r="S380" s="16"/>
    </row>
    <row r="381" spans="17:19" x14ac:dyDescent="0.3">
      <c r="Q381" s="11"/>
      <c r="S381" s="16"/>
    </row>
    <row r="382" spans="17:19" x14ac:dyDescent="0.3">
      <c r="Q382" s="11"/>
      <c r="S382" s="16"/>
    </row>
    <row r="383" spans="17:19" x14ac:dyDescent="0.3">
      <c r="Q383" s="11"/>
      <c r="S383" s="16"/>
    </row>
    <row r="384" spans="17:19" x14ac:dyDescent="0.3">
      <c r="Q384" s="11"/>
      <c r="S384" s="16"/>
    </row>
    <row r="385" spans="17:19" x14ac:dyDescent="0.3">
      <c r="Q385" s="11"/>
      <c r="S385" s="16"/>
    </row>
    <row r="386" spans="17:19" x14ac:dyDescent="0.3">
      <c r="Q386" s="11"/>
      <c r="S386" s="16"/>
    </row>
    <row r="387" spans="17:19" x14ac:dyDescent="0.3">
      <c r="Q387" s="11"/>
      <c r="S387" s="16"/>
    </row>
    <row r="388" spans="17:19" x14ac:dyDescent="0.3">
      <c r="Q388" s="11"/>
      <c r="S388" s="16"/>
    </row>
    <row r="389" spans="17:19" x14ac:dyDescent="0.3">
      <c r="Q389" s="11"/>
      <c r="S389" s="16"/>
    </row>
    <row r="390" spans="17:19" x14ac:dyDescent="0.3">
      <c r="Q390" s="11"/>
      <c r="S390" s="16"/>
    </row>
    <row r="391" spans="17:19" x14ac:dyDescent="0.3">
      <c r="Q391" s="11"/>
      <c r="S391" s="16"/>
    </row>
    <row r="392" spans="17:19" x14ac:dyDescent="0.3">
      <c r="Q392" s="11"/>
      <c r="S392" s="16"/>
    </row>
    <row r="393" spans="17:19" x14ac:dyDescent="0.3">
      <c r="Q393" s="11"/>
      <c r="S393" s="16"/>
    </row>
    <row r="394" spans="17:19" x14ac:dyDescent="0.3">
      <c r="Q394" s="11"/>
      <c r="S394" s="16"/>
    </row>
    <row r="395" spans="17:19" x14ac:dyDescent="0.3">
      <c r="Q395" s="11"/>
      <c r="S395" s="16"/>
    </row>
    <row r="396" spans="17:19" x14ac:dyDescent="0.3">
      <c r="Q396" s="11"/>
      <c r="S396" s="16"/>
    </row>
    <row r="397" spans="17:19" x14ac:dyDescent="0.3">
      <c r="Q397" s="11"/>
      <c r="S397" s="16"/>
    </row>
    <row r="398" spans="17:19" x14ac:dyDescent="0.3">
      <c r="Q398" s="11"/>
      <c r="S398" s="16"/>
    </row>
    <row r="399" spans="17:19" x14ac:dyDescent="0.3">
      <c r="Q399" s="11"/>
      <c r="S399" s="16"/>
    </row>
    <row r="400" spans="17:19" x14ac:dyDescent="0.3">
      <c r="Q400" s="11"/>
      <c r="S400" s="16"/>
    </row>
    <row r="401" spans="17:19" x14ac:dyDescent="0.3">
      <c r="Q401" s="11"/>
      <c r="S401" s="16"/>
    </row>
    <row r="402" spans="17:19" x14ac:dyDescent="0.3">
      <c r="Q402" s="11"/>
      <c r="S402" s="16"/>
    </row>
    <row r="403" spans="17:19" x14ac:dyDescent="0.3">
      <c r="Q403" s="11"/>
      <c r="S403" s="16"/>
    </row>
    <row r="404" spans="17:19" x14ac:dyDescent="0.3">
      <c r="Q404" s="11"/>
      <c r="S404" s="16"/>
    </row>
    <row r="405" spans="17:19" x14ac:dyDescent="0.3">
      <c r="Q405" s="11"/>
      <c r="S405" s="16"/>
    </row>
    <row r="406" spans="17:19" x14ac:dyDescent="0.3">
      <c r="Q406" s="11"/>
      <c r="S406" s="16"/>
    </row>
    <row r="407" spans="17:19" x14ac:dyDescent="0.3">
      <c r="Q407" s="11"/>
      <c r="S407" s="16"/>
    </row>
    <row r="408" spans="17:19" x14ac:dyDescent="0.3">
      <c r="Q408" s="11"/>
      <c r="S408" s="16"/>
    </row>
    <row r="409" spans="17:19" x14ac:dyDescent="0.3">
      <c r="Q409" s="11"/>
      <c r="S409" s="16"/>
    </row>
    <row r="410" spans="17:19" x14ac:dyDescent="0.3">
      <c r="Q410" s="11"/>
      <c r="S410" s="16"/>
    </row>
    <row r="411" spans="17:19" x14ac:dyDescent="0.3">
      <c r="Q411" s="11"/>
      <c r="S411" s="16"/>
    </row>
    <row r="412" spans="17:19" x14ac:dyDescent="0.3">
      <c r="Q412" s="11"/>
      <c r="S412" s="16"/>
    </row>
    <row r="413" spans="17:19" x14ac:dyDescent="0.3">
      <c r="Q413" s="11"/>
      <c r="S413" s="16"/>
    </row>
    <row r="414" spans="17:19" x14ac:dyDescent="0.3">
      <c r="Q414" s="11"/>
      <c r="S414" s="16"/>
    </row>
    <row r="415" spans="17:19" x14ac:dyDescent="0.3">
      <c r="Q415" s="11"/>
      <c r="S415" s="16"/>
    </row>
    <row r="416" spans="17:19" x14ac:dyDescent="0.3">
      <c r="Q416" s="11"/>
      <c r="S416" s="16"/>
    </row>
    <row r="417" spans="17:19" x14ac:dyDescent="0.3">
      <c r="Q417" s="11"/>
      <c r="S417" s="16"/>
    </row>
    <row r="418" spans="17:19" x14ac:dyDescent="0.3">
      <c r="Q418" s="11"/>
      <c r="S418" s="16"/>
    </row>
    <row r="419" spans="17:19" x14ac:dyDescent="0.3">
      <c r="Q419" s="11"/>
      <c r="S419" s="16"/>
    </row>
    <row r="420" spans="17:19" x14ac:dyDescent="0.3">
      <c r="Q420" s="11"/>
      <c r="S420" s="16"/>
    </row>
    <row r="421" spans="17:19" x14ac:dyDescent="0.3">
      <c r="Q421" s="11"/>
      <c r="S421" s="16"/>
    </row>
    <row r="422" spans="17:19" x14ac:dyDescent="0.3">
      <c r="Q422" s="11"/>
      <c r="S422" s="16"/>
    </row>
    <row r="423" spans="17:19" x14ac:dyDescent="0.3">
      <c r="Q423" s="11"/>
      <c r="S423" s="16"/>
    </row>
    <row r="424" spans="17:19" x14ac:dyDescent="0.3">
      <c r="Q424" s="11"/>
      <c r="S424" s="16"/>
    </row>
    <row r="425" spans="17:19" x14ac:dyDescent="0.3">
      <c r="Q425" s="11"/>
      <c r="S425" s="16"/>
    </row>
    <row r="426" spans="17:19" x14ac:dyDescent="0.3">
      <c r="Q426" s="11"/>
      <c r="S426" s="16"/>
    </row>
    <row r="427" spans="17:19" x14ac:dyDescent="0.3">
      <c r="Q427" s="11"/>
      <c r="S427" s="16"/>
    </row>
    <row r="428" spans="17:19" x14ac:dyDescent="0.3">
      <c r="Q428" s="11"/>
      <c r="S428" s="16"/>
    </row>
    <row r="429" spans="17:19" x14ac:dyDescent="0.3">
      <c r="Q429" s="11"/>
      <c r="S429" s="16"/>
    </row>
    <row r="430" spans="17:19" x14ac:dyDescent="0.3">
      <c r="Q430" s="11"/>
      <c r="S430" s="16"/>
    </row>
    <row r="431" spans="17:19" x14ac:dyDescent="0.3">
      <c r="Q431" s="11"/>
      <c r="S431" s="16"/>
    </row>
    <row r="432" spans="17:19" x14ac:dyDescent="0.3">
      <c r="Q432" s="11"/>
      <c r="S432" s="16"/>
    </row>
    <row r="433" spans="17:19" x14ac:dyDescent="0.3">
      <c r="Q433" s="11"/>
      <c r="S433" s="16"/>
    </row>
    <row r="434" spans="17:19" x14ac:dyDescent="0.3">
      <c r="Q434" s="11"/>
      <c r="S434" s="16"/>
    </row>
    <row r="435" spans="17:19" x14ac:dyDescent="0.3">
      <c r="Q435" s="11"/>
      <c r="S435" s="16"/>
    </row>
    <row r="436" spans="17:19" x14ac:dyDescent="0.3">
      <c r="Q436" s="11"/>
      <c r="S436" s="16"/>
    </row>
    <row r="437" spans="17:19" x14ac:dyDescent="0.3">
      <c r="Q437" s="11"/>
      <c r="S437" s="16"/>
    </row>
    <row r="438" spans="17:19" x14ac:dyDescent="0.3">
      <c r="Q438" s="11"/>
      <c r="S438" s="16"/>
    </row>
    <row r="439" spans="17:19" x14ac:dyDescent="0.3">
      <c r="Q439" s="11"/>
      <c r="S439" s="16"/>
    </row>
    <row r="440" spans="17:19" x14ac:dyDescent="0.3">
      <c r="Q440" s="11"/>
      <c r="S440" s="16"/>
    </row>
    <row r="441" spans="17:19" x14ac:dyDescent="0.3">
      <c r="Q441" s="11"/>
      <c r="S441" s="16"/>
    </row>
    <row r="442" spans="17:19" x14ac:dyDescent="0.3">
      <c r="Q442" s="11"/>
      <c r="S442" s="16"/>
    </row>
    <row r="443" spans="17:19" x14ac:dyDescent="0.3">
      <c r="Q443" s="11"/>
      <c r="S443" s="16"/>
    </row>
    <row r="444" spans="17:19" x14ac:dyDescent="0.3">
      <c r="Q444" s="11"/>
      <c r="S444" s="16"/>
    </row>
    <row r="445" spans="17:19" x14ac:dyDescent="0.3">
      <c r="Q445" s="11"/>
      <c r="S445" s="16"/>
    </row>
    <row r="446" spans="17:19" x14ac:dyDescent="0.3">
      <c r="Q446" s="11"/>
      <c r="S446" s="16"/>
    </row>
    <row r="447" spans="17:19" x14ac:dyDescent="0.3">
      <c r="Q447" s="11"/>
      <c r="S447" s="16"/>
    </row>
    <row r="448" spans="17:19" x14ac:dyDescent="0.3">
      <c r="Q448" s="11"/>
      <c r="S448" s="16"/>
    </row>
    <row r="449" spans="17:19" x14ac:dyDescent="0.3">
      <c r="Q449" s="11"/>
      <c r="S449" s="16"/>
    </row>
    <row r="450" spans="17:19" x14ac:dyDescent="0.3">
      <c r="Q450" s="11"/>
      <c r="S450" s="16"/>
    </row>
    <row r="451" spans="17:19" x14ac:dyDescent="0.3">
      <c r="Q451" s="11"/>
      <c r="S451" s="16"/>
    </row>
    <row r="452" spans="17:19" x14ac:dyDescent="0.3">
      <c r="Q452" s="11"/>
      <c r="S452" s="16"/>
    </row>
    <row r="453" spans="17:19" x14ac:dyDescent="0.3">
      <c r="Q453" s="11"/>
      <c r="S453" s="16"/>
    </row>
    <row r="454" spans="17:19" x14ac:dyDescent="0.3">
      <c r="Q454" s="11"/>
      <c r="S454" s="16"/>
    </row>
    <row r="455" spans="17:19" x14ac:dyDescent="0.3">
      <c r="Q455" s="11"/>
      <c r="S455" s="16"/>
    </row>
    <row r="456" spans="17:19" x14ac:dyDescent="0.3">
      <c r="Q456" s="11"/>
      <c r="S456" s="16"/>
    </row>
    <row r="457" spans="17:19" x14ac:dyDescent="0.3">
      <c r="Q457" s="11"/>
      <c r="S457" s="16"/>
    </row>
    <row r="458" spans="17:19" x14ac:dyDescent="0.3">
      <c r="Q458" s="11"/>
      <c r="S458" s="16"/>
    </row>
    <row r="459" spans="17:19" x14ac:dyDescent="0.3">
      <c r="Q459" s="11"/>
      <c r="S459" s="16"/>
    </row>
    <row r="460" spans="17:19" x14ac:dyDescent="0.3">
      <c r="Q460" s="11"/>
      <c r="S460" s="16"/>
    </row>
    <row r="461" spans="17:19" x14ac:dyDescent="0.3">
      <c r="Q461" s="11"/>
      <c r="S461" s="16"/>
    </row>
    <row r="462" spans="17:19" x14ac:dyDescent="0.3">
      <c r="Q462" s="11"/>
      <c r="S462" s="16"/>
    </row>
    <row r="463" spans="17:19" x14ac:dyDescent="0.3">
      <c r="Q463" s="11"/>
      <c r="S463" s="16"/>
    </row>
    <row r="464" spans="17:19" x14ac:dyDescent="0.3">
      <c r="Q464" s="11"/>
      <c r="S464" s="16"/>
    </row>
    <row r="465" spans="17:19" x14ac:dyDescent="0.3">
      <c r="Q465" s="11"/>
      <c r="S465" s="16"/>
    </row>
    <row r="466" spans="17:19" x14ac:dyDescent="0.3">
      <c r="Q466" s="11"/>
      <c r="S466" s="16"/>
    </row>
    <row r="467" spans="17:19" x14ac:dyDescent="0.3">
      <c r="Q467" s="11"/>
      <c r="S467" s="16"/>
    </row>
    <row r="468" spans="17:19" x14ac:dyDescent="0.3">
      <c r="Q468" s="11"/>
      <c r="S468" s="16"/>
    </row>
    <row r="469" spans="17:19" x14ac:dyDescent="0.3">
      <c r="Q469" s="11"/>
      <c r="S469" s="16"/>
    </row>
    <row r="470" spans="17:19" x14ac:dyDescent="0.3">
      <c r="Q470" s="11"/>
      <c r="S470" s="16"/>
    </row>
    <row r="471" spans="17:19" x14ac:dyDescent="0.3">
      <c r="Q471" s="11"/>
      <c r="S471" s="16"/>
    </row>
    <row r="472" spans="17:19" x14ac:dyDescent="0.3">
      <c r="Q472" s="11"/>
      <c r="S472" s="16"/>
    </row>
    <row r="473" spans="17:19" x14ac:dyDescent="0.3">
      <c r="Q473" s="11"/>
      <c r="S473" s="16"/>
    </row>
    <row r="474" spans="17:19" x14ac:dyDescent="0.3">
      <c r="Q474" s="11"/>
      <c r="S474" s="16"/>
    </row>
    <row r="475" spans="17:19" x14ac:dyDescent="0.3">
      <c r="Q475" s="11"/>
      <c r="S475" s="16"/>
    </row>
    <row r="476" spans="17:19" x14ac:dyDescent="0.3">
      <c r="Q476" s="11"/>
      <c r="S476" s="16"/>
    </row>
    <row r="477" spans="17:19" x14ac:dyDescent="0.3">
      <c r="Q477" s="11"/>
      <c r="S477" s="16"/>
    </row>
    <row r="478" spans="17:19" x14ac:dyDescent="0.3">
      <c r="Q478" s="11"/>
      <c r="S478" s="16"/>
    </row>
    <row r="479" spans="17:19" x14ac:dyDescent="0.3">
      <c r="Q479" s="11"/>
      <c r="S479" s="16"/>
    </row>
    <row r="480" spans="17:19" x14ac:dyDescent="0.3">
      <c r="Q480" s="11"/>
      <c r="S480" s="16"/>
    </row>
    <row r="481" spans="17:19" x14ac:dyDescent="0.3">
      <c r="Q481" s="11"/>
      <c r="S481" s="16"/>
    </row>
    <row r="482" spans="17:19" x14ac:dyDescent="0.3">
      <c r="Q482" s="11"/>
      <c r="S482" s="16"/>
    </row>
    <row r="483" spans="17:19" x14ac:dyDescent="0.3">
      <c r="Q483" s="11"/>
      <c r="S483" s="16"/>
    </row>
    <row r="484" spans="17:19" x14ac:dyDescent="0.3">
      <c r="Q484" s="11"/>
      <c r="S484" s="16"/>
    </row>
    <row r="485" spans="17:19" x14ac:dyDescent="0.3">
      <c r="Q485" s="11"/>
      <c r="S485" s="16"/>
    </row>
    <row r="486" spans="17:19" x14ac:dyDescent="0.3">
      <c r="Q486" s="11"/>
      <c r="S486" s="16"/>
    </row>
    <row r="487" spans="17:19" x14ac:dyDescent="0.3">
      <c r="Q487" s="11"/>
      <c r="S487" s="16"/>
    </row>
    <row r="488" spans="17:19" x14ac:dyDescent="0.3">
      <c r="Q488" s="11"/>
      <c r="S488" s="16"/>
    </row>
    <row r="489" spans="17:19" x14ac:dyDescent="0.3">
      <c r="Q489" s="11"/>
      <c r="S489" s="16"/>
    </row>
    <row r="490" spans="17:19" x14ac:dyDescent="0.3">
      <c r="Q490" s="11"/>
      <c r="S490" s="16"/>
    </row>
    <row r="491" spans="17:19" x14ac:dyDescent="0.3">
      <c r="Q491" s="11"/>
      <c r="S491" s="16"/>
    </row>
    <row r="492" spans="17:19" x14ac:dyDescent="0.3">
      <c r="Q492" s="11"/>
      <c r="S492" s="16"/>
    </row>
    <row r="493" spans="17:19" x14ac:dyDescent="0.3">
      <c r="Q493" s="11"/>
      <c r="S493" s="16"/>
    </row>
    <row r="494" spans="17:19" x14ac:dyDescent="0.3">
      <c r="Q494" s="11"/>
      <c r="S494" s="16"/>
    </row>
    <row r="495" spans="17:19" x14ac:dyDescent="0.3">
      <c r="Q495" s="11"/>
      <c r="S495" s="16"/>
    </row>
    <row r="496" spans="17:19" x14ac:dyDescent="0.3">
      <c r="Q496" s="11"/>
      <c r="S496" s="16"/>
    </row>
    <row r="497" spans="17:19" x14ac:dyDescent="0.3">
      <c r="Q497" s="11"/>
      <c r="S497" s="16"/>
    </row>
    <row r="498" spans="17:19" x14ac:dyDescent="0.3">
      <c r="Q498" s="11"/>
      <c r="S498" s="16"/>
    </row>
    <row r="499" spans="17:19" x14ac:dyDescent="0.3">
      <c r="Q499" s="11"/>
      <c r="S499" s="16"/>
    </row>
    <row r="500" spans="17:19" x14ac:dyDescent="0.3">
      <c r="Q500" s="11"/>
      <c r="S500" s="16"/>
    </row>
    <row r="501" spans="17:19" x14ac:dyDescent="0.3">
      <c r="Q501" s="11"/>
      <c r="S501" s="16"/>
    </row>
    <row r="502" spans="17:19" x14ac:dyDescent="0.3">
      <c r="Q502" s="11"/>
      <c r="S502" s="16"/>
    </row>
    <row r="503" spans="17:19" x14ac:dyDescent="0.3">
      <c r="Q503" s="11"/>
      <c r="S503" s="16"/>
    </row>
    <row r="504" spans="17:19" x14ac:dyDescent="0.3">
      <c r="Q504" s="11"/>
      <c r="S504" s="16"/>
    </row>
    <row r="505" spans="17:19" x14ac:dyDescent="0.3">
      <c r="Q505" s="11"/>
      <c r="S505" s="16"/>
    </row>
    <row r="506" spans="17:19" x14ac:dyDescent="0.3">
      <c r="Q506" s="11"/>
      <c r="S506" s="16"/>
    </row>
    <row r="507" spans="17:19" x14ac:dyDescent="0.3">
      <c r="Q507" s="11"/>
      <c r="S507" s="16"/>
    </row>
    <row r="508" spans="17:19" x14ac:dyDescent="0.3">
      <c r="Q508" s="11"/>
      <c r="S508" s="16"/>
    </row>
    <row r="509" spans="17:19" x14ac:dyDescent="0.3">
      <c r="Q509" s="11"/>
      <c r="S509" s="16"/>
    </row>
    <row r="510" spans="17:19" x14ac:dyDescent="0.3">
      <c r="Q510" s="11"/>
      <c r="S510" s="16"/>
    </row>
    <row r="511" spans="17:19" x14ac:dyDescent="0.3">
      <c r="Q511" s="11"/>
      <c r="S511" s="16"/>
    </row>
    <row r="512" spans="17:19" x14ac:dyDescent="0.3">
      <c r="Q512" s="11"/>
      <c r="S512" s="16"/>
    </row>
    <row r="513" spans="17:19" x14ac:dyDescent="0.3">
      <c r="Q513" s="11"/>
      <c r="S513" s="16"/>
    </row>
    <row r="514" spans="17:19" x14ac:dyDescent="0.3">
      <c r="Q514" s="11"/>
      <c r="S514" s="16"/>
    </row>
    <row r="515" spans="17:19" x14ac:dyDescent="0.3">
      <c r="Q515" s="11"/>
      <c r="S515" s="16"/>
    </row>
    <row r="516" spans="17:19" x14ac:dyDescent="0.3">
      <c r="Q516" s="11"/>
      <c r="S516" s="16"/>
    </row>
    <row r="517" spans="17:19" x14ac:dyDescent="0.3">
      <c r="Q517" s="11"/>
      <c r="S517" s="16"/>
    </row>
    <row r="518" spans="17:19" x14ac:dyDescent="0.3">
      <c r="Q518" s="11"/>
      <c r="S518" s="16"/>
    </row>
    <row r="519" spans="17:19" x14ac:dyDescent="0.3">
      <c r="Q519" s="11"/>
      <c r="S519" s="16"/>
    </row>
    <row r="520" spans="17:19" x14ac:dyDescent="0.3">
      <c r="Q520" s="11"/>
      <c r="S520" s="16"/>
    </row>
    <row r="521" spans="17:19" x14ac:dyDescent="0.3">
      <c r="Q521" s="11"/>
      <c r="S521" s="16"/>
    </row>
    <row r="522" spans="17:19" x14ac:dyDescent="0.3">
      <c r="Q522" s="11"/>
      <c r="S522" s="16"/>
    </row>
    <row r="523" spans="17:19" x14ac:dyDescent="0.3">
      <c r="Q523" s="11"/>
      <c r="S523" s="16"/>
    </row>
    <row r="524" spans="17:19" x14ac:dyDescent="0.3">
      <c r="Q524" s="11"/>
      <c r="S524" s="16"/>
    </row>
    <row r="525" spans="17:19" x14ac:dyDescent="0.3">
      <c r="Q525" s="11"/>
      <c r="S525" s="16"/>
    </row>
    <row r="526" spans="17:19" x14ac:dyDescent="0.3">
      <c r="Q526" s="11"/>
      <c r="S526" s="16"/>
    </row>
    <row r="527" spans="17:19" x14ac:dyDescent="0.3">
      <c r="Q527" s="11"/>
      <c r="S527" s="16"/>
    </row>
    <row r="528" spans="17:19" x14ac:dyDescent="0.3">
      <c r="Q528" s="11"/>
      <c r="S528" s="16"/>
    </row>
    <row r="529" spans="17:19" x14ac:dyDescent="0.3">
      <c r="Q529" s="11"/>
      <c r="S529" s="16"/>
    </row>
    <row r="530" spans="17:19" x14ac:dyDescent="0.3">
      <c r="Q530" s="11"/>
      <c r="S530" s="16"/>
    </row>
    <row r="531" spans="17:19" x14ac:dyDescent="0.3">
      <c r="Q531" s="11"/>
      <c r="S531" s="16"/>
    </row>
    <row r="532" spans="17:19" x14ac:dyDescent="0.3">
      <c r="Q532" s="11"/>
      <c r="S532" s="16"/>
    </row>
    <row r="533" spans="17:19" x14ac:dyDescent="0.3">
      <c r="Q533" s="11"/>
      <c r="S533" s="16"/>
    </row>
    <row r="534" spans="17:19" x14ac:dyDescent="0.3">
      <c r="Q534" s="11"/>
      <c r="S534" s="16"/>
    </row>
    <row r="535" spans="17:19" x14ac:dyDescent="0.3">
      <c r="Q535" s="11"/>
      <c r="S535" s="16"/>
    </row>
    <row r="536" spans="17:19" x14ac:dyDescent="0.3">
      <c r="Q536" s="11"/>
      <c r="S536" s="16"/>
    </row>
    <row r="537" spans="17:19" x14ac:dyDescent="0.3">
      <c r="Q537" s="11"/>
      <c r="S537" s="16"/>
    </row>
    <row r="538" spans="17:19" x14ac:dyDescent="0.3">
      <c r="Q538" s="11"/>
      <c r="S538" s="16"/>
    </row>
    <row r="539" spans="17:19" x14ac:dyDescent="0.3">
      <c r="Q539" s="11"/>
      <c r="S539" s="16"/>
    </row>
    <row r="540" spans="17:19" x14ac:dyDescent="0.3">
      <c r="Q540" s="11"/>
      <c r="S540" s="16"/>
    </row>
    <row r="541" spans="17:19" x14ac:dyDescent="0.3">
      <c r="Q541" s="11"/>
      <c r="S541" s="16"/>
    </row>
    <row r="542" spans="17:19" x14ac:dyDescent="0.3">
      <c r="Q542" s="11"/>
      <c r="S542" s="16"/>
    </row>
    <row r="543" spans="17:19" x14ac:dyDescent="0.3">
      <c r="Q543" s="11"/>
      <c r="S543" s="16"/>
    </row>
    <row r="544" spans="17:19" x14ac:dyDescent="0.3">
      <c r="Q544" s="11"/>
      <c r="S544" s="16"/>
    </row>
    <row r="545" spans="17:19" x14ac:dyDescent="0.3">
      <c r="Q545" s="11"/>
      <c r="S545" s="16"/>
    </row>
    <row r="546" spans="17:19" x14ac:dyDescent="0.3">
      <c r="Q546" s="11"/>
      <c r="S546" s="16"/>
    </row>
    <row r="547" spans="17:19" x14ac:dyDescent="0.3">
      <c r="Q547" s="11"/>
      <c r="S547" s="16"/>
    </row>
    <row r="548" spans="17:19" x14ac:dyDescent="0.3">
      <c r="Q548" s="11"/>
      <c r="S548" s="16"/>
    </row>
    <row r="549" spans="17:19" x14ac:dyDescent="0.3">
      <c r="Q549" s="11"/>
      <c r="S549" s="16"/>
    </row>
    <row r="550" spans="17:19" x14ac:dyDescent="0.3">
      <c r="Q550" s="11"/>
      <c r="S550" s="16"/>
    </row>
    <row r="551" spans="17:19" x14ac:dyDescent="0.3">
      <c r="Q551" s="11"/>
      <c r="S551" s="16"/>
    </row>
    <row r="552" spans="17:19" x14ac:dyDescent="0.3">
      <c r="Q552" s="11"/>
      <c r="S552" s="16"/>
    </row>
    <row r="553" spans="17:19" x14ac:dyDescent="0.3">
      <c r="Q553" s="11"/>
      <c r="S553" s="16"/>
    </row>
    <row r="554" spans="17:19" x14ac:dyDescent="0.3">
      <c r="Q554" s="11"/>
      <c r="S554" s="16"/>
    </row>
    <row r="555" spans="17:19" x14ac:dyDescent="0.3">
      <c r="Q555" s="11"/>
      <c r="S555" s="16"/>
    </row>
    <row r="556" spans="17:19" x14ac:dyDescent="0.3">
      <c r="Q556" s="11"/>
      <c r="S556" s="16"/>
    </row>
    <row r="557" spans="17:19" x14ac:dyDescent="0.3">
      <c r="Q557" s="11"/>
      <c r="S557" s="16"/>
    </row>
    <row r="558" spans="17:19" x14ac:dyDescent="0.3">
      <c r="Q558" s="11"/>
      <c r="S558" s="16"/>
    </row>
    <row r="559" spans="17:19" x14ac:dyDescent="0.3">
      <c r="Q559" s="11"/>
      <c r="S559" s="16"/>
    </row>
    <row r="560" spans="17:19" x14ac:dyDescent="0.3">
      <c r="Q560" s="11"/>
      <c r="S560" s="16"/>
    </row>
    <row r="561" spans="17:19" x14ac:dyDescent="0.3">
      <c r="Q561" s="11"/>
      <c r="S561" s="16"/>
    </row>
    <row r="562" spans="17:19" x14ac:dyDescent="0.3">
      <c r="Q562" s="11"/>
      <c r="S562" s="16"/>
    </row>
    <row r="563" spans="17:19" x14ac:dyDescent="0.3">
      <c r="Q563" s="11"/>
      <c r="S563" s="16"/>
    </row>
    <row r="564" spans="17:19" x14ac:dyDescent="0.3">
      <c r="Q564" s="11"/>
      <c r="S564" s="16"/>
    </row>
    <row r="565" spans="17:19" x14ac:dyDescent="0.3">
      <c r="Q565" s="11"/>
      <c r="S565" s="16"/>
    </row>
    <row r="566" spans="17:19" x14ac:dyDescent="0.3">
      <c r="Q566" s="11"/>
      <c r="S566" s="16"/>
    </row>
    <row r="567" spans="17:19" x14ac:dyDescent="0.3">
      <c r="Q567" s="11"/>
      <c r="S567" s="16"/>
    </row>
    <row r="568" spans="17:19" x14ac:dyDescent="0.3">
      <c r="Q568" s="11"/>
      <c r="S568" s="16"/>
    </row>
    <row r="569" spans="17:19" x14ac:dyDescent="0.3">
      <c r="Q569" s="11"/>
      <c r="S569" s="16"/>
    </row>
    <row r="570" spans="17:19" x14ac:dyDescent="0.3">
      <c r="Q570" s="11"/>
      <c r="S570" s="16"/>
    </row>
    <row r="571" spans="17:19" x14ac:dyDescent="0.3">
      <c r="Q571" s="11"/>
      <c r="S571" s="16"/>
    </row>
    <row r="572" spans="17:19" x14ac:dyDescent="0.3">
      <c r="Q572" s="11"/>
      <c r="S572" s="16"/>
    </row>
    <row r="573" spans="17:19" x14ac:dyDescent="0.3">
      <c r="Q573" s="11"/>
      <c r="S573" s="16"/>
    </row>
    <row r="574" spans="17:19" x14ac:dyDescent="0.3">
      <c r="Q574" s="11"/>
      <c r="S574" s="16"/>
    </row>
    <row r="575" spans="17:19" x14ac:dyDescent="0.3">
      <c r="Q575" s="11"/>
      <c r="S575" s="16"/>
    </row>
    <row r="576" spans="17:19" x14ac:dyDescent="0.3">
      <c r="Q576" s="11"/>
      <c r="S576" s="16"/>
    </row>
    <row r="577" spans="17:19" x14ac:dyDescent="0.3">
      <c r="Q577" s="11"/>
      <c r="S577" s="16"/>
    </row>
    <row r="578" spans="17:19" x14ac:dyDescent="0.3">
      <c r="Q578" s="11"/>
      <c r="S578" s="16"/>
    </row>
    <row r="579" spans="17:19" x14ac:dyDescent="0.3">
      <c r="Q579" s="11"/>
      <c r="S579" s="16"/>
    </row>
    <row r="580" spans="17:19" x14ac:dyDescent="0.3">
      <c r="Q580" s="11"/>
      <c r="S580" s="16"/>
    </row>
    <row r="581" spans="17:19" x14ac:dyDescent="0.3">
      <c r="Q581" s="11"/>
      <c r="S581" s="16"/>
    </row>
    <row r="582" spans="17:19" x14ac:dyDescent="0.3">
      <c r="Q582" s="11"/>
      <c r="S582" s="16"/>
    </row>
    <row r="583" spans="17:19" x14ac:dyDescent="0.3">
      <c r="Q583" s="11"/>
      <c r="S583" s="16"/>
    </row>
    <row r="584" spans="17:19" x14ac:dyDescent="0.3">
      <c r="Q584" s="11"/>
      <c r="S584" s="16"/>
    </row>
    <row r="585" spans="17:19" x14ac:dyDescent="0.3">
      <c r="Q585" s="11"/>
      <c r="S585" s="16"/>
    </row>
    <row r="586" spans="17:19" x14ac:dyDescent="0.3">
      <c r="Q586" s="11"/>
      <c r="S586" s="16"/>
    </row>
    <row r="587" spans="17:19" x14ac:dyDescent="0.3">
      <c r="Q587" s="11"/>
      <c r="S587" s="16"/>
    </row>
    <row r="588" spans="17:19" x14ac:dyDescent="0.3">
      <c r="Q588" s="11"/>
      <c r="S588" s="16"/>
    </row>
    <row r="589" spans="17:19" x14ac:dyDescent="0.3">
      <c r="Q589" s="11"/>
      <c r="S589" s="16"/>
    </row>
    <row r="590" spans="17:19" x14ac:dyDescent="0.3">
      <c r="Q590" s="11"/>
      <c r="S590" s="16"/>
    </row>
    <row r="591" spans="17:19" x14ac:dyDescent="0.3">
      <c r="Q591" s="11"/>
      <c r="S591" s="16"/>
    </row>
    <row r="592" spans="17:19" x14ac:dyDescent="0.3">
      <c r="Q592" s="11"/>
      <c r="S592" s="16"/>
    </row>
    <row r="593" spans="17:19" x14ac:dyDescent="0.3">
      <c r="Q593" s="11"/>
      <c r="S593" s="16"/>
    </row>
    <row r="594" spans="17:19" x14ac:dyDescent="0.3">
      <c r="Q594" s="11"/>
      <c r="S594" s="16"/>
    </row>
    <row r="595" spans="17:19" x14ac:dyDescent="0.3">
      <c r="Q595" s="11"/>
      <c r="S595" s="16"/>
    </row>
    <row r="596" spans="17:19" x14ac:dyDescent="0.3">
      <c r="Q596" s="11"/>
      <c r="S596" s="16"/>
    </row>
    <row r="597" spans="17:19" x14ac:dyDescent="0.3">
      <c r="Q597" s="11"/>
      <c r="S597" s="16"/>
    </row>
    <row r="598" spans="17:19" x14ac:dyDescent="0.3">
      <c r="Q598" s="11"/>
      <c r="S598" s="16"/>
    </row>
    <row r="599" spans="17:19" x14ac:dyDescent="0.3">
      <c r="Q599" s="11"/>
      <c r="S599" s="16"/>
    </row>
    <row r="600" spans="17:19" x14ac:dyDescent="0.3">
      <c r="Q600" s="11"/>
      <c r="S600" s="16"/>
    </row>
    <row r="601" spans="17:19" x14ac:dyDescent="0.3">
      <c r="Q601" s="11"/>
      <c r="S601" s="16"/>
    </row>
    <row r="602" spans="17:19" x14ac:dyDescent="0.3">
      <c r="Q602" s="11"/>
      <c r="S602" s="16"/>
    </row>
    <row r="603" spans="17:19" x14ac:dyDescent="0.3">
      <c r="Q603" s="11"/>
      <c r="S603" s="16"/>
    </row>
    <row r="604" spans="17:19" x14ac:dyDescent="0.3">
      <c r="Q604" s="11"/>
      <c r="S604" s="16"/>
    </row>
    <row r="605" spans="17:19" x14ac:dyDescent="0.3">
      <c r="Q605" s="11"/>
      <c r="S605" s="16"/>
    </row>
    <row r="606" spans="17:19" x14ac:dyDescent="0.3">
      <c r="Q606" s="11"/>
      <c r="S606" s="16"/>
    </row>
    <row r="607" spans="17:19" x14ac:dyDescent="0.3">
      <c r="Q607" s="11"/>
      <c r="S607" s="16"/>
    </row>
    <row r="608" spans="17:19" x14ac:dyDescent="0.3">
      <c r="Q608" s="11"/>
      <c r="S608" s="16"/>
    </row>
    <row r="609" spans="17:19" x14ac:dyDescent="0.3">
      <c r="Q609" s="11"/>
      <c r="S609" s="16"/>
    </row>
    <row r="610" spans="17:19" x14ac:dyDescent="0.3">
      <c r="Q610" s="11"/>
      <c r="S610" s="16"/>
    </row>
    <row r="611" spans="17:19" x14ac:dyDescent="0.3">
      <c r="Q611" s="11"/>
      <c r="S611" s="16"/>
    </row>
    <row r="612" spans="17:19" x14ac:dyDescent="0.3">
      <c r="Q612" s="11"/>
      <c r="S612" s="16"/>
    </row>
    <row r="613" spans="17:19" x14ac:dyDescent="0.3">
      <c r="Q613" s="11"/>
      <c r="S613" s="16"/>
    </row>
    <row r="614" spans="17:19" x14ac:dyDescent="0.3">
      <c r="Q614" s="11"/>
      <c r="S614" s="16"/>
    </row>
    <row r="615" spans="17:19" x14ac:dyDescent="0.3">
      <c r="Q615" s="11"/>
      <c r="S615" s="16"/>
    </row>
    <row r="616" spans="17:19" x14ac:dyDescent="0.3">
      <c r="Q616" s="11"/>
      <c r="S616" s="16"/>
    </row>
    <row r="617" spans="17:19" x14ac:dyDescent="0.3">
      <c r="Q617" s="11"/>
      <c r="S617" s="16"/>
    </row>
    <row r="618" spans="17:19" x14ac:dyDescent="0.3">
      <c r="Q618" s="11"/>
      <c r="S618" s="16"/>
    </row>
    <row r="619" spans="17:19" x14ac:dyDescent="0.3">
      <c r="Q619" s="11"/>
      <c r="S619" s="16"/>
    </row>
    <row r="620" spans="17:19" x14ac:dyDescent="0.3">
      <c r="Q620" s="11"/>
      <c r="S620" s="16"/>
    </row>
    <row r="621" spans="17:19" x14ac:dyDescent="0.3">
      <c r="Q621" s="11"/>
      <c r="S621" s="16"/>
    </row>
    <row r="622" spans="17:19" x14ac:dyDescent="0.3">
      <c r="Q622" s="11"/>
      <c r="S622" s="16"/>
    </row>
    <row r="623" spans="17:19" x14ac:dyDescent="0.3">
      <c r="Q623" s="11"/>
      <c r="S623" s="16"/>
    </row>
    <row r="624" spans="17:19" x14ac:dyDescent="0.3">
      <c r="Q624" s="11"/>
      <c r="S624" s="16"/>
    </row>
    <row r="625" spans="17:19" x14ac:dyDescent="0.3">
      <c r="Q625" s="11"/>
      <c r="S625" s="16"/>
    </row>
    <row r="626" spans="17:19" x14ac:dyDescent="0.3">
      <c r="Q626" s="11"/>
      <c r="S626" s="16"/>
    </row>
    <row r="627" spans="17:19" x14ac:dyDescent="0.3">
      <c r="Q627" s="11"/>
      <c r="S627" s="16"/>
    </row>
    <row r="628" spans="17:19" x14ac:dyDescent="0.3">
      <c r="Q628" s="11"/>
      <c r="S628" s="16"/>
    </row>
    <row r="629" spans="17:19" x14ac:dyDescent="0.3">
      <c r="Q629" s="11"/>
      <c r="S629" s="16"/>
    </row>
    <row r="630" spans="17:19" x14ac:dyDescent="0.3">
      <c r="Q630" s="11"/>
      <c r="S630" s="16"/>
    </row>
    <row r="631" spans="17:19" x14ac:dyDescent="0.3">
      <c r="Q631" s="11"/>
      <c r="S631" s="16"/>
    </row>
    <row r="632" spans="17:19" x14ac:dyDescent="0.3">
      <c r="Q632" s="11"/>
      <c r="S632" s="16"/>
    </row>
    <row r="633" spans="17:19" x14ac:dyDescent="0.3">
      <c r="Q633" s="11"/>
      <c r="S633" s="16"/>
    </row>
    <row r="634" spans="17:19" x14ac:dyDescent="0.3">
      <c r="Q634" s="11"/>
      <c r="S634" s="16"/>
    </row>
    <row r="635" spans="17:19" x14ac:dyDescent="0.3">
      <c r="Q635" s="11"/>
      <c r="S635" s="16"/>
    </row>
    <row r="636" spans="17:19" x14ac:dyDescent="0.3">
      <c r="Q636" s="11"/>
      <c r="S636" s="16"/>
    </row>
    <row r="637" spans="17:19" x14ac:dyDescent="0.3">
      <c r="Q637" s="11"/>
      <c r="S637" s="16"/>
    </row>
    <row r="638" spans="17:19" x14ac:dyDescent="0.3">
      <c r="Q638" s="11"/>
      <c r="S638" s="16"/>
    </row>
    <row r="639" spans="17:19" x14ac:dyDescent="0.3">
      <c r="Q639" s="11"/>
      <c r="S639" s="16"/>
    </row>
    <row r="640" spans="17:19" x14ac:dyDescent="0.3">
      <c r="Q640" s="11"/>
      <c r="S640" s="16"/>
    </row>
    <row r="641" spans="17:19" x14ac:dyDescent="0.3">
      <c r="Q641" s="11"/>
      <c r="S641" s="16"/>
    </row>
    <row r="642" spans="17:19" x14ac:dyDescent="0.3">
      <c r="Q642" s="11"/>
      <c r="S642" s="16"/>
    </row>
    <row r="643" spans="17:19" x14ac:dyDescent="0.3">
      <c r="Q643" s="11"/>
      <c r="S643" s="16"/>
    </row>
    <row r="644" spans="17:19" x14ac:dyDescent="0.3">
      <c r="Q644" s="11"/>
      <c r="S644" s="16"/>
    </row>
    <row r="645" spans="17:19" x14ac:dyDescent="0.3">
      <c r="Q645" s="11"/>
      <c r="S645" s="16"/>
    </row>
    <row r="646" spans="17:19" x14ac:dyDescent="0.3">
      <c r="Q646" s="11"/>
      <c r="S646" s="16"/>
    </row>
    <row r="647" spans="17:19" x14ac:dyDescent="0.3">
      <c r="Q647" s="11"/>
      <c r="S647" s="16"/>
    </row>
    <row r="648" spans="17:19" x14ac:dyDescent="0.3">
      <c r="Q648" s="11"/>
      <c r="S648" s="16"/>
    </row>
    <row r="649" spans="17:19" x14ac:dyDescent="0.3">
      <c r="Q649" s="11"/>
      <c r="S649" s="16"/>
    </row>
    <row r="650" spans="17:19" x14ac:dyDescent="0.3">
      <c r="Q650" s="11"/>
      <c r="S650" s="16"/>
    </row>
    <row r="651" spans="17:19" x14ac:dyDescent="0.3">
      <c r="Q651" s="11"/>
      <c r="S651" s="16"/>
    </row>
    <row r="652" spans="17:19" x14ac:dyDescent="0.3">
      <c r="Q652" s="11"/>
      <c r="S652" s="16"/>
    </row>
    <row r="653" spans="17:19" x14ac:dyDescent="0.3">
      <c r="Q653" s="11"/>
      <c r="S653" s="16"/>
    </row>
    <row r="654" spans="17:19" x14ac:dyDescent="0.3">
      <c r="Q654" s="11"/>
      <c r="S654" s="16"/>
    </row>
    <row r="655" spans="17:19" x14ac:dyDescent="0.3">
      <c r="Q655" s="11"/>
      <c r="S655" s="16"/>
    </row>
    <row r="656" spans="17:19" x14ac:dyDescent="0.3">
      <c r="Q656" s="11"/>
      <c r="S656" s="16"/>
    </row>
    <row r="657" spans="17:19" x14ac:dyDescent="0.3">
      <c r="Q657" s="11"/>
      <c r="S657" s="16"/>
    </row>
    <row r="658" spans="17:19" x14ac:dyDescent="0.3">
      <c r="Q658" s="11"/>
      <c r="S658" s="16"/>
    </row>
    <row r="659" spans="17:19" x14ac:dyDescent="0.3">
      <c r="Q659" s="11"/>
      <c r="S659" s="16"/>
    </row>
    <row r="660" spans="17:19" x14ac:dyDescent="0.3">
      <c r="Q660" s="11"/>
      <c r="S660" s="16"/>
    </row>
    <row r="661" spans="17:19" x14ac:dyDescent="0.3">
      <c r="Q661" s="11"/>
      <c r="S661" s="16"/>
    </row>
    <row r="662" spans="17:19" x14ac:dyDescent="0.3">
      <c r="Q662" s="11"/>
      <c r="S662" s="16"/>
    </row>
    <row r="663" spans="17:19" x14ac:dyDescent="0.3">
      <c r="Q663" s="11"/>
      <c r="S663" s="16"/>
    </row>
    <row r="664" spans="17:19" x14ac:dyDescent="0.3">
      <c r="Q664" s="11"/>
      <c r="S664" s="16"/>
    </row>
    <row r="665" spans="17:19" x14ac:dyDescent="0.3">
      <c r="Q665" s="11"/>
      <c r="S665" s="16"/>
    </row>
    <row r="666" spans="17:19" x14ac:dyDescent="0.3">
      <c r="Q666" s="11"/>
      <c r="S666" s="16"/>
    </row>
    <row r="667" spans="17:19" x14ac:dyDescent="0.3">
      <c r="Q667" s="11"/>
      <c r="S667" s="16"/>
    </row>
    <row r="668" spans="17:19" x14ac:dyDescent="0.3">
      <c r="Q668" s="11"/>
      <c r="S668" s="16"/>
    </row>
    <row r="669" spans="17:19" x14ac:dyDescent="0.3">
      <c r="Q669" s="11"/>
      <c r="S669" s="16"/>
    </row>
    <row r="670" spans="17:19" x14ac:dyDescent="0.3">
      <c r="Q670" s="11"/>
      <c r="S670" s="16"/>
    </row>
    <row r="671" spans="17:19" x14ac:dyDescent="0.3">
      <c r="Q671" s="11"/>
      <c r="S671" s="16"/>
    </row>
    <row r="672" spans="17:19" x14ac:dyDescent="0.3">
      <c r="Q672" s="11"/>
      <c r="S672" s="16"/>
    </row>
    <row r="673" spans="17:19" x14ac:dyDescent="0.3">
      <c r="Q673" s="11"/>
      <c r="S673" s="16"/>
    </row>
    <row r="674" spans="17:19" x14ac:dyDescent="0.3">
      <c r="Q674" s="11"/>
      <c r="S674" s="16"/>
    </row>
    <row r="675" spans="17:19" x14ac:dyDescent="0.3">
      <c r="Q675" s="11"/>
      <c r="S675" s="16"/>
    </row>
    <row r="676" spans="17:19" x14ac:dyDescent="0.3">
      <c r="Q676" s="11"/>
      <c r="S676" s="16"/>
    </row>
    <row r="677" spans="17:19" x14ac:dyDescent="0.3">
      <c r="Q677" s="11"/>
      <c r="S677" s="16"/>
    </row>
    <row r="678" spans="17:19" x14ac:dyDescent="0.3">
      <c r="Q678" s="11"/>
      <c r="S678" s="16"/>
    </row>
    <row r="679" spans="17:19" x14ac:dyDescent="0.3">
      <c r="Q679" s="11"/>
      <c r="S679" s="16"/>
    </row>
    <row r="680" spans="17:19" x14ac:dyDescent="0.3">
      <c r="Q680" s="11"/>
      <c r="S680" s="16"/>
    </row>
    <row r="681" spans="17:19" x14ac:dyDescent="0.3">
      <c r="Q681" s="11"/>
      <c r="S681" s="16"/>
    </row>
    <row r="682" spans="17:19" x14ac:dyDescent="0.3">
      <c r="Q682" s="11"/>
      <c r="S682" s="16"/>
    </row>
    <row r="683" spans="17:19" x14ac:dyDescent="0.3">
      <c r="Q683" s="11"/>
      <c r="S683" s="16"/>
    </row>
    <row r="684" spans="17:19" x14ac:dyDescent="0.3">
      <c r="Q684" s="11"/>
      <c r="S684" s="16"/>
    </row>
    <row r="685" spans="17:19" x14ac:dyDescent="0.3">
      <c r="Q685" s="11"/>
      <c r="S685" s="16"/>
    </row>
    <row r="686" spans="17:19" x14ac:dyDescent="0.3">
      <c r="Q686" s="11"/>
      <c r="S686" s="16"/>
    </row>
    <row r="687" spans="17:19" x14ac:dyDescent="0.3">
      <c r="Q687" s="11"/>
      <c r="S687" s="16"/>
    </row>
    <row r="688" spans="17:19" x14ac:dyDescent="0.3">
      <c r="Q688" s="11"/>
      <c r="S688" s="16"/>
    </row>
    <row r="689" spans="17:19" x14ac:dyDescent="0.3">
      <c r="Q689" s="11"/>
      <c r="S689" s="16"/>
    </row>
    <row r="690" spans="17:19" x14ac:dyDescent="0.3">
      <c r="Q690" s="11"/>
      <c r="S690" s="16"/>
    </row>
    <row r="691" spans="17:19" x14ac:dyDescent="0.3">
      <c r="Q691" s="11"/>
      <c r="S691" s="16"/>
    </row>
    <row r="692" spans="17:19" x14ac:dyDescent="0.3">
      <c r="Q692" s="11"/>
      <c r="S692" s="16"/>
    </row>
    <row r="693" spans="17:19" x14ac:dyDescent="0.3">
      <c r="Q693" s="11"/>
      <c r="S693" s="16"/>
    </row>
    <row r="694" spans="17:19" x14ac:dyDescent="0.3">
      <c r="Q694" s="11"/>
      <c r="S694" s="16"/>
    </row>
    <row r="695" spans="17:19" x14ac:dyDescent="0.3">
      <c r="Q695" s="11"/>
      <c r="S695" s="16"/>
    </row>
    <row r="696" spans="17:19" x14ac:dyDescent="0.3">
      <c r="Q696" s="11"/>
      <c r="S696" s="16"/>
    </row>
    <row r="697" spans="17:19" x14ac:dyDescent="0.3">
      <c r="Q697" s="11"/>
      <c r="S697" s="16"/>
    </row>
    <row r="698" spans="17:19" x14ac:dyDescent="0.3">
      <c r="Q698" s="11"/>
      <c r="S698" s="16"/>
    </row>
    <row r="699" spans="17:19" x14ac:dyDescent="0.3">
      <c r="Q699" s="11"/>
      <c r="S699" s="16"/>
    </row>
    <row r="700" spans="17:19" x14ac:dyDescent="0.3">
      <c r="Q700" s="11"/>
      <c r="S700" s="16"/>
    </row>
    <row r="701" spans="17:19" x14ac:dyDescent="0.3">
      <c r="Q701" s="11"/>
      <c r="S701" s="16"/>
    </row>
    <row r="702" spans="17:19" x14ac:dyDescent="0.3">
      <c r="Q702" s="11"/>
      <c r="S702" s="16"/>
    </row>
    <row r="703" spans="17:19" x14ac:dyDescent="0.3">
      <c r="Q703" s="11"/>
      <c r="S703" s="16"/>
    </row>
    <row r="704" spans="17:19" x14ac:dyDescent="0.3">
      <c r="Q704" s="11"/>
      <c r="S704" s="16"/>
    </row>
    <row r="705" spans="17:19" x14ac:dyDescent="0.3">
      <c r="Q705" s="11"/>
      <c r="S705" s="16"/>
    </row>
    <row r="706" spans="17:19" x14ac:dyDescent="0.3">
      <c r="Q706" s="11"/>
      <c r="S706" s="16"/>
    </row>
    <row r="707" spans="17:19" x14ac:dyDescent="0.3">
      <c r="Q707" s="11"/>
      <c r="S707" s="16"/>
    </row>
    <row r="708" spans="17:19" x14ac:dyDescent="0.3">
      <c r="Q708" s="11"/>
      <c r="S708" s="16"/>
    </row>
    <row r="709" spans="17:19" x14ac:dyDescent="0.3">
      <c r="Q709" s="11"/>
      <c r="S709" s="16"/>
    </row>
    <row r="710" spans="17:19" x14ac:dyDescent="0.3">
      <c r="Q710" s="11"/>
      <c r="S710" s="16"/>
    </row>
    <row r="711" spans="17:19" x14ac:dyDescent="0.3">
      <c r="Q711" s="11"/>
      <c r="S711" s="16"/>
    </row>
    <row r="712" spans="17:19" x14ac:dyDescent="0.3">
      <c r="Q712" s="11"/>
      <c r="S712" s="16"/>
    </row>
    <row r="713" spans="17:19" x14ac:dyDescent="0.3">
      <c r="Q713" s="11"/>
      <c r="S713" s="16"/>
    </row>
    <row r="714" spans="17:19" x14ac:dyDescent="0.3">
      <c r="Q714" s="11"/>
      <c r="S714" s="16"/>
    </row>
    <row r="715" spans="17:19" x14ac:dyDescent="0.3">
      <c r="Q715" s="11"/>
      <c r="S715" s="16"/>
    </row>
    <row r="716" spans="17:19" x14ac:dyDescent="0.3">
      <c r="Q716" s="11"/>
      <c r="S716" s="16"/>
    </row>
    <row r="717" spans="17:19" x14ac:dyDescent="0.3">
      <c r="Q717" s="11"/>
      <c r="S717" s="16"/>
    </row>
    <row r="718" spans="17:19" x14ac:dyDescent="0.3">
      <c r="Q718" s="11"/>
      <c r="S718" s="16"/>
    </row>
    <row r="719" spans="17:19" x14ac:dyDescent="0.3">
      <c r="Q719" s="11"/>
      <c r="S719" s="16"/>
    </row>
    <row r="720" spans="17:19" x14ac:dyDescent="0.3">
      <c r="Q720" s="11"/>
      <c r="S720" s="16"/>
    </row>
    <row r="721" spans="17:19" x14ac:dyDescent="0.3">
      <c r="Q721" s="11"/>
      <c r="S721" s="16"/>
    </row>
    <row r="722" spans="17:19" x14ac:dyDescent="0.3">
      <c r="Q722" s="11"/>
      <c r="S722" s="16"/>
    </row>
    <row r="723" spans="17:19" x14ac:dyDescent="0.3">
      <c r="Q723" s="11"/>
      <c r="S723" s="16"/>
    </row>
    <row r="724" spans="17:19" x14ac:dyDescent="0.3">
      <c r="Q724" s="11"/>
      <c r="S724" s="16"/>
    </row>
    <row r="725" spans="17:19" x14ac:dyDescent="0.3">
      <c r="Q725" s="11"/>
      <c r="S725" s="16"/>
    </row>
    <row r="726" spans="17:19" x14ac:dyDescent="0.3">
      <c r="Q726" s="11"/>
      <c r="S726" s="16"/>
    </row>
    <row r="727" spans="17:19" x14ac:dyDescent="0.3">
      <c r="Q727" s="11"/>
      <c r="S727" s="16"/>
    </row>
    <row r="728" spans="17:19" x14ac:dyDescent="0.3">
      <c r="Q728" s="11"/>
      <c r="S728" s="16"/>
    </row>
    <row r="729" spans="17:19" x14ac:dyDescent="0.3">
      <c r="Q729" s="11"/>
      <c r="S729" s="16"/>
    </row>
    <row r="730" spans="17:19" x14ac:dyDescent="0.3">
      <c r="Q730" s="11"/>
      <c r="S730" s="16"/>
    </row>
    <row r="731" spans="17:19" x14ac:dyDescent="0.3">
      <c r="Q731" s="11"/>
      <c r="S731" s="16"/>
    </row>
    <row r="732" spans="17:19" x14ac:dyDescent="0.3">
      <c r="Q732" s="11"/>
      <c r="S732" s="16"/>
    </row>
    <row r="733" spans="17:19" x14ac:dyDescent="0.3">
      <c r="Q733" s="11"/>
      <c r="S733" s="16"/>
    </row>
    <row r="734" spans="17:19" x14ac:dyDescent="0.3">
      <c r="Q734" s="11"/>
      <c r="S734" s="16"/>
    </row>
    <row r="735" spans="17:19" x14ac:dyDescent="0.3">
      <c r="Q735" s="11"/>
      <c r="S735" s="16"/>
    </row>
    <row r="736" spans="17:19" x14ac:dyDescent="0.3">
      <c r="Q736" s="11"/>
      <c r="S736" s="16"/>
    </row>
    <row r="737" spans="17:19" x14ac:dyDescent="0.3">
      <c r="Q737" s="11"/>
      <c r="S737" s="16"/>
    </row>
    <row r="738" spans="17:19" x14ac:dyDescent="0.3">
      <c r="Q738" s="11"/>
      <c r="S738" s="16"/>
    </row>
    <row r="739" spans="17:19" x14ac:dyDescent="0.3">
      <c r="Q739" s="11"/>
      <c r="S739" s="16"/>
    </row>
    <row r="740" spans="17:19" x14ac:dyDescent="0.3">
      <c r="Q740" s="11"/>
      <c r="S740" s="16"/>
    </row>
    <row r="741" spans="17:19" x14ac:dyDescent="0.3">
      <c r="Q741" s="11"/>
      <c r="S741" s="16"/>
    </row>
    <row r="742" spans="17:19" x14ac:dyDescent="0.3">
      <c r="Q742" s="11"/>
      <c r="S742" s="16"/>
    </row>
    <row r="743" spans="17:19" x14ac:dyDescent="0.3">
      <c r="Q743" s="11"/>
      <c r="S743" s="16"/>
    </row>
    <row r="744" spans="17:19" x14ac:dyDescent="0.3">
      <c r="Q744" s="11"/>
      <c r="S744" s="16"/>
    </row>
    <row r="745" spans="17:19" x14ac:dyDescent="0.3">
      <c r="Q745" s="11"/>
      <c r="S745" s="16"/>
    </row>
    <row r="746" spans="17:19" x14ac:dyDescent="0.3">
      <c r="Q746" s="11"/>
      <c r="S746" s="16"/>
    </row>
    <row r="747" spans="17:19" x14ac:dyDescent="0.3">
      <c r="Q747" s="11"/>
      <c r="S747" s="16"/>
    </row>
    <row r="748" spans="17:19" x14ac:dyDescent="0.3">
      <c r="Q748" s="11"/>
      <c r="S748" s="16"/>
    </row>
    <row r="749" spans="17:19" x14ac:dyDescent="0.3">
      <c r="Q749" s="11"/>
      <c r="S749" s="16"/>
    </row>
    <row r="750" spans="17:19" x14ac:dyDescent="0.3">
      <c r="Q750" s="11"/>
      <c r="S750" s="16"/>
    </row>
    <row r="751" spans="17:19" x14ac:dyDescent="0.3">
      <c r="Q751" s="11"/>
      <c r="S751" s="16"/>
    </row>
    <row r="752" spans="17:19" x14ac:dyDescent="0.3">
      <c r="Q752" s="11"/>
      <c r="S752" s="16"/>
    </row>
    <row r="753" spans="17:19" x14ac:dyDescent="0.3">
      <c r="Q753" s="11"/>
      <c r="S753" s="16"/>
    </row>
    <row r="754" spans="17:19" x14ac:dyDescent="0.3">
      <c r="Q754" s="11"/>
      <c r="S754" s="16"/>
    </row>
    <row r="755" spans="17:19" x14ac:dyDescent="0.3">
      <c r="Q755" s="11"/>
      <c r="S755" s="16"/>
    </row>
    <row r="756" spans="17:19" x14ac:dyDescent="0.3">
      <c r="Q756" s="11"/>
      <c r="S756" s="16"/>
    </row>
    <row r="757" spans="17:19" x14ac:dyDescent="0.3">
      <c r="Q757" s="11"/>
      <c r="S757" s="16"/>
    </row>
    <row r="758" spans="17:19" x14ac:dyDescent="0.3">
      <c r="Q758" s="11"/>
      <c r="S758" s="16"/>
    </row>
    <row r="759" spans="17:19" x14ac:dyDescent="0.3">
      <c r="Q759" s="11"/>
      <c r="S759" s="16"/>
    </row>
    <row r="760" spans="17:19" x14ac:dyDescent="0.3">
      <c r="Q760" s="11"/>
      <c r="S760" s="16"/>
    </row>
    <row r="761" spans="17:19" x14ac:dyDescent="0.3">
      <c r="Q761" s="11"/>
      <c r="S761" s="16"/>
    </row>
    <row r="762" spans="17:19" x14ac:dyDescent="0.3">
      <c r="Q762" s="11"/>
      <c r="S762" s="16"/>
    </row>
    <row r="763" spans="17:19" x14ac:dyDescent="0.3">
      <c r="Q763" s="11"/>
      <c r="S763" s="16"/>
    </row>
    <row r="764" spans="17:19" x14ac:dyDescent="0.3">
      <c r="Q764" s="11"/>
      <c r="S764" s="16"/>
    </row>
    <row r="765" spans="17:19" x14ac:dyDescent="0.3">
      <c r="Q765" s="11"/>
      <c r="S765" s="16"/>
    </row>
    <row r="766" spans="17:19" x14ac:dyDescent="0.3">
      <c r="Q766" s="11"/>
      <c r="S766" s="16"/>
    </row>
    <row r="767" spans="17:19" x14ac:dyDescent="0.3">
      <c r="Q767" s="11"/>
      <c r="S767" s="16"/>
    </row>
    <row r="768" spans="17:19" x14ac:dyDescent="0.3">
      <c r="Q768" s="11"/>
      <c r="S768" s="16"/>
    </row>
    <row r="769" spans="17:19" x14ac:dyDescent="0.3">
      <c r="Q769" s="11"/>
      <c r="S769" s="16"/>
    </row>
    <row r="770" spans="17:19" x14ac:dyDescent="0.3">
      <c r="Q770" s="11"/>
      <c r="S770" s="16"/>
    </row>
    <row r="771" spans="17:19" x14ac:dyDescent="0.3">
      <c r="Q771" s="11"/>
      <c r="S771" s="16"/>
    </row>
    <row r="772" spans="17:19" x14ac:dyDescent="0.3">
      <c r="Q772" s="11"/>
      <c r="S772" s="16"/>
    </row>
    <row r="773" spans="17:19" x14ac:dyDescent="0.3">
      <c r="Q773" s="11"/>
      <c r="S773" s="16"/>
    </row>
    <row r="774" spans="17:19" x14ac:dyDescent="0.3">
      <c r="Q774" s="11"/>
      <c r="S774" s="16"/>
    </row>
    <row r="775" spans="17:19" x14ac:dyDescent="0.3">
      <c r="Q775" s="11"/>
      <c r="S775" s="16"/>
    </row>
    <row r="776" spans="17:19" x14ac:dyDescent="0.3">
      <c r="Q776" s="11"/>
      <c r="S776" s="16"/>
    </row>
    <row r="777" spans="17:19" x14ac:dyDescent="0.3">
      <c r="Q777" s="11"/>
      <c r="S777" s="16"/>
    </row>
    <row r="778" spans="17:19" x14ac:dyDescent="0.3">
      <c r="Q778" s="11"/>
      <c r="S778" s="16"/>
    </row>
    <row r="779" spans="17:19" x14ac:dyDescent="0.3">
      <c r="Q779" s="11"/>
      <c r="S779" s="16"/>
    </row>
    <row r="780" spans="17:19" x14ac:dyDescent="0.3">
      <c r="Q780" s="11"/>
      <c r="S780" s="16"/>
    </row>
    <row r="781" spans="17:19" x14ac:dyDescent="0.3">
      <c r="Q781" s="11"/>
      <c r="S781" s="16"/>
    </row>
    <row r="782" spans="17:19" x14ac:dyDescent="0.3">
      <c r="Q782" s="11"/>
      <c r="S782" s="16"/>
    </row>
    <row r="783" spans="17:19" x14ac:dyDescent="0.3">
      <c r="Q783" s="11"/>
      <c r="S783" s="16"/>
    </row>
    <row r="784" spans="17:19" x14ac:dyDescent="0.3">
      <c r="Q784" s="11"/>
      <c r="S784" s="16"/>
    </row>
    <row r="785" spans="17:19" x14ac:dyDescent="0.3">
      <c r="Q785" s="11"/>
      <c r="S785" s="16"/>
    </row>
    <row r="786" spans="17:19" x14ac:dyDescent="0.3">
      <c r="Q786" s="11"/>
      <c r="S786" s="16"/>
    </row>
    <row r="787" spans="17:19" x14ac:dyDescent="0.3">
      <c r="Q787" s="11"/>
      <c r="S787" s="16"/>
    </row>
    <row r="788" spans="17:19" x14ac:dyDescent="0.3">
      <c r="Q788" s="11"/>
      <c r="S788" s="16"/>
    </row>
    <row r="789" spans="17:19" x14ac:dyDescent="0.3">
      <c r="Q789" s="11"/>
      <c r="S789" s="16"/>
    </row>
    <row r="790" spans="17:19" x14ac:dyDescent="0.3">
      <c r="Q790" s="11"/>
      <c r="S790" s="16"/>
    </row>
    <row r="791" spans="17:19" x14ac:dyDescent="0.3">
      <c r="Q791" s="11"/>
      <c r="S791" s="16"/>
    </row>
    <row r="792" spans="17:19" x14ac:dyDescent="0.3">
      <c r="Q792" s="11"/>
      <c r="S792" s="16"/>
    </row>
    <row r="793" spans="17:19" x14ac:dyDescent="0.3">
      <c r="Q793" s="11"/>
      <c r="S793" s="16"/>
    </row>
    <row r="794" spans="17:19" x14ac:dyDescent="0.3">
      <c r="Q794" s="11"/>
      <c r="S794" s="16"/>
    </row>
    <row r="795" spans="17:19" x14ac:dyDescent="0.3">
      <c r="Q795" s="11"/>
      <c r="S795" s="16"/>
    </row>
    <row r="796" spans="17:19" x14ac:dyDescent="0.3">
      <c r="Q796" s="11"/>
      <c r="S796" s="16"/>
    </row>
    <row r="797" spans="17:19" x14ac:dyDescent="0.3">
      <c r="Q797" s="11"/>
      <c r="S797" s="16"/>
    </row>
    <row r="798" spans="17:19" x14ac:dyDescent="0.3">
      <c r="Q798" s="11"/>
      <c r="S798" s="16"/>
    </row>
    <row r="799" spans="17:19" x14ac:dyDescent="0.3">
      <c r="Q799" s="11"/>
      <c r="S799" s="16"/>
    </row>
    <row r="800" spans="17:19" x14ac:dyDescent="0.3">
      <c r="Q800" s="11"/>
      <c r="S800" s="16"/>
    </row>
    <row r="801" spans="17:19" x14ac:dyDescent="0.3">
      <c r="Q801" s="11"/>
      <c r="S801" s="16"/>
    </row>
    <row r="802" spans="17:19" x14ac:dyDescent="0.3">
      <c r="Q802" s="11"/>
      <c r="S802" s="16"/>
    </row>
    <row r="803" spans="17:19" x14ac:dyDescent="0.3">
      <c r="Q803" s="11"/>
      <c r="S803" s="16"/>
    </row>
    <row r="804" spans="17:19" x14ac:dyDescent="0.3">
      <c r="Q804" s="11"/>
      <c r="S804" s="16"/>
    </row>
    <row r="805" spans="17:19" x14ac:dyDescent="0.3">
      <c r="Q805" s="11"/>
      <c r="S805" s="16"/>
    </row>
    <row r="806" spans="17:19" x14ac:dyDescent="0.3">
      <c r="Q806" s="11"/>
      <c r="S806" s="16"/>
    </row>
    <row r="807" spans="17:19" x14ac:dyDescent="0.3">
      <c r="Q807" s="11"/>
      <c r="S807" s="16"/>
    </row>
    <row r="808" spans="17:19" x14ac:dyDescent="0.3">
      <c r="Q808" s="11"/>
      <c r="S808" s="16"/>
    </row>
    <row r="809" spans="17:19" x14ac:dyDescent="0.3">
      <c r="Q809" s="11"/>
      <c r="S809" s="16"/>
    </row>
    <row r="810" spans="17:19" x14ac:dyDescent="0.3">
      <c r="Q810" s="11"/>
      <c r="S810" s="16"/>
    </row>
    <row r="811" spans="17:19" x14ac:dyDescent="0.3">
      <c r="Q811" s="11"/>
      <c r="S811" s="16"/>
    </row>
    <row r="812" spans="17:19" x14ac:dyDescent="0.3">
      <c r="Q812" s="11"/>
      <c r="S812" s="16"/>
    </row>
    <row r="813" spans="17:19" x14ac:dyDescent="0.3">
      <c r="Q813" s="11"/>
      <c r="S813" s="16"/>
    </row>
    <row r="814" spans="17:19" x14ac:dyDescent="0.3">
      <c r="Q814" s="11"/>
      <c r="S814" s="16"/>
    </row>
    <row r="815" spans="17:19" x14ac:dyDescent="0.3">
      <c r="Q815" s="11"/>
      <c r="S815" s="16"/>
    </row>
    <row r="816" spans="17:19" x14ac:dyDescent="0.3">
      <c r="Q816" s="11"/>
      <c r="S816" s="16"/>
    </row>
    <row r="817" spans="17:19" x14ac:dyDescent="0.3">
      <c r="Q817" s="11"/>
      <c r="S817" s="16"/>
    </row>
    <row r="818" spans="17:19" x14ac:dyDescent="0.3">
      <c r="Q818" s="11"/>
      <c r="S818" s="16"/>
    </row>
    <row r="819" spans="17:19" x14ac:dyDescent="0.3">
      <c r="Q819" s="11"/>
      <c r="S819" s="16"/>
    </row>
    <row r="820" spans="17:19" x14ac:dyDescent="0.3">
      <c r="Q820" s="11"/>
      <c r="S820" s="16"/>
    </row>
    <row r="821" spans="17:19" x14ac:dyDescent="0.3">
      <c r="Q821" s="11"/>
      <c r="S821" s="16"/>
    </row>
    <row r="822" spans="17:19" x14ac:dyDescent="0.3">
      <c r="Q822" s="11"/>
      <c r="S822" s="16"/>
    </row>
    <row r="823" spans="17:19" x14ac:dyDescent="0.3">
      <c r="Q823" s="11"/>
      <c r="S823" s="16"/>
    </row>
    <row r="824" spans="17:19" x14ac:dyDescent="0.3">
      <c r="Q824" s="11"/>
      <c r="S824" s="16"/>
    </row>
    <row r="825" spans="17:19" x14ac:dyDescent="0.3">
      <c r="Q825" s="11"/>
      <c r="S825" s="16"/>
    </row>
    <row r="826" spans="17:19" x14ac:dyDescent="0.3">
      <c r="Q826" s="11"/>
      <c r="S826" s="16"/>
    </row>
    <row r="827" spans="17:19" x14ac:dyDescent="0.3">
      <c r="Q827" s="11"/>
      <c r="S827" s="16"/>
    </row>
    <row r="828" spans="17:19" x14ac:dyDescent="0.3">
      <c r="Q828" s="11"/>
      <c r="S828" s="16"/>
    </row>
    <row r="829" spans="17:19" x14ac:dyDescent="0.3">
      <c r="Q829" s="11"/>
      <c r="S829" s="16"/>
    </row>
    <row r="830" spans="17:19" x14ac:dyDescent="0.3">
      <c r="Q830" s="11"/>
      <c r="S830" s="16"/>
    </row>
    <row r="831" spans="17:19" x14ac:dyDescent="0.3">
      <c r="Q831" s="11"/>
      <c r="S831" s="16"/>
    </row>
    <row r="832" spans="17:19" x14ac:dyDescent="0.3">
      <c r="Q832" s="11"/>
      <c r="S832" s="16"/>
    </row>
    <row r="833" spans="17:19" x14ac:dyDescent="0.3">
      <c r="Q833" s="11"/>
      <c r="S833" s="16"/>
    </row>
    <row r="834" spans="17:19" x14ac:dyDescent="0.3">
      <c r="Q834" s="11"/>
      <c r="S834" s="16"/>
    </row>
    <row r="835" spans="17:19" x14ac:dyDescent="0.3">
      <c r="Q835" s="11"/>
      <c r="S835" s="16"/>
    </row>
    <row r="836" spans="17:19" x14ac:dyDescent="0.3">
      <c r="Q836" s="11"/>
      <c r="S836" s="16"/>
    </row>
    <row r="837" spans="17:19" x14ac:dyDescent="0.3">
      <c r="Q837" s="11"/>
      <c r="S837" s="16"/>
    </row>
    <row r="838" spans="17:19" x14ac:dyDescent="0.3">
      <c r="Q838" s="11"/>
      <c r="S838" s="16"/>
    </row>
    <row r="839" spans="17:19" x14ac:dyDescent="0.3">
      <c r="Q839" s="11"/>
      <c r="S839" s="16"/>
    </row>
    <row r="840" spans="17:19" x14ac:dyDescent="0.3">
      <c r="Q840" s="11"/>
      <c r="S840" s="16"/>
    </row>
    <row r="841" spans="17:19" x14ac:dyDescent="0.3">
      <c r="Q841" s="11"/>
      <c r="S841" s="16"/>
    </row>
    <row r="842" spans="17:19" x14ac:dyDescent="0.3">
      <c r="Q842" s="11"/>
      <c r="S842" s="16"/>
    </row>
    <row r="843" spans="17:19" x14ac:dyDescent="0.3">
      <c r="Q843" s="11"/>
      <c r="S843" s="16"/>
    </row>
    <row r="844" spans="17:19" x14ac:dyDescent="0.3">
      <c r="Q844" s="11"/>
      <c r="S844" s="16"/>
    </row>
    <row r="845" spans="17:19" x14ac:dyDescent="0.3">
      <c r="Q845" s="11"/>
      <c r="S845" s="16"/>
    </row>
    <row r="846" spans="17:19" x14ac:dyDescent="0.3">
      <c r="Q846" s="11"/>
      <c r="S846" s="16"/>
    </row>
    <row r="847" spans="17:19" x14ac:dyDescent="0.3">
      <c r="Q847" s="11"/>
      <c r="S847" s="16"/>
    </row>
    <row r="848" spans="17:19" x14ac:dyDescent="0.3">
      <c r="Q848" s="11"/>
      <c r="S848" s="16"/>
    </row>
    <row r="849" spans="17:19" x14ac:dyDescent="0.3">
      <c r="Q849" s="11"/>
      <c r="S849" s="16"/>
    </row>
    <row r="850" spans="17:19" x14ac:dyDescent="0.3">
      <c r="Q850" s="11"/>
      <c r="S850" s="16"/>
    </row>
    <row r="851" spans="17:19" x14ac:dyDescent="0.3">
      <c r="Q851" s="11"/>
      <c r="S851" s="16"/>
    </row>
    <row r="852" spans="17:19" x14ac:dyDescent="0.3">
      <c r="Q852" s="11"/>
      <c r="S852" s="16"/>
    </row>
    <row r="853" spans="17:19" x14ac:dyDescent="0.3">
      <c r="Q853" s="11"/>
      <c r="S853" s="16"/>
    </row>
    <row r="854" spans="17:19" x14ac:dyDescent="0.3">
      <c r="Q854" s="11"/>
      <c r="S854" s="16"/>
    </row>
    <row r="855" spans="17:19" x14ac:dyDescent="0.3">
      <c r="Q855" s="11"/>
      <c r="S855" s="16"/>
    </row>
    <row r="856" spans="17:19" x14ac:dyDescent="0.3">
      <c r="Q856" s="11"/>
      <c r="S856" s="16"/>
    </row>
    <row r="857" spans="17:19" x14ac:dyDescent="0.3">
      <c r="Q857" s="11"/>
      <c r="S857" s="16"/>
    </row>
    <row r="858" spans="17:19" x14ac:dyDescent="0.3">
      <c r="Q858" s="11"/>
      <c r="S858" s="16"/>
    </row>
    <row r="859" spans="17:19" x14ac:dyDescent="0.3">
      <c r="Q859" s="11"/>
      <c r="S859" s="16"/>
    </row>
    <row r="860" spans="17:19" x14ac:dyDescent="0.3">
      <c r="Q860" s="11"/>
      <c r="S860" s="16"/>
    </row>
    <row r="861" spans="17:19" x14ac:dyDescent="0.3">
      <c r="Q861" s="11"/>
      <c r="S861" s="16"/>
    </row>
    <row r="862" spans="17:19" x14ac:dyDescent="0.3">
      <c r="Q862" s="11"/>
      <c r="S862" s="16"/>
    </row>
    <row r="863" spans="17:19" x14ac:dyDescent="0.3">
      <c r="Q863" s="11"/>
      <c r="S863" s="16"/>
    </row>
    <row r="864" spans="17:19" x14ac:dyDescent="0.3">
      <c r="Q864" s="11"/>
      <c r="S864" s="16"/>
    </row>
    <row r="865" spans="17:19" x14ac:dyDescent="0.3">
      <c r="Q865" s="11"/>
      <c r="S865" s="16"/>
    </row>
    <row r="866" spans="17:19" x14ac:dyDescent="0.3">
      <c r="Q866" s="11"/>
      <c r="S866" s="16"/>
    </row>
    <row r="867" spans="17:19" x14ac:dyDescent="0.3">
      <c r="Q867" s="11"/>
      <c r="S867" s="16"/>
    </row>
    <row r="868" spans="17:19" x14ac:dyDescent="0.3">
      <c r="Q868" s="11"/>
      <c r="S868" s="16"/>
    </row>
    <row r="869" spans="17:19" x14ac:dyDescent="0.3">
      <c r="Q869" s="11"/>
      <c r="S869" s="16"/>
    </row>
    <row r="870" spans="17:19" x14ac:dyDescent="0.3">
      <c r="Q870" s="11"/>
      <c r="S870" s="16"/>
    </row>
    <row r="871" spans="17:19" x14ac:dyDescent="0.3">
      <c r="Q871" s="11"/>
      <c r="S871" s="16"/>
    </row>
    <row r="872" spans="17:19" x14ac:dyDescent="0.3">
      <c r="Q872" s="11"/>
      <c r="S872" s="16"/>
    </row>
    <row r="873" spans="17:19" x14ac:dyDescent="0.3">
      <c r="Q873" s="11"/>
      <c r="S873" s="16"/>
    </row>
    <row r="874" spans="17:19" x14ac:dyDescent="0.3">
      <c r="Q874" s="11"/>
      <c r="S874" s="16"/>
    </row>
    <row r="875" spans="17:19" x14ac:dyDescent="0.3">
      <c r="Q875" s="11"/>
      <c r="S875" s="16"/>
    </row>
    <row r="876" spans="17:19" x14ac:dyDescent="0.3">
      <c r="Q876" s="11"/>
      <c r="S876" s="16"/>
    </row>
    <row r="877" spans="17:19" x14ac:dyDescent="0.3">
      <c r="Q877" s="11"/>
      <c r="S877" s="16"/>
    </row>
    <row r="878" spans="17:19" x14ac:dyDescent="0.3">
      <c r="Q878" s="11"/>
      <c r="S878" s="16"/>
    </row>
    <row r="879" spans="17:19" x14ac:dyDescent="0.3">
      <c r="Q879" s="11"/>
      <c r="S879" s="16"/>
    </row>
    <row r="880" spans="17:19" x14ac:dyDescent="0.3">
      <c r="Q880" s="11"/>
      <c r="S880" s="16"/>
    </row>
    <row r="881" spans="17:19" x14ac:dyDescent="0.3">
      <c r="Q881" s="11"/>
      <c r="S881" s="16"/>
    </row>
    <row r="882" spans="17:19" x14ac:dyDescent="0.3">
      <c r="Q882" s="11"/>
      <c r="S882" s="16"/>
    </row>
    <row r="883" spans="17:19" x14ac:dyDescent="0.3">
      <c r="Q883" s="11"/>
      <c r="S883" s="16"/>
    </row>
    <row r="884" spans="17:19" x14ac:dyDescent="0.3">
      <c r="Q884" s="11"/>
      <c r="S884" s="16"/>
    </row>
    <row r="885" spans="17:19" x14ac:dyDescent="0.3">
      <c r="Q885" s="11"/>
      <c r="S885" s="16"/>
    </row>
    <row r="886" spans="17:19" x14ac:dyDescent="0.3">
      <c r="Q886" s="11"/>
      <c r="S886" s="16"/>
    </row>
    <row r="887" spans="17:19" x14ac:dyDescent="0.3">
      <c r="Q887" s="11"/>
      <c r="S887" s="16"/>
    </row>
    <row r="888" spans="17:19" x14ac:dyDescent="0.3">
      <c r="Q888" s="11"/>
      <c r="S888" s="16"/>
    </row>
    <row r="889" spans="17:19" x14ac:dyDescent="0.3">
      <c r="Q889" s="11"/>
      <c r="S889" s="16"/>
    </row>
    <row r="890" spans="17:19" x14ac:dyDescent="0.3">
      <c r="Q890" s="11"/>
      <c r="S890" s="16"/>
    </row>
    <row r="891" spans="17:19" x14ac:dyDescent="0.3">
      <c r="Q891" s="11"/>
      <c r="S891" s="16"/>
    </row>
    <row r="892" spans="17:19" x14ac:dyDescent="0.3">
      <c r="Q892" s="11"/>
      <c r="S892" s="16"/>
    </row>
    <row r="893" spans="17:19" x14ac:dyDescent="0.3">
      <c r="Q893" s="11"/>
      <c r="S893" s="16"/>
    </row>
    <row r="894" spans="17:19" x14ac:dyDescent="0.3">
      <c r="Q894" s="11"/>
      <c r="S894" s="16"/>
    </row>
    <row r="895" spans="17:19" x14ac:dyDescent="0.3">
      <c r="Q895" s="11"/>
      <c r="S895" s="16"/>
    </row>
    <row r="896" spans="17:19" x14ac:dyDescent="0.3">
      <c r="Q896" s="11"/>
      <c r="S896" s="16"/>
    </row>
    <row r="897" spans="17:19" x14ac:dyDescent="0.3">
      <c r="Q897" s="11"/>
      <c r="S897" s="16"/>
    </row>
    <row r="898" spans="17:19" x14ac:dyDescent="0.3">
      <c r="Q898" s="11"/>
      <c r="S898" s="16"/>
    </row>
    <row r="899" spans="17:19" x14ac:dyDescent="0.3">
      <c r="Q899" s="11"/>
      <c r="S899" s="16"/>
    </row>
    <row r="900" spans="17:19" x14ac:dyDescent="0.3">
      <c r="Q900" s="11"/>
      <c r="S900" s="16"/>
    </row>
    <row r="901" spans="17:19" x14ac:dyDescent="0.3">
      <c r="Q901" s="11"/>
      <c r="S901" s="16"/>
    </row>
    <row r="902" spans="17:19" x14ac:dyDescent="0.3">
      <c r="Q902" s="11"/>
      <c r="S902" s="16"/>
    </row>
    <row r="903" spans="17:19" x14ac:dyDescent="0.3">
      <c r="Q903" s="11"/>
      <c r="S903" s="16"/>
    </row>
    <row r="904" spans="17:19" x14ac:dyDescent="0.3">
      <c r="Q904" s="11"/>
      <c r="S904" s="16"/>
    </row>
    <row r="905" spans="17:19" x14ac:dyDescent="0.3">
      <c r="Q905" s="11"/>
      <c r="S905" s="16"/>
    </row>
    <row r="906" spans="17:19" x14ac:dyDescent="0.3">
      <c r="Q906" s="11"/>
      <c r="S906" s="16"/>
    </row>
    <row r="907" spans="17:19" x14ac:dyDescent="0.3">
      <c r="Q907" s="11"/>
      <c r="S907" s="16"/>
    </row>
    <row r="908" spans="17:19" x14ac:dyDescent="0.3">
      <c r="Q908" s="11"/>
      <c r="S908" s="16"/>
    </row>
    <row r="909" spans="17:19" x14ac:dyDescent="0.3">
      <c r="Q909" s="11"/>
      <c r="S909" s="16"/>
    </row>
    <row r="910" spans="17:19" x14ac:dyDescent="0.3">
      <c r="Q910" s="11"/>
      <c r="S910" s="16"/>
    </row>
    <row r="911" spans="17:19" x14ac:dyDescent="0.3">
      <c r="Q911" s="11"/>
      <c r="S911" s="16"/>
    </row>
    <row r="912" spans="17:19" x14ac:dyDescent="0.3">
      <c r="Q912" s="11"/>
      <c r="S912" s="16"/>
    </row>
    <row r="913" spans="17:19" x14ac:dyDescent="0.3">
      <c r="Q913" s="11"/>
      <c r="S913" s="16"/>
    </row>
    <row r="914" spans="17:19" x14ac:dyDescent="0.3">
      <c r="Q914" s="11"/>
      <c r="S914" s="16"/>
    </row>
    <row r="915" spans="17:19" x14ac:dyDescent="0.3">
      <c r="Q915" s="11"/>
      <c r="S915" s="16"/>
    </row>
    <row r="916" spans="17:19" x14ac:dyDescent="0.3">
      <c r="Q916" s="11"/>
      <c r="S916" s="16"/>
    </row>
    <row r="917" spans="17:19" x14ac:dyDescent="0.3">
      <c r="Q917" s="11"/>
      <c r="S917" s="16"/>
    </row>
    <row r="918" spans="17:19" x14ac:dyDescent="0.3">
      <c r="Q918" s="11"/>
      <c r="S918" s="16"/>
    </row>
    <row r="919" spans="17:19" x14ac:dyDescent="0.3">
      <c r="Q919" s="11"/>
      <c r="S919" s="16"/>
    </row>
    <row r="920" spans="17:19" x14ac:dyDescent="0.3">
      <c r="Q920" s="11"/>
      <c r="S920" s="16"/>
    </row>
    <row r="921" spans="17:19" x14ac:dyDescent="0.3">
      <c r="Q921" s="11"/>
      <c r="S921" s="16"/>
    </row>
    <row r="922" spans="17:19" x14ac:dyDescent="0.3">
      <c r="Q922" s="11"/>
      <c r="S922" s="16"/>
    </row>
    <row r="923" spans="17:19" x14ac:dyDescent="0.3">
      <c r="Q923" s="11"/>
      <c r="S923" s="16"/>
    </row>
    <row r="924" spans="17:19" x14ac:dyDescent="0.3">
      <c r="Q924" s="11"/>
      <c r="S924" s="16"/>
    </row>
    <row r="925" spans="17:19" x14ac:dyDescent="0.3">
      <c r="Q925" s="11"/>
      <c r="S925" s="16"/>
    </row>
    <row r="926" spans="17:19" x14ac:dyDescent="0.3">
      <c r="Q926" s="11"/>
      <c r="S926" s="16"/>
    </row>
    <row r="927" spans="17:19" x14ac:dyDescent="0.3">
      <c r="Q927" s="11"/>
      <c r="S927" s="16"/>
    </row>
    <row r="928" spans="17:19" x14ac:dyDescent="0.3">
      <c r="Q928" s="11"/>
      <c r="S928" s="16"/>
    </row>
    <row r="929" spans="17:19" x14ac:dyDescent="0.3">
      <c r="Q929" s="11"/>
      <c r="S929" s="16"/>
    </row>
    <row r="930" spans="17:19" x14ac:dyDescent="0.3">
      <c r="Q930" s="11"/>
      <c r="S930" s="16"/>
    </row>
    <row r="931" spans="17:19" x14ac:dyDescent="0.3">
      <c r="Q931" s="11"/>
      <c r="S931" s="16"/>
    </row>
    <row r="932" spans="17:19" x14ac:dyDescent="0.3">
      <c r="Q932" s="11"/>
      <c r="S932" s="16"/>
    </row>
    <row r="933" spans="17:19" x14ac:dyDescent="0.3">
      <c r="Q933" s="11"/>
      <c r="S933" s="16"/>
    </row>
    <row r="934" spans="17:19" x14ac:dyDescent="0.3">
      <c r="Q934" s="11"/>
      <c r="S934" s="16"/>
    </row>
    <row r="935" spans="17:19" x14ac:dyDescent="0.3">
      <c r="Q935" s="11"/>
      <c r="S935" s="16"/>
    </row>
    <row r="936" spans="17:19" x14ac:dyDescent="0.3">
      <c r="Q936" s="11"/>
      <c r="S936" s="16"/>
    </row>
    <row r="937" spans="17:19" x14ac:dyDescent="0.3">
      <c r="Q937" s="11"/>
      <c r="S937" s="16"/>
    </row>
    <row r="938" spans="17:19" x14ac:dyDescent="0.3">
      <c r="Q938" s="11"/>
      <c r="S938" s="16"/>
    </row>
    <row r="939" spans="17:19" x14ac:dyDescent="0.3">
      <c r="Q939" s="11"/>
      <c r="S939" s="16"/>
    </row>
    <row r="940" spans="17:19" x14ac:dyDescent="0.3">
      <c r="Q940" s="11"/>
      <c r="S940" s="16"/>
    </row>
    <row r="941" spans="17:19" x14ac:dyDescent="0.3">
      <c r="Q941" s="11"/>
      <c r="S941" s="16"/>
    </row>
    <row r="942" spans="17:19" x14ac:dyDescent="0.3">
      <c r="Q942" s="11"/>
      <c r="S942" s="16"/>
    </row>
    <row r="943" spans="17:19" x14ac:dyDescent="0.3">
      <c r="Q943" s="11"/>
      <c r="S943" s="16"/>
    </row>
    <row r="944" spans="17:19" x14ac:dyDescent="0.3">
      <c r="Q944" s="11"/>
      <c r="S944" s="16"/>
    </row>
    <row r="945" spans="17:19" x14ac:dyDescent="0.3">
      <c r="Q945" s="11"/>
      <c r="S945" s="16"/>
    </row>
    <row r="946" spans="17:19" x14ac:dyDescent="0.3">
      <c r="Q946" s="11"/>
      <c r="S946" s="16"/>
    </row>
    <row r="947" spans="17:19" x14ac:dyDescent="0.3">
      <c r="Q947" s="11"/>
      <c r="S947" s="16"/>
    </row>
    <row r="948" spans="17:19" x14ac:dyDescent="0.3">
      <c r="Q948" s="11"/>
      <c r="S948" s="16"/>
    </row>
    <row r="949" spans="17:19" x14ac:dyDescent="0.3">
      <c r="Q949" s="11"/>
      <c r="S949" s="16"/>
    </row>
    <row r="950" spans="17:19" x14ac:dyDescent="0.3">
      <c r="Q950" s="11"/>
      <c r="S950" s="16"/>
    </row>
    <row r="951" spans="17:19" x14ac:dyDescent="0.3">
      <c r="Q951" s="11"/>
      <c r="S951" s="16"/>
    </row>
    <row r="952" spans="17:19" x14ac:dyDescent="0.3">
      <c r="Q952" s="11"/>
      <c r="S952" s="16"/>
    </row>
    <row r="953" spans="17:19" x14ac:dyDescent="0.3">
      <c r="Q953" s="11"/>
      <c r="S953" s="16"/>
    </row>
    <row r="954" spans="17:19" x14ac:dyDescent="0.3">
      <c r="Q954" s="11"/>
      <c r="S954" s="16"/>
    </row>
    <row r="955" spans="17:19" x14ac:dyDescent="0.3">
      <c r="Q955" s="11"/>
      <c r="S955" s="16"/>
    </row>
    <row r="956" spans="17:19" x14ac:dyDescent="0.3">
      <c r="Q956" s="11"/>
      <c r="S956" s="16"/>
    </row>
    <row r="957" spans="17:19" x14ac:dyDescent="0.3">
      <c r="Q957" s="11"/>
      <c r="S957" s="16"/>
    </row>
    <row r="958" spans="17:19" x14ac:dyDescent="0.3">
      <c r="Q958" s="11"/>
      <c r="S958" s="16"/>
    </row>
    <row r="959" spans="17:19" x14ac:dyDescent="0.3">
      <c r="Q959" s="11"/>
      <c r="S959" s="16"/>
    </row>
    <row r="960" spans="17:19" x14ac:dyDescent="0.3">
      <c r="Q960" s="11"/>
      <c r="S960" s="16"/>
    </row>
    <row r="961" spans="17:19" x14ac:dyDescent="0.3">
      <c r="Q961" s="11"/>
      <c r="S961" s="16"/>
    </row>
    <row r="962" spans="17:19" x14ac:dyDescent="0.3">
      <c r="Q962" s="11"/>
      <c r="S962" s="16"/>
    </row>
    <row r="963" spans="17:19" x14ac:dyDescent="0.3">
      <c r="Q963" s="11"/>
      <c r="S963" s="16"/>
    </row>
    <row r="964" spans="17:19" x14ac:dyDescent="0.3">
      <c r="Q964" s="11"/>
      <c r="S964" s="16"/>
    </row>
    <row r="965" spans="17:19" x14ac:dyDescent="0.3">
      <c r="Q965" s="11"/>
      <c r="S965" s="16"/>
    </row>
    <row r="966" spans="17:19" x14ac:dyDescent="0.3">
      <c r="Q966" s="11"/>
      <c r="S966" s="16"/>
    </row>
    <row r="967" spans="17:19" x14ac:dyDescent="0.3">
      <c r="Q967" s="11"/>
      <c r="S967" s="16"/>
    </row>
    <row r="968" spans="17:19" x14ac:dyDescent="0.3">
      <c r="Q968" s="11"/>
      <c r="S968" s="16"/>
    </row>
    <row r="969" spans="17:19" x14ac:dyDescent="0.3">
      <c r="Q969" s="11"/>
      <c r="S969" s="16"/>
    </row>
    <row r="970" spans="17:19" x14ac:dyDescent="0.3">
      <c r="Q970" s="11"/>
      <c r="S970" s="16"/>
    </row>
    <row r="971" spans="17:19" x14ac:dyDescent="0.3">
      <c r="Q971" s="11"/>
      <c r="S971" s="16"/>
    </row>
    <row r="972" spans="17:19" x14ac:dyDescent="0.3">
      <c r="Q972" s="11"/>
      <c r="S972" s="16"/>
    </row>
    <row r="973" spans="17:19" x14ac:dyDescent="0.3">
      <c r="Q973" s="11"/>
      <c r="S973" s="16"/>
    </row>
    <row r="974" spans="17:19" x14ac:dyDescent="0.3">
      <c r="Q974" s="11"/>
      <c r="S974" s="16"/>
    </row>
    <row r="975" spans="17:19" x14ac:dyDescent="0.3">
      <c r="Q975" s="11"/>
      <c r="S975" s="16"/>
    </row>
    <row r="976" spans="17:19" x14ac:dyDescent="0.3">
      <c r="Q976" s="11"/>
      <c r="S976" s="16"/>
    </row>
    <row r="977" spans="17:19" x14ac:dyDescent="0.3">
      <c r="Q977" s="11"/>
      <c r="S977" s="16"/>
    </row>
    <row r="978" spans="17:19" x14ac:dyDescent="0.3">
      <c r="Q978" s="11"/>
      <c r="S978" s="16"/>
    </row>
    <row r="979" spans="17:19" x14ac:dyDescent="0.3">
      <c r="Q979" s="11"/>
      <c r="S979" s="16"/>
    </row>
    <row r="980" spans="17:19" x14ac:dyDescent="0.3">
      <c r="Q980" s="11"/>
      <c r="S980" s="16"/>
    </row>
    <row r="981" spans="17:19" x14ac:dyDescent="0.3">
      <c r="Q981" s="11"/>
      <c r="S981" s="16"/>
    </row>
    <row r="982" spans="17:19" x14ac:dyDescent="0.3">
      <c r="Q982" s="11"/>
      <c r="S982" s="16"/>
    </row>
    <row r="983" spans="17:19" x14ac:dyDescent="0.3">
      <c r="Q983" s="11"/>
      <c r="S983" s="16"/>
    </row>
    <row r="984" spans="17:19" x14ac:dyDescent="0.3">
      <c r="Q984" s="11"/>
      <c r="S984" s="16"/>
    </row>
    <row r="985" spans="17:19" x14ac:dyDescent="0.3">
      <c r="Q985" s="11"/>
      <c r="S985" s="16"/>
    </row>
    <row r="986" spans="17:19" x14ac:dyDescent="0.3">
      <c r="Q986" s="11"/>
      <c r="S986" s="16"/>
    </row>
    <row r="987" spans="17:19" x14ac:dyDescent="0.3">
      <c r="Q987" s="11"/>
      <c r="S987" s="16"/>
    </row>
    <row r="988" spans="17:19" x14ac:dyDescent="0.3">
      <c r="Q988" s="11"/>
      <c r="S988" s="16"/>
    </row>
    <row r="989" spans="17:19" x14ac:dyDescent="0.3">
      <c r="Q989" s="11"/>
      <c r="S989" s="16"/>
    </row>
    <row r="990" spans="17:19" x14ac:dyDescent="0.3">
      <c r="Q990" s="11"/>
      <c r="S990" s="16"/>
    </row>
    <row r="991" spans="17:19" x14ac:dyDescent="0.3">
      <c r="Q991" s="11"/>
      <c r="S991" s="16"/>
    </row>
    <row r="992" spans="17:19" x14ac:dyDescent="0.3">
      <c r="Q992" s="11"/>
      <c r="S992" s="16"/>
    </row>
    <row r="993" spans="17:19" x14ac:dyDescent="0.3">
      <c r="Q993" s="11"/>
      <c r="S993" s="16"/>
    </row>
    <row r="994" spans="17:19" x14ac:dyDescent="0.3">
      <c r="Q994" s="11"/>
      <c r="S994" s="16"/>
    </row>
    <row r="995" spans="17:19" x14ac:dyDescent="0.3">
      <c r="Q995" s="11"/>
      <c r="S995" s="16"/>
    </row>
    <row r="996" spans="17:19" x14ac:dyDescent="0.3">
      <c r="Q996" s="11"/>
      <c r="S996" s="16"/>
    </row>
    <row r="997" spans="17:19" x14ac:dyDescent="0.3">
      <c r="Q997" s="11"/>
      <c r="S997" s="16"/>
    </row>
    <row r="998" spans="17:19" x14ac:dyDescent="0.3">
      <c r="Q998" s="11"/>
      <c r="S998" s="16"/>
    </row>
    <row r="999" spans="17:19" x14ac:dyDescent="0.3">
      <c r="Q999" s="11"/>
      <c r="S999" s="16"/>
    </row>
    <row r="1000" spans="17:19" x14ac:dyDescent="0.3">
      <c r="Q1000" s="11"/>
      <c r="S1000" s="16"/>
    </row>
    <row r="1001" spans="17:19" x14ac:dyDescent="0.3">
      <c r="Q1001" s="11"/>
      <c r="S1001" s="16"/>
    </row>
    <row r="1002" spans="17:19" x14ac:dyDescent="0.3">
      <c r="Q1002" s="11"/>
      <c r="S1002" s="16"/>
    </row>
    <row r="1003" spans="17:19" x14ac:dyDescent="0.3">
      <c r="Q1003" s="11"/>
      <c r="S1003" s="16"/>
    </row>
    <row r="1004" spans="17:19" x14ac:dyDescent="0.3">
      <c r="Q1004" s="11"/>
      <c r="S1004" s="16"/>
    </row>
    <row r="1005" spans="17:19" x14ac:dyDescent="0.3">
      <c r="Q1005" s="11"/>
      <c r="S1005" s="16"/>
    </row>
    <row r="1006" spans="17:19" x14ac:dyDescent="0.3">
      <c r="Q1006" s="11"/>
      <c r="S1006" s="16"/>
    </row>
    <row r="1007" spans="17:19" x14ac:dyDescent="0.3">
      <c r="Q1007" s="11"/>
      <c r="S1007" s="16"/>
    </row>
    <row r="1008" spans="17:19" x14ac:dyDescent="0.3">
      <c r="Q1008" s="11"/>
      <c r="S1008" s="16"/>
    </row>
    <row r="1009" spans="17:19" x14ac:dyDescent="0.3">
      <c r="Q1009" s="11"/>
      <c r="S1009" s="16"/>
    </row>
    <row r="1010" spans="17:19" x14ac:dyDescent="0.3">
      <c r="Q1010" s="11"/>
      <c r="S1010" s="16"/>
    </row>
    <row r="1011" spans="17:19" x14ac:dyDescent="0.3">
      <c r="Q1011" s="11"/>
      <c r="S1011" s="16"/>
    </row>
    <row r="1012" spans="17:19" x14ac:dyDescent="0.3">
      <c r="Q1012" s="11"/>
      <c r="S1012" s="16"/>
    </row>
    <row r="1013" spans="17:19" x14ac:dyDescent="0.3">
      <c r="Q1013" s="11"/>
      <c r="S1013" s="16"/>
    </row>
    <row r="1014" spans="17:19" x14ac:dyDescent="0.3">
      <c r="Q1014" s="11"/>
      <c r="S1014" s="16"/>
    </row>
    <row r="1015" spans="17:19" x14ac:dyDescent="0.3">
      <c r="Q1015" s="11"/>
      <c r="S1015" s="16"/>
    </row>
    <row r="1016" spans="17:19" x14ac:dyDescent="0.3">
      <c r="Q1016" s="11"/>
      <c r="S1016" s="16"/>
    </row>
    <row r="1017" spans="17:19" x14ac:dyDescent="0.3">
      <c r="Q1017" s="11"/>
      <c r="S1017" s="16"/>
    </row>
    <row r="1018" spans="17:19" x14ac:dyDescent="0.3">
      <c r="Q1018" s="11"/>
      <c r="S1018" s="16"/>
    </row>
    <row r="1019" spans="17:19" x14ac:dyDescent="0.3">
      <c r="Q1019" s="11"/>
      <c r="S1019" s="16"/>
    </row>
    <row r="1020" spans="17:19" x14ac:dyDescent="0.3">
      <c r="Q1020" s="11"/>
      <c r="S1020" s="16"/>
    </row>
    <row r="1021" spans="17:19" x14ac:dyDescent="0.3">
      <c r="Q1021" s="11"/>
      <c r="S1021" s="16"/>
    </row>
    <row r="1022" spans="17:19" x14ac:dyDescent="0.3">
      <c r="Q1022" s="11"/>
      <c r="S1022" s="16"/>
    </row>
    <row r="1023" spans="17:19" x14ac:dyDescent="0.3">
      <c r="Q1023" s="11"/>
      <c r="S1023" s="16"/>
    </row>
    <row r="1024" spans="17:19" x14ac:dyDescent="0.3">
      <c r="Q1024" s="11"/>
      <c r="S1024" s="16"/>
    </row>
    <row r="1025" spans="17:19" x14ac:dyDescent="0.3">
      <c r="Q1025" s="11"/>
      <c r="S1025" s="16"/>
    </row>
    <row r="1026" spans="17:19" x14ac:dyDescent="0.3">
      <c r="Q1026" s="11"/>
      <c r="S1026" s="16"/>
    </row>
    <row r="1027" spans="17:19" x14ac:dyDescent="0.3">
      <c r="Q1027" s="11"/>
      <c r="S1027" s="16"/>
    </row>
    <row r="1028" spans="17:19" x14ac:dyDescent="0.3">
      <c r="Q1028" s="11"/>
      <c r="S1028" s="16"/>
    </row>
    <row r="1029" spans="17:19" x14ac:dyDescent="0.3">
      <c r="Q1029" s="11"/>
      <c r="S1029" s="16"/>
    </row>
    <row r="1030" spans="17:19" x14ac:dyDescent="0.3">
      <c r="Q1030" s="11"/>
      <c r="S1030" s="16"/>
    </row>
    <row r="1031" spans="17:19" x14ac:dyDescent="0.3">
      <c r="Q1031" s="11"/>
      <c r="S1031" s="16"/>
    </row>
    <row r="1032" spans="17:19" x14ac:dyDescent="0.3">
      <c r="Q1032" s="11"/>
      <c r="S1032" s="16"/>
    </row>
    <row r="1033" spans="17:19" x14ac:dyDescent="0.3">
      <c r="Q1033" s="11"/>
      <c r="S1033" s="16"/>
    </row>
    <row r="1034" spans="17:19" x14ac:dyDescent="0.3">
      <c r="Q1034" s="11"/>
      <c r="S1034" s="16"/>
    </row>
    <row r="1035" spans="17:19" x14ac:dyDescent="0.3">
      <c r="Q1035" s="11"/>
      <c r="S1035" s="16"/>
    </row>
    <row r="1036" spans="17:19" x14ac:dyDescent="0.3">
      <c r="Q1036" s="11"/>
      <c r="S1036" s="16"/>
    </row>
    <row r="1037" spans="17:19" x14ac:dyDescent="0.3">
      <c r="Q1037" s="11"/>
      <c r="S1037" s="16"/>
    </row>
    <row r="1038" spans="17:19" x14ac:dyDescent="0.3">
      <c r="Q1038" s="11"/>
      <c r="S1038" s="16"/>
    </row>
    <row r="1039" spans="17:19" x14ac:dyDescent="0.3">
      <c r="Q1039" s="11"/>
      <c r="S1039" s="16"/>
    </row>
    <row r="1040" spans="17:19" x14ac:dyDescent="0.3">
      <c r="Q1040" s="11"/>
      <c r="S1040" s="16"/>
    </row>
    <row r="1041" spans="17:19" x14ac:dyDescent="0.3">
      <c r="Q1041" s="11"/>
      <c r="S1041" s="16"/>
    </row>
    <row r="1042" spans="17:19" x14ac:dyDescent="0.3">
      <c r="Q1042" s="11"/>
      <c r="S1042" s="16"/>
    </row>
    <row r="1043" spans="17:19" x14ac:dyDescent="0.3">
      <c r="Q1043" s="11"/>
      <c r="S1043" s="16"/>
    </row>
    <row r="1044" spans="17:19" x14ac:dyDescent="0.3">
      <c r="Q1044" s="11"/>
      <c r="S1044" s="16"/>
    </row>
    <row r="1045" spans="17:19" x14ac:dyDescent="0.3">
      <c r="Q1045" s="11"/>
      <c r="S1045" s="16"/>
    </row>
    <row r="1046" spans="17:19" x14ac:dyDescent="0.3">
      <c r="Q1046" s="11"/>
      <c r="S1046" s="16"/>
    </row>
    <row r="1047" spans="17:19" x14ac:dyDescent="0.3">
      <c r="Q1047" s="11"/>
      <c r="S1047" s="16"/>
    </row>
    <row r="1048" spans="17:19" x14ac:dyDescent="0.3">
      <c r="Q1048" s="11"/>
      <c r="S1048" s="16"/>
    </row>
    <row r="1049" spans="17:19" x14ac:dyDescent="0.3">
      <c r="Q1049" s="11"/>
      <c r="S1049" s="16"/>
    </row>
    <row r="1050" spans="17:19" x14ac:dyDescent="0.3">
      <c r="Q1050" s="11"/>
      <c r="S1050" s="16"/>
    </row>
    <row r="1051" spans="17:19" x14ac:dyDescent="0.3">
      <c r="Q1051" s="11"/>
      <c r="S1051" s="16"/>
    </row>
    <row r="1052" spans="17:19" x14ac:dyDescent="0.3">
      <c r="Q1052" s="11"/>
      <c r="S1052" s="16"/>
    </row>
    <row r="1053" spans="17:19" x14ac:dyDescent="0.3">
      <c r="Q1053" s="11"/>
      <c r="S1053" s="16"/>
    </row>
    <row r="1054" spans="17:19" x14ac:dyDescent="0.3">
      <c r="Q1054" s="11"/>
      <c r="S1054" s="16"/>
    </row>
    <row r="1055" spans="17:19" x14ac:dyDescent="0.3">
      <c r="Q1055" s="11"/>
      <c r="S1055" s="16"/>
    </row>
    <row r="1056" spans="17:19" x14ac:dyDescent="0.3">
      <c r="Q1056" s="11"/>
      <c r="S1056" s="16"/>
    </row>
    <row r="1057" spans="17:19" x14ac:dyDescent="0.3">
      <c r="Q1057" s="11"/>
      <c r="S1057" s="16"/>
    </row>
    <row r="1058" spans="17:19" x14ac:dyDescent="0.3">
      <c r="Q1058" s="11"/>
      <c r="S1058" s="16"/>
    </row>
    <row r="1059" spans="17:19" x14ac:dyDescent="0.3">
      <c r="Q1059" s="11"/>
      <c r="S1059" s="16"/>
    </row>
    <row r="1060" spans="17:19" x14ac:dyDescent="0.3">
      <c r="Q1060" s="11"/>
      <c r="S1060" s="16"/>
    </row>
    <row r="1061" spans="17:19" x14ac:dyDescent="0.3">
      <c r="Q1061" s="11"/>
      <c r="S1061" s="16"/>
    </row>
    <row r="1062" spans="17:19" x14ac:dyDescent="0.3">
      <c r="Q1062" s="11"/>
      <c r="S1062" s="16"/>
    </row>
    <row r="1063" spans="17:19" x14ac:dyDescent="0.3">
      <c r="Q1063" s="11"/>
      <c r="S1063" s="16"/>
    </row>
    <row r="1064" spans="17:19" x14ac:dyDescent="0.3">
      <c r="Q1064" s="11"/>
      <c r="S1064" s="16"/>
    </row>
    <row r="1065" spans="17:19" x14ac:dyDescent="0.3">
      <c r="Q1065" s="11"/>
      <c r="S1065" s="16"/>
    </row>
    <row r="1066" spans="17:19" x14ac:dyDescent="0.3">
      <c r="Q1066" s="11"/>
      <c r="S1066" s="16"/>
    </row>
    <row r="1067" spans="17:19" x14ac:dyDescent="0.3">
      <c r="Q1067" s="11"/>
      <c r="S1067" s="16"/>
    </row>
    <row r="1068" spans="17:19" x14ac:dyDescent="0.3">
      <c r="Q1068" s="11"/>
      <c r="S1068" s="16"/>
    </row>
    <row r="1069" spans="17:19" x14ac:dyDescent="0.3">
      <c r="Q1069" s="11"/>
      <c r="S1069" s="16"/>
    </row>
    <row r="1070" spans="17:19" x14ac:dyDescent="0.3">
      <c r="Q1070" s="11"/>
      <c r="S1070" s="16"/>
    </row>
    <row r="1071" spans="17:19" x14ac:dyDescent="0.3">
      <c r="Q1071" s="11"/>
      <c r="S1071" s="16"/>
    </row>
    <row r="1072" spans="17:19" x14ac:dyDescent="0.3">
      <c r="Q1072" s="11"/>
      <c r="S1072" s="16"/>
    </row>
    <row r="1073" spans="17:19" x14ac:dyDescent="0.3">
      <c r="Q1073" s="11"/>
      <c r="S1073" s="16"/>
    </row>
    <row r="1074" spans="17:19" x14ac:dyDescent="0.3">
      <c r="Q1074" s="11"/>
      <c r="S1074" s="16"/>
    </row>
    <row r="1075" spans="17:19" x14ac:dyDescent="0.3">
      <c r="Q1075" s="11"/>
      <c r="S1075" s="16"/>
    </row>
    <row r="1076" spans="17:19" x14ac:dyDescent="0.3">
      <c r="Q1076" s="11"/>
      <c r="S1076" s="16"/>
    </row>
    <row r="1077" spans="17:19" x14ac:dyDescent="0.3">
      <c r="Q1077" s="11"/>
      <c r="S1077" s="16"/>
    </row>
    <row r="1078" spans="17:19" x14ac:dyDescent="0.3">
      <c r="Q1078" s="11"/>
      <c r="S1078" s="16"/>
    </row>
    <row r="1079" spans="17:19" x14ac:dyDescent="0.3">
      <c r="Q1079" s="11"/>
      <c r="S1079" s="16"/>
    </row>
    <row r="1080" spans="17:19" x14ac:dyDescent="0.3">
      <c r="Q1080" s="11"/>
      <c r="S1080" s="16"/>
    </row>
    <row r="1081" spans="17:19" x14ac:dyDescent="0.3">
      <c r="Q1081" s="11"/>
      <c r="S1081" s="16"/>
    </row>
    <row r="1082" spans="17:19" x14ac:dyDescent="0.3">
      <c r="Q1082" s="11"/>
      <c r="S1082" s="16"/>
    </row>
    <row r="1083" spans="17:19" x14ac:dyDescent="0.3">
      <c r="Q1083" s="11"/>
      <c r="S1083" s="16"/>
    </row>
    <row r="1084" spans="17:19" x14ac:dyDescent="0.3">
      <c r="Q1084" s="11"/>
      <c r="S1084" s="16"/>
    </row>
    <row r="1085" spans="17:19" x14ac:dyDescent="0.3">
      <c r="Q1085" s="11"/>
      <c r="S1085" s="16"/>
    </row>
    <row r="1086" spans="17:19" x14ac:dyDescent="0.3">
      <c r="Q1086" s="11"/>
      <c r="S1086" s="16"/>
    </row>
    <row r="1087" spans="17:19" x14ac:dyDescent="0.3">
      <c r="Q1087" s="11"/>
      <c r="S1087" s="16"/>
    </row>
    <row r="1088" spans="17:19" x14ac:dyDescent="0.3">
      <c r="Q1088" s="11"/>
      <c r="S1088" s="16"/>
    </row>
    <row r="1089" spans="17:19" x14ac:dyDescent="0.3">
      <c r="Q1089" s="11"/>
      <c r="S1089" s="16"/>
    </row>
    <row r="1090" spans="17:19" x14ac:dyDescent="0.3">
      <c r="Q1090" s="11"/>
      <c r="S1090" s="16"/>
    </row>
    <row r="1091" spans="17:19" x14ac:dyDescent="0.3">
      <c r="Q1091" s="11"/>
      <c r="S1091" s="16"/>
    </row>
    <row r="1092" spans="17:19" x14ac:dyDescent="0.3">
      <c r="Q1092" s="11"/>
      <c r="S1092" s="16"/>
    </row>
    <row r="1093" spans="17:19" x14ac:dyDescent="0.3">
      <c r="Q1093" s="11"/>
      <c r="S1093" s="16"/>
    </row>
    <row r="1094" spans="17:19" x14ac:dyDescent="0.3">
      <c r="Q1094" s="11"/>
      <c r="S1094" s="16"/>
    </row>
    <row r="1095" spans="17:19" x14ac:dyDescent="0.3">
      <c r="Q1095" s="11"/>
      <c r="S1095" s="16"/>
    </row>
    <row r="1096" spans="17:19" x14ac:dyDescent="0.3">
      <c r="Q1096" s="11"/>
      <c r="S1096" s="16"/>
    </row>
    <row r="1097" spans="17:19" x14ac:dyDescent="0.3">
      <c r="Q1097" s="11"/>
      <c r="S1097" s="16"/>
    </row>
    <row r="1098" spans="17:19" x14ac:dyDescent="0.3">
      <c r="Q1098" s="11"/>
      <c r="S1098" s="16"/>
    </row>
    <row r="1099" spans="17:19" x14ac:dyDescent="0.3">
      <c r="Q1099" s="11"/>
      <c r="S1099" s="16"/>
    </row>
    <row r="1100" spans="17:19" x14ac:dyDescent="0.3">
      <c r="Q1100" s="11"/>
      <c r="S1100" s="16"/>
    </row>
    <row r="1101" spans="17:19" x14ac:dyDescent="0.3">
      <c r="Q1101" s="11"/>
      <c r="S1101" s="16"/>
    </row>
    <row r="1102" spans="17:19" x14ac:dyDescent="0.3">
      <c r="Q1102" s="11"/>
      <c r="S1102" s="16"/>
    </row>
    <row r="1103" spans="17:19" x14ac:dyDescent="0.3">
      <c r="Q1103" s="11"/>
      <c r="S1103" s="16"/>
    </row>
    <row r="1104" spans="17:19" x14ac:dyDescent="0.3">
      <c r="Q1104" s="11"/>
      <c r="S1104" s="16"/>
    </row>
    <row r="1105" spans="17:19" x14ac:dyDescent="0.3">
      <c r="Q1105" s="11"/>
      <c r="S1105" s="16"/>
    </row>
    <row r="1106" spans="17:19" x14ac:dyDescent="0.3">
      <c r="Q1106" s="11"/>
      <c r="S1106" s="16"/>
    </row>
    <row r="1107" spans="17:19" x14ac:dyDescent="0.3">
      <c r="Q1107" s="11"/>
      <c r="S1107" s="16"/>
    </row>
    <row r="1108" spans="17:19" x14ac:dyDescent="0.3">
      <c r="Q1108" s="11"/>
      <c r="S1108" s="16"/>
    </row>
    <row r="1109" spans="17:19" x14ac:dyDescent="0.3">
      <c r="Q1109" s="11"/>
      <c r="S1109" s="16"/>
    </row>
    <row r="1110" spans="17:19" x14ac:dyDescent="0.3">
      <c r="Q1110" s="11"/>
      <c r="S1110" s="16"/>
    </row>
    <row r="1111" spans="17:19" x14ac:dyDescent="0.3">
      <c r="Q1111" s="11"/>
      <c r="S1111" s="16"/>
    </row>
    <row r="1112" spans="17:19" x14ac:dyDescent="0.3">
      <c r="Q1112" s="11"/>
      <c r="S1112" s="16"/>
    </row>
    <row r="1113" spans="17:19" x14ac:dyDescent="0.3">
      <c r="Q1113" s="11"/>
      <c r="S1113" s="16"/>
    </row>
    <row r="1114" spans="17:19" x14ac:dyDescent="0.3">
      <c r="Q1114" s="11"/>
      <c r="S1114" s="16"/>
    </row>
    <row r="1115" spans="17:19" x14ac:dyDescent="0.3">
      <c r="Q1115" s="11"/>
      <c r="S1115" s="16"/>
    </row>
    <row r="1116" spans="17:19" x14ac:dyDescent="0.3">
      <c r="Q1116" s="11"/>
      <c r="S1116" s="16"/>
    </row>
    <row r="1117" spans="17:19" x14ac:dyDescent="0.3">
      <c r="Q1117" s="11"/>
      <c r="S1117" s="16"/>
    </row>
    <row r="1118" spans="17:19" x14ac:dyDescent="0.3">
      <c r="Q1118" s="11"/>
      <c r="S1118" s="16"/>
    </row>
    <row r="1119" spans="17:19" x14ac:dyDescent="0.3">
      <c r="Q1119" s="11"/>
      <c r="S1119" s="16"/>
    </row>
    <row r="1120" spans="17:19" x14ac:dyDescent="0.3">
      <c r="Q1120" s="11"/>
      <c r="S1120" s="16"/>
    </row>
    <row r="1121" spans="17:19" x14ac:dyDescent="0.3">
      <c r="Q1121" s="11"/>
      <c r="S1121" s="16"/>
    </row>
    <row r="1122" spans="17:19" x14ac:dyDescent="0.3">
      <c r="Q1122" s="11"/>
      <c r="S1122" s="16"/>
    </row>
    <row r="1123" spans="17:19" x14ac:dyDescent="0.3">
      <c r="Q1123" s="11"/>
      <c r="S1123" s="16"/>
    </row>
    <row r="1124" spans="17:19" x14ac:dyDescent="0.3">
      <c r="Q1124" s="11"/>
      <c r="S1124" s="16"/>
    </row>
    <row r="1125" spans="17:19" x14ac:dyDescent="0.3">
      <c r="Q1125" s="11"/>
      <c r="S1125" s="16"/>
    </row>
    <row r="1126" spans="17:19" x14ac:dyDescent="0.3">
      <c r="Q1126" s="11"/>
      <c r="S1126" s="16"/>
    </row>
    <row r="1127" spans="17:19" x14ac:dyDescent="0.3">
      <c r="Q1127" s="11"/>
      <c r="S1127" s="16"/>
    </row>
    <row r="1128" spans="17:19" x14ac:dyDescent="0.3">
      <c r="Q1128" s="11"/>
      <c r="S1128" s="16"/>
    </row>
    <row r="1129" spans="17:19" x14ac:dyDescent="0.3">
      <c r="Q1129" s="11"/>
      <c r="S1129" s="16"/>
    </row>
    <row r="1130" spans="17:19" x14ac:dyDescent="0.3">
      <c r="Q1130" s="11"/>
      <c r="S1130" s="16"/>
    </row>
    <row r="1131" spans="17:19" x14ac:dyDescent="0.3">
      <c r="Q1131" s="11"/>
      <c r="S1131" s="16"/>
    </row>
    <row r="1132" spans="17:19" x14ac:dyDescent="0.3">
      <c r="Q1132" s="11"/>
      <c r="S1132" s="16"/>
    </row>
    <row r="1133" spans="17:19" x14ac:dyDescent="0.3">
      <c r="Q1133" s="11"/>
      <c r="S1133" s="16"/>
    </row>
    <row r="1134" spans="17:19" x14ac:dyDescent="0.3">
      <c r="Q1134" s="11"/>
      <c r="S1134" s="16"/>
    </row>
    <row r="1135" spans="17:19" x14ac:dyDescent="0.3">
      <c r="Q1135" s="11"/>
      <c r="S1135" s="16"/>
    </row>
    <row r="1136" spans="17:19" x14ac:dyDescent="0.3">
      <c r="Q1136" s="11"/>
      <c r="S1136" s="16"/>
    </row>
    <row r="1137" spans="17:19" x14ac:dyDescent="0.3">
      <c r="Q1137" s="11"/>
      <c r="S1137" s="16"/>
    </row>
    <row r="1138" spans="17:19" x14ac:dyDescent="0.3">
      <c r="Q1138" s="11"/>
      <c r="S1138" s="16"/>
    </row>
    <row r="1139" spans="17:19" x14ac:dyDescent="0.3">
      <c r="Q1139" s="11"/>
      <c r="S1139" s="16"/>
    </row>
    <row r="1140" spans="17:19" x14ac:dyDescent="0.3">
      <c r="Q1140" s="11"/>
      <c r="S1140" s="16"/>
    </row>
    <row r="1141" spans="17:19" x14ac:dyDescent="0.3">
      <c r="Q1141" s="11"/>
      <c r="S1141" s="16"/>
    </row>
    <row r="1142" spans="17:19" x14ac:dyDescent="0.3">
      <c r="Q1142" s="11"/>
      <c r="S1142" s="16"/>
    </row>
    <row r="1143" spans="17:19" x14ac:dyDescent="0.3">
      <c r="Q1143" s="11"/>
      <c r="S1143" s="16"/>
    </row>
    <row r="1144" spans="17:19" x14ac:dyDescent="0.3">
      <c r="Q1144" s="11"/>
      <c r="S1144" s="16"/>
    </row>
    <row r="1145" spans="17:19" x14ac:dyDescent="0.3">
      <c r="Q1145" s="11"/>
      <c r="S1145" s="16"/>
    </row>
    <row r="1146" spans="17:19" x14ac:dyDescent="0.3">
      <c r="Q1146" s="11"/>
      <c r="S1146" s="16"/>
    </row>
    <row r="1147" spans="17:19" x14ac:dyDescent="0.3">
      <c r="Q1147" s="11"/>
      <c r="S1147" s="16"/>
    </row>
    <row r="1148" spans="17:19" x14ac:dyDescent="0.3">
      <c r="Q1148" s="11"/>
      <c r="S1148" s="16"/>
    </row>
    <row r="1149" spans="17:19" x14ac:dyDescent="0.3">
      <c r="Q1149" s="11"/>
      <c r="S1149" s="16"/>
    </row>
    <row r="1150" spans="17:19" x14ac:dyDescent="0.3">
      <c r="Q1150" s="11"/>
      <c r="S1150" s="16"/>
    </row>
    <row r="1151" spans="17:19" x14ac:dyDescent="0.3">
      <c r="Q1151" s="11"/>
      <c r="S1151" s="16"/>
    </row>
    <row r="1152" spans="17:19" x14ac:dyDescent="0.3">
      <c r="Q1152" s="11"/>
      <c r="S1152" s="16"/>
    </row>
    <row r="1153" spans="17:19" x14ac:dyDescent="0.3">
      <c r="Q1153" s="11"/>
      <c r="S1153" s="16"/>
    </row>
    <row r="1154" spans="17:19" x14ac:dyDescent="0.3">
      <c r="Q1154" s="11"/>
      <c r="S1154" s="16"/>
    </row>
    <row r="1155" spans="17:19" x14ac:dyDescent="0.3">
      <c r="Q1155" s="11"/>
      <c r="S1155" s="16"/>
    </row>
    <row r="1156" spans="17:19" x14ac:dyDescent="0.3">
      <c r="Q1156" s="11"/>
      <c r="S1156" s="16"/>
    </row>
    <row r="1157" spans="17:19" x14ac:dyDescent="0.3">
      <c r="Q1157" s="11"/>
      <c r="S1157" s="16"/>
    </row>
    <row r="1158" spans="17:19" x14ac:dyDescent="0.3">
      <c r="Q1158" s="11"/>
      <c r="S1158" s="16"/>
    </row>
    <row r="1159" spans="17:19" x14ac:dyDescent="0.3">
      <c r="Q1159" s="11"/>
      <c r="S1159" s="16"/>
    </row>
    <row r="1160" spans="17:19" x14ac:dyDescent="0.3">
      <c r="Q1160" s="11"/>
      <c r="S1160" s="16"/>
    </row>
    <row r="1161" spans="17:19" x14ac:dyDescent="0.3">
      <c r="Q1161" s="11"/>
      <c r="S1161" s="16"/>
    </row>
    <row r="1162" spans="17:19" x14ac:dyDescent="0.3">
      <c r="Q1162" s="11"/>
      <c r="S1162" s="16"/>
    </row>
    <row r="1163" spans="17:19" x14ac:dyDescent="0.3">
      <c r="Q1163" s="11"/>
      <c r="S1163" s="16"/>
    </row>
    <row r="1164" spans="17:19" x14ac:dyDescent="0.3">
      <c r="Q1164" s="11"/>
      <c r="S1164" s="16"/>
    </row>
    <row r="1165" spans="17:19" x14ac:dyDescent="0.3">
      <c r="Q1165" s="11"/>
      <c r="S1165" s="16"/>
    </row>
    <row r="1166" spans="17:19" x14ac:dyDescent="0.3">
      <c r="Q1166" s="11"/>
      <c r="S1166" s="16"/>
    </row>
    <row r="1167" spans="17:19" x14ac:dyDescent="0.3">
      <c r="Q1167" s="11"/>
      <c r="S1167" s="16"/>
    </row>
    <row r="1168" spans="17:19" x14ac:dyDescent="0.3">
      <c r="Q1168" s="11"/>
      <c r="S1168" s="16"/>
    </row>
    <row r="1169" spans="17:19" x14ac:dyDescent="0.3">
      <c r="Q1169" s="11"/>
      <c r="S1169" s="16"/>
    </row>
    <row r="1170" spans="17:19" x14ac:dyDescent="0.3">
      <c r="Q1170" s="11"/>
      <c r="S1170" s="16"/>
    </row>
    <row r="1171" spans="17:19" x14ac:dyDescent="0.3">
      <c r="Q1171" s="11"/>
      <c r="S1171" s="16"/>
    </row>
    <row r="1172" spans="17:19" x14ac:dyDescent="0.3">
      <c r="Q1172" s="11"/>
      <c r="S1172" s="16"/>
    </row>
    <row r="1173" spans="17:19" x14ac:dyDescent="0.3">
      <c r="Q1173" s="11"/>
      <c r="S1173" s="16"/>
    </row>
    <row r="1174" spans="17:19" x14ac:dyDescent="0.3">
      <c r="Q1174" s="11"/>
      <c r="S1174" s="16"/>
    </row>
    <row r="1175" spans="17:19" x14ac:dyDescent="0.3">
      <c r="Q1175" s="11"/>
      <c r="S1175" s="16"/>
    </row>
    <row r="1176" spans="17:19" x14ac:dyDescent="0.3">
      <c r="Q1176" s="11"/>
      <c r="S1176" s="16"/>
    </row>
    <row r="1177" spans="17:19" x14ac:dyDescent="0.3">
      <c r="Q1177" s="11"/>
      <c r="S1177" s="16"/>
    </row>
    <row r="1178" spans="17:19" x14ac:dyDescent="0.3">
      <c r="Q1178" s="11"/>
      <c r="S1178" s="16"/>
    </row>
    <row r="1179" spans="17:19" x14ac:dyDescent="0.3">
      <c r="Q1179" s="11"/>
      <c r="S1179" s="16"/>
    </row>
    <row r="1180" spans="17:19" x14ac:dyDescent="0.3">
      <c r="Q1180" s="11"/>
      <c r="S1180" s="16"/>
    </row>
    <row r="1181" spans="17:19" x14ac:dyDescent="0.3">
      <c r="Q1181" s="11"/>
      <c r="S1181" s="16"/>
    </row>
    <row r="1182" spans="17:19" x14ac:dyDescent="0.3">
      <c r="Q1182" s="11"/>
      <c r="S1182" s="16"/>
    </row>
    <row r="1183" spans="17:19" x14ac:dyDescent="0.3">
      <c r="Q1183" s="11"/>
      <c r="S1183" s="16"/>
    </row>
    <row r="1184" spans="17:19" x14ac:dyDescent="0.3">
      <c r="Q1184" s="11"/>
      <c r="S1184" s="16"/>
    </row>
    <row r="1185" spans="17:19" x14ac:dyDescent="0.3">
      <c r="Q1185" s="11"/>
      <c r="S1185" s="16"/>
    </row>
    <row r="1186" spans="17:19" x14ac:dyDescent="0.3">
      <c r="Q1186" s="11"/>
      <c r="S1186" s="16"/>
    </row>
    <row r="1187" spans="17:19" x14ac:dyDescent="0.3">
      <c r="Q1187" s="11"/>
      <c r="S1187" s="16"/>
    </row>
    <row r="1188" spans="17:19" x14ac:dyDescent="0.3">
      <c r="Q1188" s="11"/>
      <c r="S1188" s="16"/>
    </row>
    <row r="1189" spans="17:19" x14ac:dyDescent="0.3">
      <c r="Q1189" s="11"/>
      <c r="S1189" s="16"/>
    </row>
    <row r="1190" spans="17:19" x14ac:dyDescent="0.3">
      <c r="Q1190" s="11"/>
      <c r="S1190" s="16"/>
    </row>
    <row r="1191" spans="17:19" x14ac:dyDescent="0.3">
      <c r="Q1191" s="11"/>
      <c r="S1191" s="16"/>
    </row>
    <row r="1192" spans="17:19" x14ac:dyDescent="0.3">
      <c r="Q1192" s="11"/>
      <c r="S1192" s="16"/>
    </row>
    <row r="1193" spans="17:19" x14ac:dyDescent="0.3">
      <c r="Q1193" s="11"/>
      <c r="S1193" s="16"/>
    </row>
    <row r="1194" spans="17:19" x14ac:dyDescent="0.3">
      <c r="Q1194" s="11"/>
      <c r="S1194" s="16"/>
    </row>
    <row r="1195" spans="17:19" x14ac:dyDescent="0.3">
      <c r="Q1195" s="11"/>
      <c r="S1195" s="16"/>
    </row>
    <row r="1196" spans="17:19" x14ac:dyDescent="0.3">
      <c r="Q1196" s="11"/>
      <c r="S1196" s="16"/>
    </row>
    <row r="1197" spans="17:19" x14ac:dyDescent="0.3">
      <c r="Q1197" s="11"/>
      <c r="S1197" s="16"/>
    </row>
    <row r="1198" spans="17:19" x14ac:dyDescent="0.3">
      <c r="Q1198" s="11"/>
      <c r="S1198" s="16"/>
    </row>
    <row r="1199" spans="17:19" x14ac:dyDescent="0.3">
      <c r="Q1199" s="11"/>
      <c r="S1199" s="16"/>
    </row>
    <row r="1200" spans="17:19" x14ac:dyDescent="0.3">
      <c r="Q1200" s="11"/>
      <c r="S1200" s="16"/>
    </row>
    <row r="1201" spans="17:19" x14ac:dyDescent="0.3">
      <c r="Q1201" s="11"/>
      <c r="S1201" s="16"/>
    </row>
    <row r="1202" spans="17:19" x14ac:dyDescent="0.3">
      <c r="Q1202" s="11"/>
      <c r="S1202" s="16"/>
    </row>
    <row r="1203" spans="17:19" x14ac:dyDescent="0.3">
      <c r="Q1203" s="11"/>
      <c r="S1203" s="16"/>
    </row>
    <row r="1204" spans="17:19" x14ac:dyDescent="0.3">
      <c r="Q1204" s="11"/>
      <c r="S1204" s="16"/>
    </row>
    <row r="1205" spans="17:19" x14ac:dyDescent="0.3">
      <c r="Q1205" s="11"/>
      <c r="S1205" s="16"/>
    </row>
    <row r="1206" spans="17:19" x14ac:dyDescent="0.3">
      <c r="Q1206" s="11"/>
      <c r="S1206" s="16"/>
    </row>
    <row r="1207" spans="17:19" x14ac:dyDescent="0.3">
      <c r="Q1207" s="11"/>
      <c r="S1207" s="16"/>
    </row>
    <row r="1208" spans="17:19" x14ac:dyDescent="0.3">
      <c r="Q1208" s="11"/>
      <c r="S1208" s="16"/>
    </row>
    <row r="1209" spans="17:19" x14ac:dyDescent="0.3">
      <c r="Q1209" s="11"/>
      <c r="S1209" s="16"/>
    </row>
    <row r="1210" spans="17:19" x14ac:dyDescent="0.3">
      <c r="Q1210" s="11"/>
      <c r="S1210" s="16"/>
    </row>
    <row r="1211" spans="17:19" x14ac:dyDescent="0.3">
      <c r="Q1211" s="11"/>
      <c r="S1211" s="16"/>
    </row>
    <row r="1212" spans="17:19" x14ac:dyDescent="0.3">
      <c r="Q1212" s="11"/>
      <c r="S1212" s="16"/>
    </row>
    <row r="1213" spans="17:19" x14ac:dyDescent="0.3">
      <c r="Q1213" s="11"/>
      <c r="S1213" s="16"/>
    </row>
    <row r="1214" spans="17:19" x14ac:dyDescent="0.3">
      <c r="Q1214" s="11"/>
      <c r="S1214" s="16"/>
    </row>
    <row r="1215" spans="17:19" x14ac:dyDescent="0.3">
      <c r="Q1215" s="11"/>
      <c r="S1215" s="16"/>
    </row>
    <row r="1216" spans="17:19" x14ac:dyDescent="0.3">
      <c r="Q1216" s="11"/>
      <c r="S1216" s="16"/>
    </row>
    <row r="1217" spans="17:19" x14ac:dyDescent="0.3">
      <c r="Q1217" s="11"/>
      <c r="S1217" s="16"/>
    </row>
    <row r="1218" spans="17:19" x14ac:dyDescent="0.3">
      <c r="Q1218" s="11"/>
      <c r="S1218" s="16"/>
    </row>
    <row r="1219" spans="17:19" x14ac:dyDescent="0.3">
      <c r="Q1219" s="11"/>
      <c r="S1219" s="16"/>
    </row>
    <row r="1220" spans="17:19" x14ac:dyDescent="0.3">
      <c r="Q1220" s="11"/>
      <c r="S1220" s="16"/>
    </row>
    <row r="1221" spans="17:19" x14ac:dyDescent="0.3">
      <c r="Q1221" s="11"/>
      <c r="S1221" s="16"/>
    </row>
    <row r="1222" spans="17:19" x14ac:dyDescent="0.3">
      <c r="Q1222" s="11"/>
      <c r="S1222" s="16"/>
    </row>
    <row r="1223" spans="17:19" x14ac:dyDescent="0.3">
      <c r="Q1223" s="11"/>
      <c r="S1223" s="16"/>
    </row>
    <row r="1224" spans="17:19" x14ac:dyDescent="0.3">
      <c r="Q1224" s="11"/>
      <c r="S1224" s="16"/>
    </row>
    <row r="1225" spans="17:19" x14ac:dyDescent="0.3">
      <c r="Q1225" s="11"/>
      <c r="S1225" s="16"/>
    </row>
    <row r="1226" spans="17:19" x14ac:dyDescent="0.3">
      <c r="Q1226" s="11"/>
      <c r="S1226" s="16"/>
    </row>
    <row r="1227" spans="17:19" x14ac:dyDescent="0.3">
      <c r="Q1227" s="11"/>
      <c r="S1227" s="16"/>
    </row>
    <row r="1228" spans="17:19" x14ac:dyDescent="0.3">
      <c r="Q1228" s="11"/>
      <c r="S1228" s="16"/>
    </row>
    <row r="1229" spans="17:19" x14ac:dyDescent="0.3">
      <c r="Q1229" s="11"/>
      <c r="S1229" s="16"/>
    </row>
    <row r="1230" spans="17:19" x14ac:dyDescent="0.3">
      <c r="Q1230" s="11"/>
      <c r="S1230" s="16"/>
    </row>
    <row r="1231" spans="17:19" x14ac:dyDescent="0.3">
      <c r="Q1231" s="11"/>
      <c r="S1231" s="16"/>
    </row>
    <row r="1232" spans="17:19" x14ac:dyDescent="0.3">
      <c r="Q1232" s="11"/>
      <c r="S1232" s="16"/>
    </row>
    <row r="1233" spans="17:19" x14ac:dyDescent="0.3">
      <c r="Q1233" s="11"/>
      <c r="S1233" s="16"/>
    </row>
    <row r="1234" spans="17:19" x14ac:dyDescent="0.3">
      <c r="Q1234" s="11"/>
      <c r="S1234" s="16"/>
    </row>
    <row r="1235" spans="17:19" x14ac:dyDescent="0.3">
      <c r="Q1235" s="11"/>
      <c r="S1235" s="16"/>
    </row>
    <row r="1236" spans="17:19" x14ac:dyDescent="0.3">
      <c r="Q1236" s="11"/>
      <c r="S1236" s="16"/>
    </row>
    <row r="1237" spans="17:19" x14ac:dyDescent="0.3">
      <c r="Q1237" s="11"/>
      <c r="S1237" s="16"/>
    </row>
    <row r="1238" spans="17:19" x14ac:dyDescent="0.3">
      <c r="Q1238" s="11"/>
      <c r="S1238" s="16"/>
    </row>
    <row r="1239" spans="17:19" x14ac:dyDescent="0.3">
      <c r="Q1239" s="11"/>
      <c r="S1239" s="16"/>
    </row>
    <row r="1240" spans="17:19" x14ac:dyDescent="0.3">
      <c r="Q1240" s="11"/>
      <c r="S1240" s="16"/>
    </row>
    <row r="1241" spans="17:19" x14ac:dyDescent="0.3">
      <c r="Q1241" s="11"/>
      <c r="S1241" s="16"/>
    </row>
    <row r="1242" spans="17:19" x14ac:dyDescent="0.3">
      <c r="Q1242" s="11"/>
      <c r="S1242" s="16"/>
    </row>
    <row r="1243" spans="17:19" x14ac:dyDescent="0.3">
      <c r="Q1243" s="11"/>
      <c r="S1243" s="16"/>
    </row>
    <row r="1244" spans="17:19" x14ac:dyDescent="0.3">
      <c r="Q1244" s="11"/>
      <c r="S1244" s="16"/>
    </row>
    <row r="1245" spans="17:19" x14ac:dyDescent="0.3">
      <c r="Q1245" s="11"/>
      <c r="S1245" s="16"/>
    </row>
    <row r="1246" spans="17:19" x14ac:dyDescent="0.3">
      <c r="Q1246" s="11"/>
      <c r="S1246" s="16"/>
    </row>
    <row r="1247" spans="17:19" x14ac:dyDescent="0.3">
      <c r="Q1247" s="11"/>
      <c r="S1247" s="16"/>
    </row>
    <row r="1248" spans="17:19" x14ac:dyDescent="0.3">
      <c r="Q1248" s="11"/>
      <c r="S1248" s="16"/>
    </row>
    <row r="1249" spans="17:19" x14ac:dyDescent="0.3">
      <c r="Q1249" s="11"/>
      <c r="S1249" s="16"/>
    </row>
    <row r="1250" spans="17:19" x14ac:dyDescent="0.3">
      <c r="Q1250" s="11"/>
      <c r="S1250" s="16"/>
    </row>
    <row r="1251" spans="17:19" x14ac:dyDescent="0.3">
      <c r="Q1251" s="11"/>
      <c r="S1251" s="16"/>
    </row>
    <row r="1252" spans="17:19" x14ac:dyDescent="0.3">
      <c r="Q1252" s="11"/>
      <c r="S1252" s="16"/>
    </row>
    <row r="1253" spans="17:19" x14ac:dyDescent="0.3">
      <c r="Q1253" s="11"/>
      <c r="S1253" s="16"/>
    </row>
    <row r="1254" spans="17:19" x14ac:dyDescent="0.3">
      <c r="Q1254" s="11"/>
      <c r="S1254" s="16"/>
    </row>
    <row r="1255" spans="17:19" x14ac:dyDescent="0.3">
      <c r="Q1255" s="11"/>
      <c r="S1255" s="16"/>
    </row>
    <row r="1256" spans="17:19" x14ac:dyDescent="0.3">
      <c r="Q1256" s="11"/>
      <c r="S1256" s="16"/>
    </row>
    <row r="1257" spans="17:19" x14ac:dyDescent="0.3">
      <c r="Q1257" s="11"/>
      <c r="S1257" s="16"/>
    </row>
    <row r="1258" spans="17:19" x14ac:dyDescent="0.3">
      <c r="Q1258" s="11"/>
      <c r="S1258" s="16"/>
    </row>
    <row r="1259" spans="17:19" x14ac:dyDescent="0.3">
      <c r="Q1259" s="11"/>
      <c r="S1259" s="16"/>
    </row>
    <row r="1260" spans="17:19" x14ac:dyDescent="0.3">
      <c r="Q1260" s="11"/>
      <c r="S1260" s="16"/>
    </row>
    <row r="1261" spans="17:19" x14ac:dyDescent="0.3">
      <c r="Q1261" s="11"/>
      <c r="S1261" s="16"/>
    </row>
    <row r="1262" spans="17:19" x14ac:dyDescent="0.3">
      <c r="Q1262" s="11"/>
      <c r="S1262" s="16"/>
    </row>
    <row r="1263" spans="17:19" x14ac:dyDescent="0.3">
      <c r="Q1263" s="11"/>
      <c r="S1263" s="16"/>
    </row>
    <row r="1264" spans="17:19" x14ac:dyDescent="0.3">
      <c r="Q1264" s="11"/>
      <c r="S1264" s="16"/>
    </row>
    <row r="1265" spans="17:19" x14ac:dyDescent="0.3">
      <c r="Q1265" s="11"/>
      <c r="S1265" s="16"/>
    </row>
    <row r="1266" spans="17:19" x14ac:dyDescent="0.3">
      <c r="Q1266" s="11"/>
      <c r="S1266" s="16"/>
    </row>
    <row r="1267" spans="17:19" x14ac:dyDescent="0.3">
      <c r="Q1267" s="11"/>
      <c r="S1267" s="16"/>
    </row>
    <row r="1268" spans="17:19" x14ac:dyDescent="0.3">
      <c r="Q1268" s="11"/>
      <c r="S1268" s="16"/>
    </row>
    <row r="1269" spans="17:19" x14ac:dyDescent="0.3">
      <c r="Q1269" s="11"/>
      <c r="S1269" s="16"/>
    </row>
    <row r="1270" spans="17:19" x14ac:dyDescent="0.3">
      <c r="Q1270" s="11"/>
      <c r="S1270" s="16"/>
    </row>
    <row r="1271" spans="17:19" x14ac:dyDescent="0.3">
      <c r="Q1271" s="11"/>
      <c r="S1271" s="16"/>
    </row>
    <row r="1272" spans="17:19" x14ac:dyDescent="0.3">
      <c r="Q1272" s="11"/>
      <c r="S1272" s="16"/>
    </row>
    <row r="1273" spans="17:19" x14ac:dyDescent="0.3">
      <c r="Q1273" s="11"/>
      <c r="S1273" s="16"/>
    </row>
    <row r="1274" spans="17:19" x14ac:dyDescent="0.3">
      <c r="Q1274" s="11"/>
      <c r="S1274" s="16"/>
    </row>
    <row r="1275" spans="17:19" x14ac:dyDescent="0.3">
      <c r="Q1275" s="11"/>
      <c r="S1275" s="16"/>
    </row>
    <row r="1276" spans="17:19" x14ac:dyDescent="0.3">
      <c r="Q1276" s="11"/>
      <c r="S1276" s="16"/>
    </row>
    <row r="1277" spans="17:19" x14ac:dyDescent="0.3">
      <c r="Q1277" s="11"/>
      <c r="S1277" s="16"/>
    </row>
    <row r="1278" spans="17:19" x14ac:dyDescent="0.3">
      <c r="Q1278" s="11"/>
      <c r="S1278" s="16"/>
    </row>
    <row r="1279" spans="17:19" x14ac:dyDescent="0.3">
      <c r="Q1279" s="11"/>
      <c r="S1279" s="16"/>
    </row>
    <row r="1280" spans="17:19" x14ac:dyDescent="0.3">
      <c r="Q1280" s="11"/>
      <c r="S1280" s="16"/>
    </row>
    <row r="1281" spans="17:19" x14ac:dyDescent="0.3">
      <c r="Q1281" s="11"/>
      <c r="S1281" s="16"/>
    </row>
    <row r="1282" spans="17:19" x14ac:dyDescent="0.3">
      <c r="Q1282" s="11"/>
      <c r="S1282" s="16"/>
    </row>
    <row r="1283" spans="17:19" x14ac:dyDescent="0.3">
      <c r="Q1283" s="11"/>
      <c r="S1283" s="16"/>
    </row>
    <row r="1284" spans="17:19" x14ac:dyDescent="0.3">
      <c r="Q1284" s="11"/>
      <c r="S1284" s="16"/>
    </row>
    <row r="1285" spans="17:19" x14ac:dyDescent="0.3">
      <c r="Q1285" s="11"/>
      <c r="S1285" s="16"/>
    </row>
    <row r="1286" spans="17:19" x14ac:dyDescent="0.3">
      <c r="Q1286" s="11"/>
      <c r="S1286" s="16"/>
    </row>
    <row r="1287" spans="17:19" x14ac:dyDescent="0.3">
      <c r="Q1287" s="11"/>
      <c r="S1287" s="16"/>
    </row>
    <row r="1288" spans="17:19" x14ac:dyDescent="0.3">
      <c r="Q1288" s="11"/>
      <c r="S1288" s="16"/>
    </row>
    <row r="1289" spans="17:19" x14ac:dyDescent="0.3">
      <c r="Q1289" s="11"/>
      <c r="S1289" s="16"/>
    </row>
    <row r="1290" spans="17:19" x14ac:dyDescent="0.3">
      <c r="Q1290" s="11"/>
      <c r="S1290" s="16"/>
    </row>
    <row r="1291" spans="17:19" x14ac:dyDescent="0.3">
      <c r="Q1291" s="11"/>
      <c r="S1291" s="16"/>
    </row>
    <row r="1292" spans="17:19" x14ac:dyDescent="0.3">
      <c r="Q1292" s="11"/>
      <c r="S1292" s="16"/>
    </row>
    <row r="1293" spans="17:19" x14ac:dyDescent="0.3">
      <c r="Q1293" s="11"/>
      <c r="S1293" s="16"/>
    </row>
    <row r="1294" spans="17:19" x14ac:dyDescent="0.3">
      <c r="Q1294" s="11"/>
      <c r="S1294" s="16"/>
    </row>
    <row r="1295" spans="17:19" x14ac:dyDescent="0.3">
      <c r="Q1295" s="11"/>
      <c r="S1295" s="16"/>
    </row>
    <row r="1296" spans="17:19" x14ac:dyDescent="0.3">
      <c r="Q1296" s="11"/>
      <c r="S1296" s="16"/>
    </row>
    <row r="1297" spans="17:19" x14ac:dyDescent="0.3">
      <c r="Q1297" s="11"/>
      <c r="S1297" s="16"/>
    </row>
    <row r="1298" spans="17:19" x14ac:dyDescent="0.3">
      <c r="Q1298" s="11"/>
      <c r="S1298" s="16"/>
    </row>
    <row r="1299" spans="17:19" x14ac:dyDescent="0.3">
      <c r="Q1299" s="11"/>
      <c r="S1299" s="16"/>
    </row>
    <row r="1300" spans="17:19" x14ac:dyDescent="0.3">
      <c r="Q1300" s="11"/>
      <c r="S1300" s="16"/>
    </row>
    <row r="1301" spans="17:19" x14ac:dyDescent="0.3">
      <c r="Q1301" s="11"/>
      <c r="S1301" s="16"/>
    </row>
    <row r="1302" spans="17:19" x14ac:dyDescent="0.3">
      <c r="Q1302" s="11"/>
      <c r="S1302" s="16"/>
    </row>
    <row r="1303" spans="17:19" x14ac:dyDescent="0.3">
      <c r="Q1303" s="11"/>
      <c r="S1303" s="16"/>
    </row>
    <row r="1304" spans="17:19" x14ac:dyDescent="0.3">
      <c r="Q1304" s="11"/>
      <c r="S1304" s="16"/>
    </row>
    <row r="1305" spans="17:19" x14ac:dyDescent="0.3">
      <c r="Q1305" s="11"/>
      <c r="S1305" s="16"/>
    </row>
    <row r="1306" spans="17:19" x14ac:dyDescent="0.3">
      <c r="Q1306" s="11"/>
      <c r="S1306" s="16"/>
    </row>
    <row r="1307" spans="17:19" x14ac:dyDescent="0.3">
      <c r="Q1307" s="11"/>
      <c r="S1307" s="16"/>
    </row>
    <row r="1308" spans="17:19" x14ac:dyDescent="0.3">
      <c r="Q1308" s="11"/>
      <c r="S1308" s="16"/>
    </row>
    <row r="1309" spans="17:19" x14ac:dyDescent="0.3">
      <c r="Q1309" s="11"/>
      <c r="S1309" s="16"/>
    </row>
    <row r="1310" spans="17:19" x14ac:dyDescent="0.3">
      <c r="Q1310" s="11"/>
      <c r="S1310" s="16"/>
    </row>
    <row r="1311" spans="17:19" x14ac:dyDescent="0.3">
      <c r="Q1311" s="11"/>
      <c r="S1311" s="16"/>
    </row>
    <row r="1312" spans="17:19" x14ac:dyDescent="0.3">
      <c r="Q1312" s="11"/>
      <c r="S1312" s="16"/>
    </row>
    <row r="1313" spans="17:19" x14ac:dyDescent="0.3">
      <c r="Q1313" s="11"/>
      <c r="S1313" s="16"/>
    </row>
    <row r="1314" spans="17:19" x14ac:dyDescent="0.3">
      <c r="Q1314" s="11"/>
      <c r="S1314" s="16"/>
    </row>
    <row r="1315" spans="17:19" x14ac:dyDescent="0.3">
      <c r="Q1315" s="11"/>
      <c r="S1315" s="16"/>
    </row>
    <row r="1316" spans="17:19" x14ac:dyDescent="0.3">
      <c r="Q1316" s="11"/>
      <c r="S1316" s="16"/>
    </row>
    <row r="1317" spans="17:19" x14ac:dyDescent="0.3">
      <c r="Q1317" s="11"/>
      <c r="S1317" s="16"/>
    </row>
    <row r="1318" spans="17:19" x14ac:dyDescent="0.3">
      <c r="Q1318" s="11"/>
      <c r="S1318" s="16"/>
    </row>
    <row r="1319" spans="17:19" x14ac:dyDescent="0.3">
      <c r="Q1319" s="11"/>
      <c r="S1319" s="16"/>
    </row>
    <row r="1320" spans="17:19" x14ac:dyDescent="0.3">
      <c r="Q1320" s="11"/>
      <c r="S1320" s="16"/>
    </row>
    <row r="1321" spans="17:19" x14ac:dyDescent="0.3">
      <c r="Q1321" s="11"/>
      <c r="S1321" s="16"/>
    </row>
    <row r="1322" spans="17:19" x14ac:dyDescent="0.3">
      <c r="Q1322" s="11"/>
      <c r="S1322" s="16"/>
    </row>
    <row r="1323" spans="17:19" x14ac:dyDescent="0.3">
      <c r="Q1323" s="11"/>
      <c r="S1323" s="16"/>
    </row>
    <row r="1324" spans="17:19" x14ac:dyDescent="0.3">
      <c r="Q1324" s="11"/>
      <c r="S1324" s="16"/>
    </row>
    <row r="1325" spans="17:19" x14ac:dyDescent="0.3">
      <c r="Q1325" s="11"/>
      <c r="S1325" s="16"/>
    </row>
    <row r="1326" spans="17:19" x14ac:dyDescent="0.3">
      <c r="Q1326" s="11"/>
      <c r="S1326" s="16"/>
    </row>
    <row r="1327" spans="17:19" x14ac:dyDescent="0.3">
      <c r="Q1327" s="11"/>
      <c r="S1327" s="16"/>
    </row>
    <row r="1328" spans="17:19" x14ac:dyDescent="0.3">
      <c r="Q1328" s="11"/>
      <c r="S1328" s="16"/>
    </row>
    <row r="1329" spans="17:19" x14ac:dyDescent="0.3">
      <c r="Q1329" s="11"/>
      <c r="S1329" s="16"/>
    </row>
    <row r="1330" spans="17:19" x14ac:dyDescent="0.3">
      <c r="Q1330" s="11"/>
      <c r="S1330" s="16"/>
    </row>
    <row r="1331" spans="17:19" x14ac:dyDescent="0.3">
      <c r="Q1331" s="11"/>
      <c r="S1331" s="16"/>
    </row>
    <row r="1332" spans="17:19" x14ac:dyDescent="0.3">
      <c r="Q1332" s="11"/>
      <c r="S1332" s="16"/>
    </row>
    <row r="1333" spans="17:19" x14ac:dyDescent="0.3">
      <c r="Q1333" s="11"/>
      <c r="S1333" s="16"/>
    </row>
    <row r="1334" spans="17:19" x14ac:dyDescent="0.3">
      <c r="Q1334" s="11"/>
      <c r="S1334" s="16"/>
    </row>
    <row r="1335" spans="17:19" x14ac:dyDescent="0.3">
      <c r="Q1335" s="11"/>
      <c r="S1335" s="16"/>
    </row>
    <row r="1336" spans="17:19" x14ac:dyDescent="0.3">
      <c r="Q1336" s="11"/>
      <c r="S1336" s="16"/>
    </row>
    <row r="1337" spans="17:19" x14ac:dyDescent="0.3">
      <c r="Q1337" s="11"/>
      <c r="S1337" s="16"/>
    </row>
    <row r="1338" spans="17:19" x14ac:dyDescent="0.3">
      <c r="Q1338" s="11"/>
      <c r="S1338" s="16"/>
    </row>
    <row r="1339" spans="17:19" x14ac:dyDescent="0.3">
      <c r="Q1339" s="11"/>
      <c r="S1339" s="16"/>
    </row>
    <row r="1340" spans="17:19" x14ac:dyDescent="0.3">
      <c r="Q1340" s="11"/>
      <c r="S1340" s="16"/>
    </row>
    <row r="1341" spans="17:19" x14ac:dyDescent="0.3">
      <c r="Q1341" s="11"/>
      <c r="S1341" s="16"/>
    </row>
    <row r="1342" spans="17:19" x14ac:dyDescent="0.3">
      <c r="Q1342" s="11"/>
      <c r="S1342" s="16"/>
    </row>
    <row r="1343" spans="17:19" x14ac:dyDescent="0.3">
      <c r="Q1343" s="11"/>
      <c r="S1343" s="16"/>
    </row>
    <row r="1344" spans="17:19" x14ac:dyDescent="0.3">
      <c r="Q1344" s="11"/>
      <c r="S1344" s="16"/>
    </row>
    <row r="1345" spans="17:19" x14ac:dyDescent="0.3">
      <c r="Q1345" s="11"/>
      <c r="S1345" s="16"/>
    </row>
    <row r="1346" spans="17:19" x14ac:dyDescent="0.3">
      <c r="Q1346" s="11"/>
      <c r="S1346" s="16"/>
    </row>
    <row r="1347" spans="17:19" x14ac:dyDescent="0.3">
      <c r="Q1347" s="11"/>
      <c r="S1347" s="16"/>
    </row>
    <row r="1348" spans="17:19" x14ac:dyDescent="0.3">
      <c r="Q1348" s="11"/>
      <c r="S1348" s="16"/>
    </row>
    <row r="1349" spans="17:19" x14ac:dyDescent="0.3">
      <c r="Q1349" s="11"/>
      <c r="S1349" s="16"/>
    </row>
    <row r="1350" spans="17:19" x14ac:dyDescent="0.3">
      <c r="Q1350" s="11"/>
      <c r="S1350" s="16"/>
    </row>
    <row r="1351" spans="17:19" x14ac:dyDescent="0.3">
      <c r="Q1351" s="11"/>
      <c r="S1351" s="16"/>
    </row>
    <row r="1352" spans="17:19" x14ac:dyDescent="0.3">
      <c r="Q1352" s="11"/>
      <c r="S1352" s="16"/>
    </row>
    <row r="1353" spans="17:19" x14ac:dyDescent="0.3">
      <c r="Q1353" s="11"/>
      <c r="S1353" s="16"/>
    </row>
    <row r="1354" spans="17:19" x14ac:dyDescent="0.3">
      <c r="Q1354" s="11"/>
      <c r="S1354" s="16"/>
    </row>
    <row r="1355" spans="17:19" x14ac:dyDescent="0.3">
      <c r="Q1355" s="11"/>
      <c r="S1355" s="16"/>
    </row>
    <row r="1356" spans="17:19" x14ac:dyDescent="0.3">
      <c r="Q1356" s="11"/>
      <c r="S1356" s="16"/>
    </row>
    <row r="1357" spans="17:19" x14ac:dyDescent="0.3">
      <c r="Q1357" s="11"/>
      <c r="S1357" s="16"/>
    </row>
    <row r="1358" spans="17:19" x14ac:dyDescent="0.3">
      <c r="Q1358" s="11"/>
      <c r="S1358" s="16"/>
    </row>
    <row r="1359" spans="17:19" x14ac:dyDescent="0.3">
      <c r="Q1359" s="11"/>
      <c r="S1359" s="16"/>
    </row>
    <row r="1360" spans="17:19" x14ac:dyDescent="0.3">
      <c r="Q1360" s="11"/>
      <c r="S1360" s="16"/>
    </row>
    <row r="1361" spans="17:19" x14ac:dyDescent="0.3">
      <c r="Q1361" s="11"/>
      <c r="S1361" s="16"/>
    </row>
    <row r="1362" spans="17:19" x14ac:dyDescent="0.3">
      <c r="Q1362" s="11"/>
      <c r="S1362" s="16"/>
    </row>
    <row r="1363" spans="17:19" x14ac:dyDescent="0.3">
      <c r="Q1363" s="11"/>
      <c r="S1363" s="16"/>
    </row>
    <row r="1364" spans="17:19" x14ac:dyDescent="0.3">
      <c r="Q1364" s="11"/>
      <c r="S1364" s="16"/>
    </row>
    <row r="1365" spans="17:19" x14ac:dyDescent="0.3">
      <c r="Q1365" s="11"/>
      <c r="S1365" s="16"/>
    </row>
    <row r="1366" spans="17:19" x14ac:dyDescent="0.3">
      <c r="Q1366" s="11"/>
      <c r="S1366" s="16"/>
    </row>
    <row r="1367" spans="17:19" x14ac:dyDescent="0.3">
      <c r="Q1367" s="11"/>
      <c r="S1367" s="16"/>
    </row>
    <row r="1368" spans="17:19" x14ac:dyDescent="0.3">
      <c r="Q1368" s="11"/>
      <c r="S1368" s="16"/>
    </row>
    <row r="1369" spans="17:19" x14ac:dyDescent="0.3">
      <c r="Q1369" s="11"/>
      <c r="S1369" s="16"/>
    </row>
    <row r="1370" spans="17:19" x14ac:dyDescent="0.3">
      <c r="Q1370" s="11"/>
      <c r="S1370" s="16"/>
    </row>
    <row r="1371" spans="17:19" x14ac:dyDescent="0.3">
      <c r="Q1371" s="11"/>
      <c r="S1371" s="16"/>
    </row>
    <row r="1372" spans="17:19" x14ac:dyDescent="0.3">
      <c r="Q1372" s="11"/>
      <c r="S1372" s="16"/>
    </row>
    <row r="1373" spans="17:19" x14ac:dyDescent="0.3">
      <c r="Q1373" s="11"/>
      <c r="S1373" s="16"/>
    </row>
    <row r="1374" spans="17:19" x14ac:dyDescent="0.3">
      <c r="Q1374" s="11"/>
      <c r="S1374" s="16"/>
    </row>
    <row r="1375" spans="17:19" x14ac:dyDescent="0.3">
      <c r="Q1375" s="11"/>
      <c r="S1375" s="16"/>
    </row>
    <row r="1376" spans="17:19" x14ac:dyDescent="0.3">
      <c r="Q1376" s="11"/>
      <c r="S1376" s="16"/>
    </row>
    <row r="1377" spans="17:19" x14ac:dyDescent="0.3">
      <c r="Q1377" s="11"/>
      <c r="S1377" s="16"/>
    </row>
    <row r="1378" spans="17:19" x14ac:dyDescent="0.3">
      <c r="Q1378" s="11"/>
      <c r="S1378" s="16"/>
    </row>
    <row r="1379" spans="17:19" x14ac:dyDescent="0.3">
      <c r="Q1379" s="11"/>
      <c r="S1379" s="16"/>
    </row>
    <row r="1380" spans="17:19" x14ac:dyDescent="0.3">
      <c r="Q1380" s="11"/>
      <c r="S1380" s="16"/>
    </row>
    <row r="1381" spans="17:19" x14ac:dyDescent="0.3">
      <c r="Q1381" s="11"/>
      <c r="S1381" s="16"/>
    </row>
    <row r="1382" spans="17:19" x14ac:dyDescent="0.3">
      <c r="Q1382" s="11"/>
      <c r="S1382" s="16"/>
    </row>
    <row r="1383" spans="17:19" x14ac:dyDescent="0.3">
      <c r="Q1383" s="11"/>
      <c r="S1383" s="16"/>
    </row>
    <row r="1384" spans="17:19" x14ac:dyDescent="0.3">
      <c r="Q1384" s="11"/>
      <c r="S1384" s="16"/>
    </row>
    <row r="1385" spans="17:19" x14ac:dyDescent="0.3">
      <c r="Q1385" s="11"/>
      <c r="S1385" s="16"/>
    </row>
    <row r="1386" spans="17:19" x14ac:dyDescent="0.3">
      <c r="Q1386" s="11"/>
      <c r="S1386" s="16"/>
    </row>
    <row r="1387" spans="17:19" x14ac:dyDescent="0.3">
      <c r="Q1387" s="11"/>
      <c r="S1387" s="16"/>
    </row>
    <row r="1388" spans="17:19" x14ac:dyDescent="0.3">
      <c r="Q1388" s="11"/>
      <c r="S1388" s="16"/>
    </row>
    <row r="1389" spans="17:19" x14ac:dyDescent="0.3">
      <c r="Q1389" s="11"/>
      <c r="S1389" s="16"/>
    </row>
    <row r="1390" spans="17:19" x14ac:dyDescent="0.3">
      <c r="Q1390" s="11"/>
      <c r="S1390" s="16"/>
    </row>
    <row r="1391" spans="17:19" x14ac:dyDescent="0.3">
      <c r="Q1391" s="11"/>
      <c r="S1391" s="16"/>
    </row>
    <row r="1392" spans="17:19" x14ac:dyDescent="0.3">
      <c r="Q1392" s="11"/>
      <c r="S1392" s="16"/>
    </row>
    <row r="1393" spans="17:19" x14ac:dyDescent="0.3">
      <c r="Q1393" s="11"/>
      <c r="S1393" s="16"/>
    </row>
    <row r="1394" spans="17:19" x14ac:dyDescent="0.3">
      <c r="Q1394" s="11"/>
      <c r="S1394" s="16"/>
    </row>
    <row r="1395" spans="17:19" x14ac:dyDescent="0.3">
      <c r="Q1395" s="11"/>
      <c r="S1395" s="16"/>
    </row>
    <row r="1396" spans="17:19" x14ac:dyDescent="0.3">
      <c r="Q1396" s="11"/>
      <c r="S1396" s="16"/>
    </row>
    <row r="1397" spans="17:19" x14ac:dyDescent="0.3">
      <c r="Q1397" s="11"/>
      <c r="S1397" s="16"/>
    </row>
    <row r="1398" spans="17:19" x14ac:dyDescent="0.3">
      <c r="Q1398" s="11"/>
      <c r="S1398" s="16"/>
    </row>
    <row r="1399" spans="17:19" x14ac:dyDescent="0.3">
      <c r="Q1399" s="11"/>
      <c r="S1399" s="16"/>
    </row>
    <row r="1400" spans="17:19" x14ac:dyDescent="0.3">
      <c r="Q1400" s="11"/>
      <c r="S1400" s="16"/>
    </row>
    <row r="1401" spans="17:19" x14ac:dyDescent="0.3">
      <c r="Q1401" s="11"/>
      <c r="S1401" s="16"/>
    </row>
    <row r="1402" spans="17:19" x14ac:dyDescent="0.3">
      <c r="Q1402" s="11"/>
      <c r="S1402" s="16"/>
    </row>
    <row r="1403" spans="17:19" x14ac:dyDescent="0.3">
      <c r="Q1403" s="11"/>
      <c r="S1403" s="16"/>
    </row>
    <row r="1404" spans="17:19" x14ac:dyDescent="0.3">
      <c r="Q1404" s="11"/>
      <c r="S1404" s="16"/>
    </row>
    <row r="1405" spans="17:19" x14ac:dyDescent="0.3">
      <c r="Q1405" s="11"/>
      <c r="S1405" s="16"/>
    </row>
    <row r="1406" spans="17:19" x14ac:dyDescent="0.3">
      <c r="Q1406" s="11"/>
      <c r="S1406" s="16"/>
    </row>
    <row r="1407" spans="17:19" x14ac:dyDescent="0.3">
      <c r="Q1407" s="11"/>
      <c r="S1407" s="16"/>
    </row>
    <row r="1408" spans="17:19" x14ac:dyDescent="0.3">
      <c r="Q1408" s="11"/>
      <c r="S1408" s="16"/>
    </row>
    <row r="1409" spans="17:19" x14ac:dyDescent="0.3">
      <c r="Q1409" s="11"/>
      <c r="S1409" s="16"/>
    </row>
    <row r="1410" spans="17:19" x14ac:dyDescent="0.3">
      <c r="Q1410" s="11"/>
      <c r="S1410" s="16"/>
    </row>
    <row r="1411" spans="17:19" x14ac:dyDescent="0.3">
      <c r="Q1411" s="11"/>
      <c r="S1411" s="16"/>
    </row>
    <row r="1412" spans="17:19" x14ac:dyDescent="0.3">
      <c r="Q1412" s="11"/>
      <c r="S1412" s="16"/>
    </row>
    <row r="1413" spans="17:19" x14ac:dyDescent="0.3">
      <c r="Q1413" s="11"/>
      <c r="S1413" s="16"/>
    </row>
    <row r="1414" spans="17:19" x14ac:dyDescent="0.3">
      <c r="Q1414" s="11"/>
      <c r="S1414" s="16"/>
    </row>
    <row r="1415" spans="17:19" x14ac:dyDescent="0.3">
      <c r="Q1415" s="11"/>
      <c r="S1415" s="16"/>
    </row>
    <row r="1416" spans="17:19" x14ac:dyDescent="0.3">
      <c r="Q1416" s="11"/>
      <c r="S1416" s="16"/>
    </row>
    <row r="1417" spans="17:19" x14ac:dyDescent="0.3">
      <c r="Q1417" s="11"/>
      <c r="S1417" s="16"/>
    </row>
    <row r="1418" spans="17:19" x14ac:dyDescent="0.3">
      <c r="Q1418" s="11"/>
      <c r="S1418" s="16"/>
    </row>
    <row r="1419" spans="17:19" x14ac:dyDescent="0.3">
      <c r="Q1419" s="11"/>
      <c r="S1419" s="16"/>
    </row>
    <row r="1420" spans="17:19" x14ac:dyDescent="0.3">
      <c r="Q1420" s="11"/>
      <c r="S1420" s="16"/>
    </row>
    <row r="1421" spans="17:19" x14ac:dyDescent="0.3">
      <c r="Q1421" s="11"/>
      <c r="S1421" s="16"/>
    </row>
    <row r="1422" spans="17:19" x14ac:dyDescent="0.3">
      <c r="Q1422" s="11"/>
      <c r="S1422" s="16"/>
    </row>
    <row r="1423" spans="17:19" x14ac:dyDescent="0.3">
      <c r="Q1423" s="11"/>
      <c r="S1423" s="16"/>
    </row>
    <row r="1424" spans="17:19" x14ac:dyDescent="0.3">
      <c r="Q1424" s="11"/>
      <c r="S1424" s="16"/>
    </row>
    <row r="1425" spans="17:19" x14ac:dyDescent="0.3">
      <c r="Q1425" s="11"/>
      <c r="S1425" s="16"/>
    </row>
    <row r="1426" spans="17:19" x14ac:dyDescent="0.3">
      <c r="Q1426" s="11"/>
      <c r="S1426" s="16"/>
    </row>
    <row r="1427" spans="17:19" x14ac:dyDescent="0.3">
      <c r="Q1427" s="11"/>
      <c r="S1427" s="16"/>
    </row>
    <row r="1428" spans="17:19" x14ac:dyDescent="0.3">
      <c r="Q1428" s="11"/>
      <c r="S1428" s="16"/>
    </row>
    <row r="1429" spans="17:19" x14ac:dyDescent="0.3">
      <c r="Q1429" s="11"/>
      <c r="S1429" s="16"/>
    </row>
    <row r="1430" spans="17:19" x14ac:dyDescent="0.3">
      <c r="Q1430" s="11"/>
      <c r="S1430" s="16"/>
    </row>
    <row r="1431" spans="17:19" x14ac:dyDescent="0.3">
      <c r="Q1431" s="11"/>
      <c r="S1431" s="16"/>
    </row>
    <row r="1432" spans="17:19" x14ac:dyDescent="0.3">
      <c r="Q1432" s="11"/>
      <c r="S1432" s="16"/>
    </row>
    <row r="1433" spans="17:19" x14ac:dyDescent="0.3">
      <c r="Q1433" s="11"/>
      <c r="S1433" s="16"/>
    </row>
    <row r="1434" spans="17:19" x14ac:dyDescent="0.3">
      <c r="Q1434" s="11"/>
      <c r="S1434" s="16"/>
    </row>
    <row r="1435" spans="17:19" x14ac:dyDescent="0.3">
      <c r="Q1435" s="11"/>
      <c r="S1435" s="16"/>
    </row>
    <row r="1436" spans="17:19" x14ac:dyDescent="0.3">
      <c r="Q1436" s="11"/>
      <c r="S1436" s="16"/>
    </row>
    <row r="1437" spans="17:19" x14ac:dyDescent="0.3">
      <c r="Q1437" s="11"/>
      <c r="S1437" s="16"/>
    </row>
    <row r="1438" spans="17:19" x14ac:dyDescent="0.3">
      <c r="Q1438" s="11"/>
      <c r="S1438" s="16"/>
    </row>
    <row r="1439" spans="17:19" x14ac:dyDescent="0.3">
      <c r="Q1439" s="11"/>
      <c r="S1439" s="16"/>
    </row>
    <row r="1440" spans="17:19" x14ac:dyDescent="0.3">
      <c r="Q1440" s="11"/>
      <c r="S1440" s="16"/>
    </row>
    <row r="1441" spans="17:19" x14ac:dyDescent="0.3">
      <c r="Q1441" s="11"/>
      <c r="S1441" s="16"/>
    </row>
    <row r="1442" spans="17:19" x14ac:dyDescent="0.3">
      <c r="Q1442" s="11"/>
      <c r="S1442" s="16"/>
    </row>
    <row r="1443" spans="17:19" x14ac:dyDescent="0.3">
      <c r="Q1443" s="11"/>
      <c r="S1443" s="16"/>
    </row>
    <row r="1444" spans="17:19" x14ac:dyDescent="0.3">
      <c r="Q1444" s="11"/>
      <c r="S1444" s="16"/>
    </row>
    <row r="1445" spans="17:19" x14ac:dyDescent="0.3">
      <c r="Q1445" s="11"/>
      <c r="S1445" s="16"/>
    </row>
    <row r="1446" spans="17:19" x14ac:dyDescent="0.3">
      <c r="Q1446" s="11"/>
      <c r="S1446" s="16"/>
    </row>
    <row r="1447" spans="17:19" x14ac:dyDescent="0.3">
      <c r="Q1447" s="11"/>
      <c r="S1447" s="16"/>
    </row>
    <row r="1448" spans="17:19" x14ac:dyDescent="0.3">
      <c r="Q1448" s="11"/>
      <c r="S1448" s="16"/>
    </row>
    <row r="1449" spans="17:19" x14ac:dyDescent="0.3">
      <c r="Q1449" s="11"/>
      <c r="S1449" s="16"/>
    </row>
    <row r="1450" spans="17:19" x14ac:dyDescent="0.3">
      <c r="Q1450" s="11"/>
      <c r="S1450" s="16"/>
    </row>
    <row r="1451" spans="17:19" x14ac:dyDescent="0.3">
      <c r="Q1451" s="11"/>
      <c r="S1451" s="16"/>
    </row>
    <row r="1452" spans="17:19" x14ac:dyDescent="0.3">
      <c r="Q1452" s="11"/>
      <c r="S1452" s="16"/>
    </row>
    <row r="1453" spans="17:19" x14ac:dyDescent="0.3">
      <c r="Q1453" s="11"/>
      <c r="S1453" s="16"/>
    </row>
    <row r="1454" spans="17:19" x14ac:dyDescent="0.3">
      <c r="Q1454" s="11"/>
      <c r="S1454" s="16"/>
    </row>
    <row r="1455" spans="17:19" x14ac:dyDescent="0.3">
      <c r="Q1455" s="11"/>
      <c r="S1455" s="16"/>
    </row>
    <row r="1456" spans="17:19" x14ac:dyDescent="0.3">
      <c r="Q1456" s="11"/>
      <c r="S1456" s="16"/>
    </row>
    <row r="1457" spans="17:19" x14ac:dyDescent="0.3">
      <c r="Q1457" s="11"/>
      <c r="S1457" s="16"/>
    </row>
    <row r="1458" spans="17:19" x14ac:dyDescent="0.3">
      <c r="Q1458" s="11"/>
      <c r="S1458" s="16"/>
    </row>
    <row r="1459" spans="17:19" x14ac:dyDescent="0.3">
      <c r="Q1459" s="11"/>
      <c r="S1459" s="16"/>
    </row>
    <row r="1460" spans="17:19" x14ac:dyDescent="0.3">
      <c r="Q1460" s="11"/>
      <c r="S1460" s="16"/>
    </row>
    <row r="1461" spans="17:19" x14ac:dyDescent="0.3">
      <c r="Q1461" s="11"/>
      <c r="S1461" s="16"/>
    </row>
    <row r="1462" spans="17:19" x14ac:dyDescent="0.3">
      <c r="Q1462" s="11"/>
      <c r="S1462" s="16"/>
    </row>
    <row r="1463" spans="17:19" x14ac:dyDescent="0.3">
      <c r="Q1463" s="11"/>
      <c r="S1463" s="16"/>
    </row>
    <row r="1464" spans="17:19" x14ac:dyDescent="0.3">
      <c r="Q1464" s="11"/>
      <c r="S1464" s="16"/>
    </row>
    <row r="1465" spans="17:19" x14ac:dyDescent="0.3">
      <c r="Q1465" s="11"/>
      <c r="S1465" s="16"/>
    </row>
    <row r="1466" spans="17:19" x14ac:dyDescent="0.3">
      <c r="Q1466" s="11"/>
      <c r="S1466" s="16"/>
    </row>
    <row r="1467" spans="17:19" x14ac:dyDescent="0.3">
      <c r="Q1467" s="11"/>
      <c r="S1467" s="16"/>
    </row>
    <row r="1468" spans="17:19" x14ac:dyDescent="0.3">
      <c r="Q1468" s="11"/>
      <c r="S1468" s="16"/>
    </row>
    <row r="1469" spans="17:19" x14ac:dyDescent="0.3">
      <c r="Q1469" s="11"/>
      <c r="S1469" s="16"/>
    </row>
    <row r="1470" spans="17:19" x14ac:dyDescent="0.3">
      <c r="Q1470" s="11"/>
      <c r="S1470" s="16"/>
    </row>
    <row r="1471" spans="17:19" x14ac:dyDescent="0.3">
      <c r="Q1471" s="11"/>
      <c r="S1471" s="16"/>
    </row>
    <row r="1472" spans="17:19" x14ac:dyDescent="0.3">
      <c r="Q1472" s="11"/>
      <c r="S1472" s="16"/>
    </row>
    <row r="1473" spans="17:19" x14ac:dyDescent="0.3">
      <c r="Q1473" s="11"/>
      <c r="S1473" s="16"/>
    </row>
    <row r="1474" spans="17:19" x14ac:dyDescent="0.3">
      <c r="Q1474" s="11"/>
      <c r="S1474" s="16"/>
    </row>
    <row r="1475" spans="17:19" x14ac:dyDescent="0.3">
      <c r="Q1475" s="11"/>
      <c r="S1475" s="16"/>
    </row>
    <row r="1476" spans="17:19" x14ac:dyDescent="0.3">
      <c r="Q1476" s="11"/>
      <c r="S1476" s="16"/>
    </row>
    <row r="1477" spans="17:19" x14ac:dyDescent="0.3">
      <c r="Q1477" s="11"/>
      <c r="S1477" s="16"/>
    </row>
    <row r="1478" spans="17:19" x14ac:dyDescent="0.3">
      <c r="Q1478" s="11"/>
      <c r="S1478" s="16"/>
    </row>
    <row r="1479" spans="17:19" x14ac:dyDescent="0.3">
      <c r="Q1479" s="11"/>
      <c r="S1479" s="16"/>
    </row>
    <row r="1480" spans="17:19" x14ac:dyDescent="0.3">
      <c r="Q1480" s="11"/>
      <c r="S1480" s="16"/>
    </row>
    <row r="1481" spans="17:19" x14ac:dyDescent="0.3">
      <c r="Q1481" s="11"/>
      <c r="S1481" s="16"/>
    </row>
    <row r="1482" spans="17:19" x14ac:dyDescent="0.3">
      <c r="Q1482" s="11"/>
      <c r="S1482" s="16"/>
    </row>
    <row r="1483" spans="17:19" x14ac:dyDescent="0.3">
      <c r="Q1483" s="11"/>
      <c r="S1483" s="16"/>
    </row>
    <row r="1484" spans="17:19" x14ac:dyDescent="0.3">
      <c r="Q1484" s="11"/>
      <c r="S1484" s="16"/>
    </row>
    <row r="1485" spans="17:19" x14ac:dyDescent="0.3">
      <c r="Q1485" s="11"/>
      <c r="S1485" s="16"/>
    </row>
    <row r="1486" spans="17:19" x14ac:dyDescent="0.3">
      <c r="Q1486" s="11"/>
      <c r="S1486" s="16"/>
    </row>
    <row r="1487" spans="17:19" x14ac:dyDescent="0.3">
      <c r="Q1487" s="11"/>
      <c r="S1487" s="16"/>
    </row>
    <row r="1488" spans="17:19" x14ac:dyDescent="0.3">
      <c r="Q1488" s="11"/>
      <c r="S1488" s="16"/>
    </row>
    <row r="1489" spans="17:19" x14ac:dyDescent="0.3">
      <c r="Q1489" s="11"/>
      <c r="S1489" s="16"/>
    </row>
    <row r="1490" spans="17:19" x14ac:dyDescent="0.3">
      <c r="Q1490" s="11"/>
      <c r="S1490" s="16"/>
    </row>
    <row r="1491" spans="17:19" x14ac:dyDescent="0.3">
      <c r="Q1491" s="11"/>
      <c r="S1491" s="16"/>
    </row>
    <row r="1492" spans="17:19" x14ac:dyDescent="0.3">
      <c r="Q1492" s="11"/>
      <c r="S1492" s="16"/>
    </row>
    <row r="1493" spans="17:19" x14ac:dyDescent="0.3">
      <c r="Q1493" s="11"/>
      <c r="S1493" s="16"/>
    </row>
    <row r="1494" spans="17:19" x14ac:dyDescent="0.3">
      <c r="Q1494" s="11"/>
      <c r="S1494" s="16"/>
    </row>
    <row r="1495" spans="17:19" x14ac:dyDescent="0.3">
      <c r="Q1495" s="11"/>
      <c r="S1495" s="16"/>
    </row>
    <row r="1496" spans="17:19" x14ac:dyDescent="0.3">
      <c r="Q1496" s="11"/>
      <c r="S1496" s="16"/>
    </row>
    <row r="1497" spans="17:19" x14ac:dyDescent="0.3">
      <c r="Q1497" s="11"/>
      <c r="S1497" s="16"/>
    </row>
    <row r="1498" spans="17:19" x14ac:dyDescent="0.3">
      <c r="Q1498" s="11"/>
      <c r="S1498" s="16"/>
    </row>
    <row r="1499" spans="17:19" x14ac:dyDescent="0.3">
      <c r="Q1499" s="11"/>
      <c r="S1499" s="16"/>
    </row>
    <row r="1500" spans="17:19" x14ac:dyDescent="0.3">
      <c r="Q1500" s="11"/>
      <c r="S1500" s="16"/>
    </row>
    <row r="1501" spans="17:19" x14ac:dyDescent="0.3">
      <c r="Q1501" s="11"/>
      <c r="S1501" s="16"/>
    </row>
    <row r="1502" spans="17:19" x14ac:dyDescent="0.3">
      <c r="Q1502" s="11"/>
      <c r="S1502" s="16"/>
    </row>
    <row r="1503" spans="17:19" x14ac:dyDescent="0.3">
      <c r="Q1503" s="11"/>
      <c r="S1503" s="16"/>
    </row>
    <row r="1504" spans="17:19" x14ac:dyDescent="0.3">
      <c r="Q1504" s="11"/>
      <c r="S1504" s="16"/>
    </row>
    <row r="1505" spans="17:19" x14ac:dyDescent="0.3">
      <c r="Q1505" s="11"/>
      <c r="S1505" s="16"/>
    </row>
    <row r="1506" spans="17:19" x14ac:dyDescent="0.3">
      <c r="Q1506" s="11"/>
      <c r="S1506" s="16"/>
    </row>
    <row r="1507" spans="17:19" x14ac:dyDescent="0.3">
      <c r="Q1507" s="11"/>
      <c r="S1507" s="16"/>
    </row>
    <row r="1508" spans="17:19" x14ac:dyDescent="0.3">
      <c r="Q1508" s="11"/>
      <c r="S1508" s="16"/>
    </row>
    <row r="1509" spans="17:19" x14ac:dyDescent="0.3">
      <c r="Q1509" s="11"/>
      <c r="S1509" s="16"/>
    </row>
    <row r="1510" spans="17:19" x14ac:dyDescent="0.3">
      <c r="Q1510" s="11"/>
      <c r="S1510" s="16"/>
    </row>
    <row r="1511" spans="17:19" x14ac:dyDescent="0.3">
      <c r="Q1511" s="11"/>
      <c r="S1511" s="16"/>
    </row>
    <row r="1512" spans="17:19" x14ac:dyDescent="0.3">
      <c r="Q1512" s="11"/>
      <c r="S1512" s="16"/>
    </row>
    <row r="1513" spans="17:19" x14ac:dyDescent="0.3">
      <c r="Q1513" s="11"/>
      <c r="S1513" s="16"/>
    </row>
    <row r="1514" spans="17:19" x14ac:dyDescent="0.3">
      <c r="Q1514" s="11"/>
      <c r="S1514" s="16"/>
    </row>
    <row r="1515" spans="17:19" x14ac:dyDescent="0.3">
      <c r="Q1515" s="11"/>
      <c r="S1515" s="16"/>
    </row>
    <row r="1516" spans="17:19" x14ac:dyDescent="0.3">
      <c r="Q1516" s="11"/>
      <c r="S1516" s="16"/>
    </row>
    <row r="1517" spans="17:19" x14ac:dyDescent="0.3">
      <c r="Q1517" s="11"/>
      <c r="S1517" s="16"/>
    </row>
    <row r="1518" spans="17:19" x14ac:dyDescent="0.3">
      <c r="Q1518" s="11"/>
      <c r="S1518" s="16"/>
    </row>
    <row r="1519" spans="17:19" x14ac:dyDescent="0.3">
      <c r="Q1519" s="11"/>
      <c r="S1519" s="16"/>
    </row>
    <row r="1520" spans="17:19" x14ac:dyDescent="0.3">
      <c r="Q1520" s="11"/>
      <c r="S1520" s="16"/>
    </row>
    <row r="1521" spans="17:19" x14ac:dyDescent="0.3">
      <c r="Q1521" s="11"/>
      <c r="S1521" s="16"/>
    </row>
    <row r="1522" spans="17:19" x14ac:dyDescent="0.3">
      <c r="Q1522" s="11"/>
      <c r="S1522" s="16"/>
    </row>
    <row r="1523" spans="17:19" x14ac:dyDescent="0.3">
      <c r="Q1523" s="11"/>
      <c r="S1523" s="16"/>
    </row>
    <row r="1524" spans="17:19" x14ac:dyDescent="0.3">
      <c r="Q1524" s="11"/>
      <c r="S1524" s="16"/>
    </row>
    <row r="1525" spans="17:19" x14ac:dyDescent="0.3">
      <c r="Q1525" s="11"/>
      <c r="S1525" s="16"/>
    </row>
    <row r="1526" spans="17:19" x14ac:dyDescent="0.3">
      <c r="Q1526" s="11"/>
      <c r="S1526" s="16"/>
    </row>
    <row r="1527" spans="17:19" x14ac:dyDescent="0.3">
      <c r="Q1527" s="11"/>
      <c r="S1527" s="16"/>
    </row>
    <row r="1528" spans="17:19" x14ac:dyDescent="0.3">
      <c r="Q1528" s="11"/>
      <c r="S1528" s="16"/>
    </row>
    <row r="1529" spans="17:19" x14ac:dyDescent="0.3">
      <c r="Q1529" s="11"/>
      <c r="S1529" s="16"/>
    </row>
    <row r="1530" spans="17:19" x14ac:dyDescent="0.3">
      <c r="Q1530" s="11"/>
      <c r="S1530" s="16"/>
    </row>
    <row r="1531" spans="17:19" x14ac:dyDescent="0.3">
      <c r="Q1531" s="11"/>
      <c r="S1531" s="16"/>
    </row>
    <row r="1532" spans="17:19" x14ac:dyDescent="0.3">
      <c r="Q1532" s="11"/>
      <c r="S1532" s="16"/>
    </row>
    <row r="1533" spans="17:19" x14ac:dyDescent="0.3">
      <c r="Q1533" s="11"/>
      <c r="S1533" s="16"/>
    </row>
    <row r="1534" spans="17:19" x14ac:dyDescent="0.3">
      <c r="Q1534" s="11"/>
      <c r="S1534" s="16"/>
    </row>
    <row r="1535" spans="17:19" x14ac:dyDescent="0.3">
      <c r="Q1535" s="11"/>
      <c r="S1535" s="16"/>
    </row>
    <row r="1536" spans="17:19" x14ac:dyDescent="0.3">
      <c r="Q1536" s="11"/>
      <c r="S1536" s="16"/>
    </row>
    <row r="1537" spans="17:19" x14ac:dyDescent="0.3">
      <c r="Q1537" s="11"/>
      <c r="S1537" s="16"/>
    </row>
    <row r="1538" spans="17:19" x14ac:dyDescent="0.3">
      <c r="Q1538" s="11"/>
      <c r="S1538" s="16"/>
    </row>
    <row r="1539" spans="17:19" x14ac:dyDescent="0.3">
      <c r="Q1539" s="11"/>
      <c r="S1539" s="16"/>
    </row>
    <row r="1540" spans="17:19" x14ac:dyDescent="0.3">
      <c r="Q1540" s="11"/>
      <c r="S1540" s="16"/>
    </row>
    <row r="1541" spans="17:19" x14ac:dyDescent="0.3">
      <c r="Q1541" s="11"/>
      <c r="S1541" s="16"/>
    </row>
    <row r="1542" spans="17:19" x14ac:dyDescent="0.3">
      <c r="Q1542" s="11"/>
      <c r="S1542" s="16"/>
    </row>
    <row r="1543" spans="17:19" x14ac:dyDescent="0.3">
      <c r="Q1543" s="11"/>
      <c r="S1543" s="16"/>
    </row>
    <row r="1544" spans="17:19" x14ac:dyDescent="0.3">
      <c r="Q1544" s="11"/>
      <c r="S1544" s="16"/>
    </row>
    <row r="1545" spans="17:19" x14ac:dyDescent="0.3">
      <c r="Q1545" s="11"/>
      <c r="S1545" s="16"/>
    </row>
    <row r="1546" spans="17:19" x14ac:dyDescent="0.3">
      <c r="Q1546" s="11"/>
      <c r="S1546" s="16"/>
    </row>
    <row r="1547" spans="17:19" x14ac:dyDescent="0.3">
      <c r="Q1547" s="11"/>
      <c r="S1547" s="16"/>
    </row>
    <row r="1548" spans="17:19" x14ac:dyDescent="0.3">
      <c r="Q1548" s="11"/>
      <c r="S1548" s="16"/>
    </row>
    <row r="1549" spans="17:19" x14ac:dyDescent="0.3">
      <c r="Q1549" s="11"/>
      <c r="S1549" s="16"/>
    </row>
    <row r="1550" spans="17:19" x14ac:dyDescent="0.3">
      <c r="Q1550" s="11"/>
      <c r="S1550" s="16"/>
    </row>
    <row r="1551" spans="17:19" x14ac:dyDescent="0.3">
      <c r="Q1551" s="11"/>
      <c r="S1551" s="16"/>
    </row>
    <row r="1552" spans="17:19" x14ac:dyDescent="0.3">
      <c r="Q1552" s="11"/>
      <c r="S1552" s="16"/>
    </row>
    <row r="1553" spans="17:19" x14ac:dyDescent="0.3">
      <c r="Q1553" s="11"/>
      <c r="S1553" s="16"/>
    </row>
    <row r="1554" spans="17:19" x14ac:dyDescent="0.3">
      <c r="Q1554" s="11"/>
      <c r="S1554" s="16"/>
    </row>
    <row r="1555" spans="17:19" x14ac:dyDescent="0.3">
      <c r="Q1555" s="11"/>
      <c r="S1555" s="16"/>
    </row>
    <row r="1556" spans="17:19" x14ac:dyDescent="0.3">
      <c r="Q1556" s="11"/>
      <c r="S1556" s="16"/>
    </row>
    <row r="1557" spans="17:19" x14ac:dyDescent="0.3">
      <c r="Q1557" s="11"/>
      <c r="S1557" s="16"/>
    </row>
    <row r="1558" spans="17:19" x14ac:dyDescent="0.3">
      <c r="Q1558" s="11"/>
      <c r="S1558" s="16"/>
    </row>
    <row r="1559" spans="17:19" x14ac:dyDescent="0.3">
      <c r="Q1559" s="11"/>
      <c r="S1559" s="16"/>
    </row>
    <row r="1560" spans="17:19" x14ac:dyDescent="0.3">
      <c r="Q1560" s="11"/>
      <c r="S1560" s="16"/>
    </row>
    <row r="1561" spans="17:19" x14ac:dyDescent="0.3">
      <c r="Q1561" s="11"/>
      <c r="S1561" s="16"/>
    </row>
    <row r="1562" spans="17:19" x14ac:dyDescent="0.3">
      <c r="Q1562" s="11"/>
      <c r="S1562" s="16"/>
    </row>
    <row r="1563" spans="17:19" x14ac:dyDescent="0.3">
      <c r="Q1563" s="11"/>
      <c r="S1563" s="16"/>
    </row>
    <row r="1564" spans="17:19" x14ac:dyDescent="0.3">
      <c r="Q1564" s="11"/>
      <c r="S1564" s="16"/>
    </row>
    <row r="1565" spans="17:19" x14ac:dyDescent="0.3">
      <c r="Q1565" s="11"/>
      <c r="S1565" s="16"/>
    </row>
    <row r="1566" spans="17:19" x14ac:dyDescent="0.3">
      <c r="Q1566" s="11"/>
      <c r="S1566" s="16"/>
    </row>
    <row r="1567" spans="17:19" x14ac:dyDescent="0.3">
      <c r="Q1567" s="11"/>
      <c r="S1567" s="16"/>
    </row>
    <row r="1568" spans="17:19" x14ac:dyDescent="0.3">
      <c r="Q1568" s="11"/>
      <c r="S1568" s="16"/>
    </row>
    <row r="1569" spans="17:19" x14ac:dyDescent="0.3">
      <c r="Q1569" s="11"/>
      <c r="S1569" s="16"/>
    </row>
    <row r="1570" spans="17:19" x14ac:dyDescent="0.3">
      <c r="Q1570" s="11"/>
      <c r="S1570" s="16"/>
    </row>
    <row r="1571" spans="17:19" x14ac:dyDescent="0.3">
      <c r="Q1571" s="11"/>
      <c r="S1571" s="16"/>
    </row>
    <row r="1572" spans="17:19" x14ac:dyDescent="0.3">
      <c r="Q1572" s="11"/>
      <c r="S1572" s="16"/>
    </row>
    <row r="1573" spans="17:19" x14ac:dyDescent="0.3">
      <c r="Q1573" s="11"/>
      <c r="S1573" s="16"/>
    </row>
    <row r="1574" spans="17:19" x14ac:dyDescent="0.3">
      <c r="Q1574" s="11"/>
      <c r="S1574" s="16"/>
    </row>
    <row r="1575" spans="17:19" x14ac:dyDescent="0.3">
      <c r="Q1575" s="11"/>
      <c r="S1575" s="16"/>
    </row>
    <row r="1576" spans="17:19" x14ac:dyDescent="0.3">
      <c r="Q1576" s="11"/>
      <c r="S1576" s="16"/>
    </row>
    <row r="1577" spans="17:19" x14ac:dyDescent="0.3">
      <c r="Q1577" s="11"/>
      <c r="S1577" s="16"/>
    </row>
    <row r="1578" spans="17:19" x14ac:dyDescent="0.3">
      <c r="Q1578" s="11"/>
      <c r="S1578" s="16"/>
    </row>
    <row r="1579" spans="17:19" x14ac:dyDescent="0.3">
      <c r="Q1579" s="11"/>
      <c r="S1579" s="16"/>
    </row>
    <row r="1580" spans="17:19" x14ac:dyDescent="0.3">
      <c r="Q1580" s="11"/>
      <c r="S1580" s="16"/>
    </row>
    <row r="1581" spans="17:19" x14ac:dyDescent="0.3">
      <c r="Q1581" s="11"/>
      <c r="S1581" s="16"/>
    </row>
    <row r="1582" spans="17:19" x14ac:dyDescent="0.3">
      <c r="Q1582" s="11"/>
      <c r="S1582" s="16"/>
    </row>
    <row r="1583" spans="17:19" x14ac:dyDescent="0.3">
      <c r="Q1583" s="11"/>
      <c r="S1583" s="16"/>
    </row>
    <row r="1584" spans="17:19" x14ac:dyDescent="0.3">
      <c r="Q1584" s="11"/>
      <c r="S1584" s="16"/>
    </row>
    <row r="1585" spans="17:19" x14ac:dyDescent="0.3">
      <c r="Q1585" s="11"/>
      <c r="S1585" s="16"/>
    </row>
    <row r="1586" spans="17:19" x14ac:dyDescent="0.3">
      <c r="Q1586" s="11"/>
      <c r="S1586" s="16"/>
    </row>
    <row r="1587" spans="17:19" x14ac:dyDescent="0.3">
      <c r="Q1587" s="11"/>
      <c r="S1587" s="16"/>
    </row>
    <row r="1588" spans="17:19" x14ac:dyDescent="0.3">
      <c r="Q1588" s="11"/>
      <c r="S1588" s="16"/>
    </row>
    <row r="1589" spans="17:19" x14ac:dyDescent="0.3">
      <c r="Q1589" s="11"/>
      <c r="S1589" s="16"/>
    </row>
    <row r="1590" spans="17:19" x14ac:dyDescent="0.3">
      <c r="Q1590" s="11"/>
      <c r="S1590" s="16"/>
    </row>
    <row r="1591" spans="17:19" x14ac:dyDescent="0.3">
      <c r="Q1591" s="11"/>
      <c r="S1591" s="16"/>
    </row>
    <row r="1592" spans="17:19" x14ac:dyDescent="0.3">
      <c r="Q1592" s="11"/>
      <c r="S1592" s="16"/>
    </row>
    <row r="1593" spans="17:19" x14ac:dyDescent="0.3">
      <c r="Q1593" s="11"/>
      <c r="S1593" s="16"/>
    </row>
    <row r="1594" spans="17:19" x14ac:dyDescent="0.3">
      <c r="Q1594" s="11"/>
      <c r="S1594" s="16"/>
    </row>
    <row r="1595" spans="17:19" x14ac:dyDescent="0.3">
      <c r="Q1595" s="11"/>
      <c r="S1595" s="16"/>
    </row>
    <row r="1596" spans="17:19" x14ac:dyDescent="0.3">
      <c r="Q1596" s="11"/>
      <c r="S1596" s="16"/>
    </row>
    <row r="1597" spans="17:19" x14ac:dyDescent="0.3">
      <c r="Q1597" s="11"/>
      <c r="S1597" s="16"/>
    </row>
    <row r="1598" spans="17:19" x14ac:dyDescent="0.3">
      <c r="Q1598" s="11"/>
      <c r="S1598" s="16"/>
    </row>
    <row r="1599" spans="17:19" x14ac:dyDescent="0.3">
      <c r="Q1599" s="11"/>
      <c r="S1599" s="16"/>
    </row>
    <row r="1600" spans="17:19" x14ac:dyDescent="0.3">
      <c r="Q1600" s="11"/>
      <c r="S1600" s="16"/>
    </row>
    <row r="1601" spans="17:19" x14ac:dyDescent="0.3">
      <c r="Q1601" s="11"/>
      <c r="S1601" s="16"/>
    </row>
    <row r="1602" spans="17:19" x14ac:dyDescent="0.3">
      <c r="Q1602" s="11"/>
      <c r="S1602" s="16"/>
    </row>
    <row r="1603" spans="17:19" x14ac:dyDescent="0.3">
      <c r="Q1603" s="11"/>
      <c r="S1603" s="16"/>
    </row>
    <row r="1604" spans="17:19" x14ac:dyDescent="0.3">
      <c r="Q1604" s="11"/>
      <c r="S1604" s="16"/>
    </row>
    <row r="1605" spans="17:19" x14ac:dyDescent="0.3">
      <c r="Q1605" s="11"/>
      <c r="S1605" s="16"/>
    </row>
    <row r="1606" spans="17:19" x14ac:dyDescent="0.3">
      <c r="Q1606" s="11"/>
      <c r="S1606" s="16"/>
    </row>
    <row r="1607" spans="17:19" x14ac:dyDescent="0.3">
      <c r="Q1607" s="11"/>
      <c r="S1607" s="16"/>
    </row>
    <row r="1608" spans="17:19" x14ac:dyDescent="0.3">
      <c r="Q1608" s="11"/>
      <c r="S1608" s="16"/>
    </row>
    <row r="1609" spans="17:19" x14ac:dyDescent="0.3">
      <c r="Q1609" s="11"/>
      <c r="S1609" s="16"/>
    </row>
    <row r="1610" spans="17:19" x14ac:dyDescent="0.3">
      <c r="Q1610" s="11"/>
      <c r="S1610" s="16"/>
    </row>
    <row r="1611" spans="17:19" x14ac:dyDescent="0.3">
      <c r="Q1611" s="11"/>
      <c r="S1611" s="16"/>
    </row>
    <row r="1612" spans="17:19" x14ac:dyDescent="0.3">
      <c r="Q1612" s="11"/>
      <c r="S1612" s="16"/>
    </row>
    <row r="1613" spans="17:19" x14ac:dyDescent="0.3">
      <c r="Q1613" s="11"/>
      <c r="S1613" s="16"/>
    </row>
    <row r="1614" spans="17:19" x14ac:dyDescent="0.3">
      <c r="Q1614" s="11"/>
      <c r="S1614" s="16"/>
    </row>
    <row r="1615" spans="17:19" x14ac:dyDescent="0.3">
      <c r="Q1615" s="11"/>
      <c r="S1615" s="16"/>
    </row>
    <row r="1616" spans="17:19" x14ac:dyDescent="0.3">
      <c r="Q1616" s="11"/>
      <c r="S1616" s="16"/>
    </row>
    <row r="1617" spans="17:19" x14ac:dyDescent="0.3">
      <c r="Q1617" s="11"/>
      <c r="S1617" s="16"/>
    </row>
    <row r="1618" spans="17:19" x14ac:dyDescent="0.3">
      <c r="Q1618" s="11"/>
      <c r="S1618" s="16"/>
    </row>
    <row r="1619" spans="17:19" x14ac:dyDescent="0.3">
      <c r="Q1619" s="11"/>
      <c r="S1619" s="16"/>
    </row>
    <row r="1620" spans="17:19" x14ac:dyDescent="0.3">
      <c r="Q1620" s="11"/>
      <c r="S1620" s="16"/>
    </row>
    <row r="1621" spans="17:19" x14ac:dyDescent="0.3">
      <c r="Q1621" s="11"/>
      <c r="S1621" s="16"/>
    </row>
    <row r="1622" spans="17:19" x14ac:dyDescent="0.3">
      <c r="Q1622" s="11"/>
      <c r="S1622" s="16"/>
    </row>
    <row r="1623" spans="17:19" x14ac:dyDescent="0.3">
      <c r="Q1623" s="11"/>
      <c r="S1623" s="16"/>
    </row>
    <row r="1624" spans="17:19" x14ac:dyDescent="0.3">
      <c r="Q1624" s="11"/>
      <c r="S1624" s="16"/>
    </row>
    <row r="1625" spans="17:19" x14ac:dyDescent="0.3">
      <c r="Q1625" s="11"/>
      <c r="S1625" s="16"/>
    </row>
    <row r="1626" spans="17:19" x14ac:dyDescent="0.3">
      <c r="Q1626" s="11"/>
      <c r="S1626" s="16"/>
    </row>
    <row r="1627" spans="17:19" x14ac:dyDescent="0.3">
      <c r="Q1627" s="11"/>
      <c r="S1627" s="16"/>
    </row>
    <row r="1628" spans="17:19" x14ac:dyDescent="0.3">
      <c r="Q1628" s="11"/>
      <c r="S1628" s="16"/>
    </row>
    <row r="1629" spans="17:19" x14ac:dyDescent="0.3">
      <c r="Q1629" s="11"/>
      <c r="S1629" s="16"/>
    </row>
    <row r="1630" spans="17:19" x14ac:dyDescent="0.3">
      <c r="Q1630" s="11"/>
      <c r="S1630" s="16"/>
    </row>
    <row r="1631" spans="17:19" x14ac:dyDescent="0.3">
      <c r="Q1631" s="11"/>
      <c r="S1631" s="16"/>
    </row>
    <row r="1632" spans="17:19" x14ac:dyDescent="0.3">
      <c r="Q1632" s="11"/>
      <c r="S1632" s="16"/>
    </row>
    <row r="1633" spans="17:19" x14ac:dyDescent="0.3">
      <c r="Q1633" s="11"/>
      <c r="S1633" s="16"/>
    </row>
    <row r="1634" spans="17:19" x14ac:dyDescent="0.3">
      <c r="Q1634" s="11"/>
      <c r="S1634" s="16"/>
    </row>
    <row r="1635" spans="17:19" x14ac:dyDescent="0.3">
      <c r="Q1635" s="11"/>
      <c r="S1635" s="16"/>
    </row>
    <row r="1636" spans="17:19" x14ac:dyDescent="0.3">
      <c r="Q1636" s="11"/>
      <c r="S1636" s="16"/>
    </row>
    <row r="1637" spans="17:19" x14ac:dyDescent="0.3">
      <c r="Q1637" s="11"/>
      <c r="S1637" s="16"/>
    </row>
    <row r="1638" spans="17:19" x14ac:dyDescent="0.3">
      <c r="Q1638" s="11"/>
      <c r="S1638" s="16"/>
    </row>
    <row r="1639" spans="17:19" x14ac:dyDescent="0.3">
      <c r="Q1639" s="11"/>
      <c r="S1639" s="16"/>
    </row>
    <row r="1640" spans="17:19" x14ac:dyDescent="0.3">
      <c r="Q1640" s="11"/>
      <c r="S1640" s="16"/>
    </row>
    <row r="1641" spans="17:19" x14ac:dyDescent="0.3">
      <c r="Q1641" s="11"/>
      <c r="S1641" s="16"/>
    </row>
    <row r="1642" spans="17:19" x14ac:dyDescent="0.3">
      <c r="Q1642" s="11"/>
      <c r="S1642" s="16"/>
    </row>
    <row r="1643" spans="17:19" x14ac:dyDescent="0.3">
      <c r="Q1643" s="11"/>
      <c r="S1643" s="16"/>
    </row>
    <row r="1644" spans="17:19" x14ac:dyDescent="0.3">
      <c r="Q1644" s="11"/>
      <c r="S1644" s="16"/>
    </row>
    <row r="1645" spans="17:19" x14ac:dyDescent="0.3">
      <c r="Q1645" s="11"/>
      <c r="S1645" s="16"/>
    </row>
    <row r="1646" spans="17:19" x14ac:dyDescent="0.3">
      <c r="Q1646" s="11"/>
      <c r="S1646" s="16"/>
    </row>
    <row r="1647" spans="17:19" x14ac:dyDescent="0.3">
      <c r="Q1647" s="11"/>
      <c r="S1647" s="16"/>
    </row>
    <row r="1648" spans="17:19" x14ac:dyDescent="0.3">
      <c r="Q1648" s="11"/>
      <c r="S1648" s="16"/>
    </row>
    <row r="1649" spans="17:19" x14ac:dyDescent="0.3">
      <c r="Q1649" s="11"/>
      <c r="S1649" s="16"/>
    </row>
    <row r="1650" spans="17:19" x14ac:dyDescent="0.3">
      <c r="Q1650" s="11"/>
      <c r="S1650" s="16"/>
    </row>
    <row r="1651" spans="17:19" x14ac:dyDescent="0.3">
      <c r="Q1651" s="11"/>
      <c r="S1651" s="16"/>
    </row>
    <row r="1652" spans="17:19" x14ac:dyDescent="0.3">
      <c r="Q1652" s="11"/>
      <c r="S1652" s="16"/>
    </row>
    <row r="1653" spans="17:19" x14ac:dyDescent="0.3">
      <c r="Q1653" s="11"/>
      <c r="S1653" s="16"/>
    </row>
    <row r="1654" spans="17:19" x14ac:dyDescent="0.3">
      <c r="Q1654" s="11"/>
      <c r="S1654" s="16"/>
    </row>
    <row r="1655" spans="17:19" x14ac:dyDescent="0.3">
      <c r="Q1655" s="11"/>
      <c r="S1655" s="16"/>
    </row>
    <row r="1656" spans="17:19" x14ac:dyDescent="0.3">
      <c r="Q1656" s="11"/>
      <c r="S1656" s="16"/>
    </row>
    <row r="1657" spans="17:19" x14ac:dyDescent="0.3">
      <c r="Q1657" s="11"/>
      <c r="S1657" s="16"/>
    </row>
    <row r="1658" spans="17:19" x14ac:dyDescent="0.3">
      <c r="Q1658" s="11"/>
      <c r="S1658" s="16"/>
    </row>
    <row r="1659" spans="17:19" x14ac:dyDescent="0.3">
      <c r="Q1659" s="11"/>
      <c r="S1659" s="16"/>
    </row>
    <row r="1660" spans="17:19" x14ac:dyDescent="0.3">
      <c r="Q1660" s="11"/>
      <c r="S1660" s="16"/>
    </row>
    <row r="1661" spans="17:19" x14ac:dyDescent="0.3">
      <c r="Q1661" s="11"/>
      <c r="S1661" s="16"/>
    </row>
    <row r="1662" spans="17:19" x14ac:dyDescent="0.3">
      <c r="Q1662" s="11"/>
      <c r="S1662" s="16"/>
    </row>
    <row r="1663" spans="17:19" x14ac:dyDescent="0.3">
      <c r="Q1663" s="11"/>
      <c r="S1663" s="16"/>
    </row>
    <row r="1664" spans="17:19" x14ac:dyDescent="0.3">
      <c r="Q1664" s="11"/>
      <c r="S1664" s="16"/>
    </row>
    <row r="1665" spans="17:19" x14ac:dyDescent="0.3">
      <c r="Q1665" s="11"/>
      <c r="S1665" s="16"/>
    </row>
    <row r="1666" spans="17:19" x14ac:dyDescent="0.3">
      <c r="Q1666" s="11"/>
      <c r="S1666" s="16"/>
    </row>
    <row r="1667" spans="17:19" x14ac:dyDescent="0.3">
      <c r="Q1667" s="11"/>
      <c r="S1667" s="16"/>
    </row>
    <row r="1668" spans="17:19" x14ac:dyDescent="0.3">
      <c r="Q1668" s="11"/>
      <c r="S1668" s="16"/>
    </row>
    <row r="1669" spans="17:19" x14ac:dyDescent="0.3">
      <c r="Q1669" s="11"/>
      <c r="S1669" s="16"/>
    </row>
    <row r="1670" spans="17:19" x14ac:dyDescent="0.3">
      <c r="Q1670" s="11"/>
      <c r="S1670" s="16"/>
    </row>
    <row r="1671" spans="17:19" x14ac:dyDescent="0.3">
      <c r="Q1671" s="11"/>
      <c r="S1671" s="16"/>
    </row>
    <row r="1672" spans="17:19" x14ac:dyDescent="0.3">
      <c r="Q1672" s="11"/>
      <c r="S1672" s="16"/>
    </row>
    <row r="1673" spans="17:19" x14ac:dyDescent="0.3">
      <c r="Q1673" s="11"/>
      <c r="S1673" s="16"/>
    </row>
    <row r="1674" spans="17:19" x14ac:dyDescent="0.3">
      <c r="Q1674" s="11"/>
      <c r="S1674" s="16"/>
    </row>
    <row r="1675" spans="17:19" x14ac:dyDescent="0.3">
      <c r="Q1675" s="11"/>
      <c r="S1675" s="16"/>
    </row>
    <row r="1676" spans="17:19" x14ac:dyDescent="0.3">
      <c r="Q1676" s="11"/>
      <c r="S1676" s="16"/>
    </row>
    <row r="1677" spans="17:19" x14ac:dyDescent="0.3">
      <c r="Q1677" s="11"/>
      <c r="S1677" s="16"/>
    </row>
    <row r="1678" spans="17:19" x14ac:dyDescent="0.3">
      <c r="Q1678" s="11"/>
      <c r="S1678" s="16"/>
    </row>
    <row r="1679" spans="17:19" x14ac:dyDescent="0.3">
      <c r="Q1679" s="11"/>
      <c r="S1679" s="16"/>
    </row>
    <row r="1680" spans="17:19" x14ac:dyDescent="0.3">
      <c r="Q1680" s="11"/>
      <c r="S1680" s="16"/>
    </row>
    <row r="1681" spans="17:19" x14ac:dyDescent="0.3">
      <c r="Q1681" s="11"/>
      <c r="S1681" s="16"/>
    </row>
    <row r="1682" spans="17:19" x14ac:dyDescent="0.3">
      <c r="Q1682" s="11"/>
      <c r="S1682" s="16"/>
    </row>
    <row r="1683" spans="17:19" x14ac:dyDescent="0.3">
      <c r="Q1683" s="11"/>
      <c r="S1683" s="16"/>
    </row>
    <row r="1684" spans="17:19" x14ac:dyDescent="0.3">
      <c r="Q1684" s="11"/>
      <c r="S1684" s="16"/>
    </row>
    <row r="1685" spans="17:19" x14ac:dyDescent="0.3">
      <c r="Q1685" s="11"/>
      <c r="S1685" s="16"/>
    </row>
    <row r="1686" spans="17:19" x14ac:dyDescent="0.3">
      <c r="Q1686" s="11"/>
      <c r="S1686" s="16"/>
    </row>
    <row r="1687" spans="17:19" x14ac:dyDescent="0.3">
      <c r="Q1687" s="11"/>
      <c r="S1687" s="16"/>
    </row>
    <row r="1688" spans="17:19" x14ac:dyDescent="0.3">
      <c r="Q1688" s="11"/>
      <c r="S1688" s="16"/>
    </row>
    <row r="1689" spans="17:19" x14ac:dyDescent="0.3">
      <c r="Q1689" s="11"/>
      <c r="S1689" s="16"/>
    </row>
    <row r="1690" spans="17:19" x14ac:dyDescent="0.3">
      <c r="Q1690" s="11"/>
      <c r="S1690" s="16"/>
    </row>
    <row r="1691" spans="17:19" x14ac:dyDescent="0.3">
      <c r="Q1691" s="11"/>
      <c r="S1691" s="16"/>
    </row>
    <row r="1692" spans="17:19" x14ac:dyDescent="0.3">
      <c r="Q1692" s="11"/>
      <c r="S1692" s="16"/>
    </row>
    <row r="1693" spans="17:19" x14ac:dyDescent="0.3">
      <c r="Q1693" s="11"/>
      <c r="S1693" s="16"/>
    </row>
    <row r="1694" spans="17:19" x14ac:dyDescent="0.3">
      <c r="Q1694" s="11"/>
      <c r="S1694" s="16"/>
    </row>
    <row r="1695" spans="17:19" x14ac:dyDescent="0.3">
      <c r="Q1695" s="11"/>
      <c r="S1695" s="16"/>
    </row>
    <row r="1696" spans="17:19" x14ac:dyDescent="0.3">
      <c r="Q1696" s="11"/>
      <c r="S1696" s="16"/>
    </row>
    <row r="1697" spans="17:19" x14ac:dyDescent="0.3">
      <c r="Q1697" s="11"/>
      <c r="S1697" s="16"/>
    </row>
    <row r="1698" spans="17:19" x14ac:dyDescent="0.3">
      <c r="Q1698" s="11"/>
      <c r="S1698" s="16"/>
    </row>
    <row r="1699" spans="17:19" x14ac:dyDescent="0.3">
      <c r="Q1699" s="11"/>
      <c r="S1699" s="16"/>
    </row>
    <row r="1700" spans="17:19" x14ac:dyDescent="0.3">
      <c r="Q1700" s="11"/>
      <c r="S1700" s="16"/>
    </row>
    <row r="1701" spans="17:19" x14ac:dyDescent="0.3">
      <c r="Q1701" s="11"/>
      <c r="S1701" s="16"/>
    </row>
    <row r="1702" spans="17:19" x14ac:dyDescent="0.3">
      <c r="Q1702" s="11"/>
      <c r="S1702" s="16"/>
    </row>
    <row r="1703" spans="17:19" x14ac:dyDescent="0.3">
      <c r="Q1703" s="11"/>
      <c r="S1703" s="16"/>
    </row>
    <row r="1704" spans="17:19" x14ac:dyDescent="0.3">
      <c r="Q1704" s="11"/>
      <c r="S1704" s="16"/>
    </row>
    <row r="1705" spans="17:19" x14ac:dyDescent="0.3">
      <c r="Q1705" s="11"/>
      <c r="S1705" s="16"/>
    </row>
    <row r="1706" spans="17:19" x14ac:dyDescent="0.3">
      <c r="Q1706" s="11"/>
      <c r="S1706" s="16"/>
    </row>
    <row r="1707" spans="17:19" x14ac:dyDescent="0.3">
      <c r="Q1707" s="11"/>
      <c r="S1707" s="16"/>
    </row>
    <row r="1708" spans="17:19" x14ac:dyDescent="0.3">
      <c r="Q1708" s="11"/>
      <c r="S1708" s="16"/>
    </row>
    <row r="1709" spans="17:19" x14ac:dyDescent="0.3">
      <c r="Q1709" s="11"/>
      <c r="S1709" s="16"/>
    </row>
    <row r="1710" spans="17:19" x14ac:dyDescent="0.3">
      <c r="Q1710" s="11"/>
      <c r="S1710" s="16"/>
    </row>
    <row r="1711" spans="17:19" x14ac:dyDescent="0.3">
      <c r="Q1711" s="11"/>
      <c r="S1711" s="16"/>
    </row>
    <row r="1712" spans="17:19" x14ac:dyDescent="0.3">
      <c r="Q1712" s="11"/>
      <c r="S1712" s="16"/>
    </row>
    <row r="1713" spans="17:19" x14ac:dyDescent="0.3">
      <c r="Q1713" s="11"/>
      <c r="S1713" s="16"/>
    </row>
    <row r="1714" spans="17:19" x14ac:dyDescent="0.3">
      <c r="Q1714" s="11"/>
      <c r="S1714" s="16"/>
    </row>
    <row r="1715" spans="17:19" x14ac:dyDescent="0.3">
      <c r="Q1715" s="11"/>
      <c r="S1715" s="16"/>
    </row>
    <row r="1716" spans="17:19" x14ac:dyDescent="0.3">
      <c r="Q1716" s="11"/>
      <c r="S1716" s="16"/>
    </row>
    <row r="1717" spans="17:19" x14ac:dyDescent="0.3">
      <c r="Q1717" s="11"/>
      <c r="S1717" s="16"/>
    </row>
    <row r="1718" spans="17:19" x14ac:dyDescent="0.3">
      <c r="Q1718" s="11"/>
      <c r="S1718" s="16"/>
    </row>
    <row r="1719" spans="17:19" x14ac:dyDescent="0.3">
      <c r="Q1719" s="11"/>
      <c r="S1719" s="16"/>
    </row>
    <row r="1720" spans="17:19" x14ac:dyDescent="0.3">
      <c r="Q1720" s="11"/>
      <c r="S1720" s="16"/>
    </row>
    <row r="1721" spans="17:19" x14ac:dyDescent="0.3">
      <c r="Q1721" s="11"/>
      <c r="S1721" s="16"/>
    </row>
    <row r="1722" spans="17:19" x14ac:dyDescent="0.3">
      <c r="Q1722" s="11"/>
      <c r="S1722" s="16"/>
    </row>
    <row r="1723" spans="17:19" x14ac:dyDescent="0.3">
      <c r="Q1723" s="11"/>
      <c r="S1723" s="16"/>
    </row>
    <row r="1724" spans="17:19" x14ac:dyDescent="0.3">
      <c r="Q1724" s="11"/>
      <c r="S1724" s="16"/>
    </row>
    <row r="1725" spans="17:19" x14ac:dyDescent="0.3">
      <c r="Q1725" s="11"/>
      <c r="S1725" s="16"/>
    </row>
    <row r="1726" spans="17:19" x14ac:dyDescent="0.3">
      <c r="Q1726" s="11"/>
      <c r="S1726" s="16"/>
    </row>
    <row r="1727" spans="17:19" x14ac:dyDescent="0.3">
      <c r="Q1727" s="11"/>
      <c r="S1727" s="16"/>
    </row>
    <row r="1728" spans="17:19" x14ac:dyDescent="0.3">
      <c r="Q1728" s="11"/>
      <c r="S1728" s="16"/>
    </row>
    <row r="1729" spans="17:19" x14ac:dyDescent="0.3">
      <c r="Q1729" s="11"/>
      <c r="S1729" s="16"/>
    </row>
    <row r="1730" spans="17:19" x14ac:dyDescent="0.3">
      <c r="Q1730" s="11"/>
      <c r="S1730" s="16"/>
    </row>
    <row r="1731" spans="17:19" x14ac:dyDescent="0.3">
      <c r="Q1731" s="11"/>
      <c r="S1731" s="16"/>
    </row>
    <row r="1732" spans="17:19" x14ac:dyDescent="0.3">
      <c r="Q1732" s="11"/>
      <c r="S1732" s="16"/>
    </row>
    <row r="1733" spans="17:19" x14ac:dyDescent="0.3">
      <c r="Q1733" s="11"/>
      <c r="S1733" s="16"/>
    </row>
    <row r="1734" spans="17:19" x14ac:dyDescent="0.3">
      <c r="Q1734" s="11"/>
      <c r="S1734" s="16"/>
    </row>
    <row r="1735" spans="17:19" x14ac:dyDescent="0.3">
      <c r="Q1735" s="11"/>
      <c r="S1735" s="16"/>
    </row>
    <row r="1736" spans="17:19" x14ac:dyDescent="0.3">
      <c r="Q1736" s="11"/>
      <c r="S1736" s="16"/>
    </row>
    <row r="1737" spans="17:19" x14ac:dyDescent="0.3">
      <c r="Q1737" s="11"/>
      <c r="S1737" s="16"/>
    </row>
    <row r="1738" spans="17:19" x14ac:dyDescent="0.3">
      <c r="Q1738" s="11"/>
      <c r="S1738" s="16"/>
    </row>
    <row r="1739" spans="17:19" x14ac:dyDescent="0.3">
      <c r="Q1739" s="11"/>
      <c r="S1739" s="16"/>
    </row>
    <row r="1740" spans="17:19" x14ac:dyDescent="0.3">
      <c r="Q1740" s="11"/>
      <c r="S1740" s="16"/>
    </row>
    <row r="1741" spans="17:19" x14ac:dyDescent="0.3">
      <c r="Q1741" s="11"/>
      <c r="S1741" s="16"/>
    </row>
    <row r="1742" spans="17:19" x14ac:dyDescent="0.3">
      <c r="Q1742" s="11"/>
      <c r="S1742" s="16"/>
    </row>
    <row r="1743" spans="17:19" x14ac:dyDescent="0.3">
      <c r="Q1743" s="11"/>
      <c r="S1743" s="16"/>
    </row>
    <row r="1744" spans="17:19" x14ac:dyDescent="0.3">
      <c r="Q1744" s="11"/>
      <c r="S1744" s="16"/>
    </row>
    <row r="1745" spans="17:19" x14ac:dyDescent="0.3">
      <c r="Q1745" s="11"/>
      <c r="S1745" s="16"/>
    </row>
    <row r="1746" spans="17:19" x14ac:dyDescent="0.3">
      <c r="Q1746" s="11"/>
      <c r="S1746" s="16"/>
    </row>
    <row r="1747" spans="17:19" x14ac:dyDescent="0.3">
      <c r="Q1747" s="11"/>
      <c r="S1747" s="16"/>
    </row>
    <row r="1748" spans="17:19" x14ac:dyDescent="0.3">
      <c r="Q1748" s="11"/>
      <c r="S1748" s="16"/>
    </row>
    <row r="1749" spans="17:19" x14ac:dyDescent="0.3">
      <c r="Q1749" s="11"/>
      <c r="S1749" s="16"/>
    </row>
    <row r="1750" spans="17:19" x14ac:dyDescent="0.3">
      <c r="Q1750" s="11"/>
      <c r="S1750" s="16"/>
    </row>
    <row r="1751" spans="17:19" x14ac:dyDescent="0.3">
      <c r="Q1751" s="11"/>
      <c r="S1751" s="16"/>
    </row>
    <row r="1752" spans="17:19" x14ac:dyDescent="0.3">
      <c r="Q1752" s="11"/>
      <c r="S1752" s="16"/>
    </row>
    <row r="1753" spans="17:19" x14ac:dyDescent="0.3">
      <c r="Q1753" s="11"/>
      <c r="S1753" s="16"/>
    </row>
    <row r="1754" spans="17:19" x14ac:dyDescent="0.3">
      <c r="Q1754" s="11"/>
      <c r="S1754" s="16"/>
    </row>
    <row r="1755" spans="17:19" x14ac:dyDescent="0.3">
      <c r="Q1755" s="11"/>
      <c r="S1755" s="16"/>
    </row>
    <row r="1756" spans="17:19" x14ac:dyDescent="0.3">
      <c r="Q1756" s="11"/>
      <c r="S1756" s="16"/>
    </row>
    <row r="1757" spans="17:19" x14ac:dyDescent="0.3">
      <c r="Q1757" s="11"/>
      <c r="S1757" s="16"/>
    </row>
    <row r="1758" spans="17:19" x14ac:dyDescent="0.3">
      <c r="Q1758" s="11"/>
      <c r="S1758" s="16"/>
    </row>
    <row r="1759" spans="17:19" x14ac:dyDescent="0.3">
      <c r="Q1759" s="11"/>
      <c r="S1759" s="16"/>
    </row>
    <row r="1760" spans="17:19" x14ac:dyDescent="0.3">
      <c r="Q1760" s="11"/>
      <c r="S1760" s="16"/>
    </row>
    <row r="1761" spans="17:19" x14ac:dyDescent="0.3">
      <c r="Q1761" s="11"/>
      <c r="S1761" s="16"/>
    </row>
    <row r="1762" spans="17:19" x14ac:dyDescent="0.3">
      <c r="Q1762" s="11"/>
      <c r="S1762" s="16"/>
    </row>
    <row r="1763" spans="17:19" x14ac:dyDescent="0.3">
      <c r="Q1763" s="11"/>
      <c r="S1763" s="16"/>
    </row>
    <row r="1764" spans="17:19" x14ac:dyDescent="0.3">
      <c r="Q1764" s="11"/>
      <c r="S1764" s="16"/>
    </row>
    <row r="1765" spans="17:19" x14ac:dyDescent="0.3">
      <c r="Q1765" s="11"/>
      <c r="S1765" s="16"/>
    </row>
    <row r="1766" spans="17:19" x14ac:dyDescent="0.3">
      <c r="Q1766" s="11"/>
      <c r="S1766" s="16"/>
    </row>
    <row r="1767" spans="17:19" x14ac:dyDescent="0.3">
      <c r="Q1767" s="11"/>
      <c r="S1767" s="16"/>
    </row>
    <row r="1768" spans="17:19" x14ac:dyDescent="0.3">
      <c r="Q1768" s="11"/>
      <c r="S1768" s="16"/>
    </row>
    <row r="1769" spans="17:19" x14ac:dyDescent="0.3">
      <c r="Q1769" s="11"/>
      <c r="S1769" s="16"/>
    </row>
    <row r="1770" spans="17:19" x14ac:dyDescent="0.3">
      <c r="Q1770" s="11"/>
      <c r="S1770" s="16"/>
    </row>
    <row r="1771" spans="17:19" x14ac:dyDescent="0.3">
      <c r="Q1771" s="11"/>
      <c r="S1771" s="16"/>
    </row>
    <row r="1772" spans="17:19" x14ac:dyDescent="0.3">
      <c r="Q1772" s="11"/>
      <c r="S1772" s="16"/>
    </row>
    <row r="1773" spans="17:19" x14ac:dyDescent="0.3">
      <c r="Q1773" s="11"/>
      <c r="S1773" s="16"/>
    </row>
    <row r="1774" spans="17:19" x14ac:dyDescent="0.3">
      <c r="Q1774" s="11"/>
      <c r="S1774" s="16"/>
    </row>
    <row r="1775" spans="17:19" x14ac:dyDescent="0.3">
      <c r="Q1775" s="11"/>
      <c r="S1775" s="16"/>
    </row>
    <row r="1776" spans="17:19" x14ac:dyDescent="0.3">
      <c r="Q1776" s="11"/>
      <c r="S1776" s="16"/>
    </row>
    <row r="1777" spans="17:19" x14ac:dyDescent="0.3">
      <c r="Q1777" s="11"/>
      <c r="S1777" s="16"/>
    </row>
    <row r="1778" spans="17:19" x14ac:dyDescent="0.3">
      <c r="Q1778" s="11"/>
      <c r="S1778" s="16"/>
    </row>
    <row r="1779" spans="17:19" x14ac:dyDescent="0.3">
      <c r="Q1779" s="11"/>
      <c r="S1779" s="16"/>
    </row>
    <row r="1780" spans="17:19" x14ac:dyDescent="0.3">
      <c r="Q1780" s="11"/>
      <c r="S1780" s="16"/>
    </row>
    <row r="1781" spans="17:19" x14ac:dyDescent="0.3">
      <c r="Q1781" s="11"/>
      <c r="S1781" s="16"/>
    </row>
    <row r="1782" spans="17:19" x14ac:dyDescent="0.3">
      <c r="Q1782" s="11"/>
      <c r="S1782" s="16"/>
    </row>
    <row r="1783" spans="17:19" x14ac:dyDescent="0.3">
      <c r="Q1783" s="11"/>
      <c r="S1783" s="16"/>
    </row>
    <row r="1784" spans="17:19" x14ac:dyDescent="0.3">
      <c r="Q1784" s="11"/>
      <c r="S1784" s="16"/>
    </row>
    <row r="1785" spans="17:19" x14ac:dyDescent="0.3">
      <c r="Q1785" s="11"/>
      <c r="S1785" s="16"/>
    </row>
    <row r="1786" spans="17:19" x14ac:dyDescent="0.3">
      <c r="Q1786" s="11"/>
      <c r="S1786" s="16"/>
    </row>
    <row r="1787" spans="17:19" x14ac:dyDescent="0.3">
      <c r="Q1787" s="11"/>
      <c r="S1787" s="16"/>
    </row>
    <row r="1788" spans="17:19" x14ac:dyDescent="0.3">
      <c r="Q1788" s="11"/>
      <c r="S1788" s="16"/>
    </row>
    <row r="1789" spans="17:19" x14ac:dyDescent="0.3">
      <c r="Q1789" s="11"/>
      <c r="S1789" s="16"/>
    </row>
    <row r="1790" spans="17:19" x14ac:dyDescent="0.3">
      <c r="Q1790" s="11"/>
      <c r="S1790" s="16"/>
    </row>
    <row r="1791" spans="17:19" x14ac:dyDescent="0.3">
      <c r="Q1791" s="11"/>
      <c r="S1791" s="16"/>
    </row>
    <row r="1792" spans="17:19" x14ac:dyDescent="0.3">
      <c r="Q1792" s="11"/>
      <c r="S1792" s="16"/>
    </row>
    <row r="1793" spans="17:19" x14ac:dyDescent="0.3">
      <c r="Q1793" s="11"/>
      <c r="S1793" s="16"/>
    </row>
    <row r="1794" spans="17:19" x14ac:dyDescent="0.3">
      <c r="Q1794" s="11"/>
      <c r="S1794" s="16"/>
    </row>
    <row r="1795" spans="17:19" x14ac:dyDescent="0.3">
      <c r="Q1795" s="11"/>
      <c r="S1795" s="16"/>
    </row>
    <row r="1796" spans="17:19" x14ac:dyDescent="0.3">
      <c r="Q1796" s="11"/>
      <c r="S1796" s="16"/>
    </row>
    <row r="1797" spans="17:19" x14ac:dyDescent="0.3">
      <c r="Q1797" s="11"/>
      <c r="S1797" s="16"/>
    </row>
    <row r="1798" spans="17:19" x14ac:dyDescent="0.3">
      <c r="Q1798" s="11"/>
      <c r="S1798" s="16"/>
    </row>
    <row r="1799" spans="17:19" x14ac:dyDescent="0.3">
      <c r="Q1799" s="11"/>
      <c r="S1799" s="16"/>
    </row>
    <row r="1800" spans="17:19" x14ac:dyDescent="0.3">
      <c r="Q1800" s="11"/>
      <c r="S1800" s="16"/>
    </row>
    <row r="1801" spans="17:19" x14ac:dyDescent="0.3">
      <c r="Q1801" s="11"/>
      <c r="S1801" s="16"/>
    </row>
    <row r="1802" spans="17:19" x14ac:dyDescent="0.3">
      <c r="Q1802" s="11"/>
      <c r="S1802" s="16"/>
    </row>
    <row r="1803" spans="17:19" x14ac:dyDescent="0.3">
      <c r="Q1803" s="11"/>
      <c r="S1803" s="16"/>
    </row>
    <row r="1804" spans="17:19" x14ac:dyDescent="0.3">
      <c r="Q1804" s="11"/>
      <c r="S1804" s="16"/>
    </row>
    <row r="1805" spans="17:19" x14ac:dyDescent="0.3">
      <c r="Q1805" s="11"/>
      <c r="S1805" s="16"/>
    </row>
    <row r="1806" spans="17:19" x14ac:dyDescent="0.3">
      <c r="Q1806" s="11"/>
      <c r="S1806" s="16"/>
    </row>
    <row r="1807" spans="17:19" x14ac:dyDescent="0.3">
      <c r="Q1807" s="11"/>
      <c r="S1807" s="16"/>
    </row>
    <row r="1808" spans="17:19" x14ac:dyDescent="0.3">
      <c r="Q1808" s="11"/>
      <c r="S1808" s="16"/>
    </row>
    <row r="1809" spans="17:19" x14ac:dyDescent="0.3">
      <c r="Q1809" s="11"/>
      <c r="S1809" s="16"/>
    </row>
    <row r="1810" spans="17:19" x14ac:dyDescent="0.3">
      <c r="Q1810" s="11"/>
      <c r="S1810" s="16"/>
    </row>
    <row r="1811" spans="17:19" x14ac:dyDescent="0.3">
      <c r="Q1811" s="11"/>
      <c r="S1811" s="16"/>
    </row>
    <row r="1812" spans="17:19" x14ac:dyDescent="0.3">
      <c r="Q1812" s="11"/>
      <c r="S1812" s="16"/>
    </row>
    <row r="1813" spans="17:19" x14ac:dyDescent="0.3">
      <c r="Q1813" s="11"/>
      <c r="S1813" s="16"/>
    </row>
    <row r="1814" spans="17:19" x14ac:dyDescent="0.3">
      <c r="Q1814" s="11"/>
      <c r="S1814" s="16"/>
    </row>
    <row r="1815" spans="17:19" x14ac:dyDescent="0.3">
      <c r="Q1815" s="11"/>
      <c r="S1815" s="16"/>
    </row>
    <row r="1816" spans="17:19" x14ac:dyDescent="0.3">
      <c r="Q1816" s="11"/>
      <c r="S1816" s="16"/>
    </row>
    <row r="1817" spans="17:19" x14ac:dyDescent="0.3">
      <c r="Q1817" s="11"/>
      <c r="S1817" s="16"/>
    </row>
    <row r="1818" spans="17:19" x14ac:dyDescent="0.3">
      <c r="Q1818" s="11"/>
      <c r="S1818" s="16"/>
    </row>
    <row r="1819" spans="17:19" x14ac:dyDescent="0.3">
      <c r="Q1819" s="11"/>
      <c r="S1819" s="16"/>
    </row>
    <row r="1820" spans="17:19" x14ac:dyDescent="0.3">
      <c r="Q1820" s="11"/>
      <c r="S1820" s="16"/>
    </row>
    <row r="1821" spans="17:19" x14ac:dyDescent="0.3">
      <c r="Q1821" s="11"/>
      <c r="S1821" s="16"/>
    </row>
    <row r="1822" spans="17:19" x14ac:dyDescent="0.3">
      <c r="Q1822" s="11"/>
      <c r="S1822" s="16"/>
    </row>
    <row r="1823" spans="17:19" x14ac:dyDescent="0.3">
      <c r="Q1823" s="11"/>
      <c r="S1823" s="16"/>
    </row>
    <row r="1824" spans="17:19" x14ac:dyDescent="0.3">
      <c r="Q1824" s="11"/>
      <c r="S1824" s="16"/>
    </row>
    <row r="1825" spans="17:19" x14ac:dyDescent="0.3">
      <c r="Q1825" s="11"/>
      <c r="S1825" s="16"/>
    </row>
    <row r="1826" spans="17:19" x14ac:dyDescent="0.3">
      <c r="Q1826" s="11"/>
      <c r="S1826" s="16"/>
    </row>
    <row r="1827" spans="17:19" x14ac:dyDescent="0.3">
      <c r="Q1827" s="11"/>
      <c r="S1827" s="16"/>
    </row>
    <row r="1828" spans="17:19" x14ac:dyDescent="0.3">
      <c r="Q1828" s="11"/>
      <c r="S1828" s="16"/>
    </row>
    <row r="1829" spans="17:19" x14ac:dyDescent="0.3">
      <c r="Q1829" s="11"/>
      <c r="S1829" s="16"/>
    </row>
    <row r="1830" spans="17:19" x14ac:dyDescent="0.3">
      <c r="Q1830" s="11"/>
      <c r="S1830" s="16"/>
    </row>
    <row r="1831" spans="17:19" x14ac:dyDescent="0.3">
      <c r="Q1831" s="11"/>
      <c r="S1831" s="16"/>
    </row>
    <row r="1832" spans="17:19" x14ac:dyDescent="0.3">
      <c r="Q1832" s="11"/>
      <c r="S1832" s="16"/>
    </row>
    <row r="1833" spans="17:19" x14ac:dyDescent="0.3">
      <c r="Q1833" s="11"/>
      <c r="S1833" s="16"/>
    </row>
    <row r="1834" spans="17:19" x14ac:dyDescent="0.3">
      <c r="Q1834" s="11"/>
      <c r="S1834" s="16"/>
    </row>
    <row r="1835" spans="17:19" x14ac:dyDescent="0.3">
      <c r="Q1835" s="11"/>
      <c r="S1835" s="16"/>
    </row>
    <row r="1836" spans="17:19" x14ac:dyDescent="0.3">
      <c r="Q1836" s="11"/>
      <c r="S1836" s="16"/>
    </row>
    <row r="1837" spans="17:19" x14ac:dyDescent="0.3">
      <c r="Q1837" s="11"/>
      <c r="S1837" s="16"/>
    </row>
    <row r="1838" spans="17:19" x14ac:dyDescent="0.3">
      <c r="Q1838" s="11"/>
      <c r="S1838" s="16"/>
    </row>
    <row r="1839" spans="17:19" x14ac:dyDescent="0.3">
      <c r="Q1839" s="11"/>
      <c r="S1839" s="16"/>
    </row>
    <row r="1840" spans="17:19" x14ac:dyDescent="0.3">
      <c r="Q1840" s="11"/>
      <c r="S1840" s="16"/>
    </row>
    <row r="1841" spans="17:19" x14ac:dyDescent="0.3">
      <c r="Q1841" s="11"/>
      <c r="S1841" s="16"/>
    </row>
    <row r="1842" spans="17:19" x14ac:dyDescent="0.3">
      <c r="Q1842" s="11"/>
      <c r="S1842" s="16"/>
    </row>
    <row r="1843" spans="17:19" x14ac:dyDescent="0.3">
      <c r="Q1843" s="11"/>
      <c r="S1843" s="16"/>
    </row>
    <row r="1844" spans="17:19" x14ac:dyDescent="0.3">
      <c r="Q1844" s="11"/>
      <c r="S1844" s="16"/>
    </row>
    <row r="1845" spans="17:19" x14ac:dyDescent="0.3">
      <c r="Q1845" s="11"/>
      <c r="S1845" s="16"/>
    </row>
    <row r="1846" spans="17:19" x14ac:dyDescent="0.3">
      <c r="Q1846" s="11"/>
      <c r="S1846" s="16"/>
    </row>
    <row r="1847" spans="17:19" x14ac:dyDescent="0.3">
      <c r="Q1847" s="11"/>
      <c r="S1847" s="16"/>
    </row>
    <row r="1848" spans="17:19" x14ac:dyDescent="0.3">
      <c r="Q1848" s="11"/>
      <c r="S1848" s="16"/>
    </row>
    <row r="1849" spans="17:19" x14ac:dyDescent="0.3">
      <c r="Q1849" s="11"/>
      <c r="S1849" s="16"/>
    </row>
    <row r="1850" spans="17:19" x14ac:dyDescent="0.3">
      <c r="Q1850" s="11"/>
      <c r="S1850" s="16"/>
    </row>
    <row r="1851" spans="17:19" x14ac:dyDescent="0.3">
      <c r="Q1851" s="11"/>
      <c r="S1851" s="16"/>
    </row>
    <row r="1852" spans="17:19" x14ac:dyDescent="0.3">
      <c r="Q1852" s="11"/>
      <c r="S1852" s="16"/>
    </row>
    <row r="1853" spans="17:19" x14ac:dyDescent="0.3">
      <c r="Q1853" s="11"/>
      <c r="S1853" s="16"/>
    </row>
    <row r="1854" spans="17:19" x14ac:dyDescent="0.3">
      <c r="Q1854" s="11"/>
      <c r="S1854" s="16"/>
    </row>
    <row r="1855" spans="17:19" x14ac:dyDescent="0.3">
      <c r="Q1855" s="11"/>
      <c r="S1855" s="16"/>
    </row>
    <row r="1856" spans="17:19" x14ac:dyDescent="0.3">
      <c r="Q1856" s="11"/>
      <c r="S1856" s="16"/>
    </row>
    <row r="1857" spans="17:19" x14ac:dyDescent="0.3">
      <c r="Q1857" s="11"/>
      <c r="S1857" s="16"/>
    </row>
    <row r="1858" spans="17:19" x14ac:dyDescent="0.3">
      <c r="Q1858" s="11"/>
      <c r="S1858" s="16"/>
    </row>
    <row r="1859" spans="17:19" x14ac:dyDescent="0.3">
      <c r="Q1859" s="11"/>
      <c r="S1859" s="16"/>
    </row>
    <row r="1860" spans="17:19" x14ac:dyDescent="0.3">
      <c r="Q1860" s="11"/>
      <c r="S1860" s="16"/>
    </row>
    <row r="1861" spans="17:19" x14ac:dyDescent="0.3">
      <c r="Q1861" s="11"/>
      <c r="S1861" s="16"/>
    </row>
    <row r="1862" spans="17:19" x14ac:dyDescent="0.3">
      <c r="Q1862" s="11"/>
      <c r="S1862" s="16"/>
    </row>
    <row r="1863" spans="17:19" x14ac:dyDescent="0.3">
      <c r="Q1863" s="11"/>
      <c r="S1863" s="16"/>
    </row>
    <row r="1864" spans="17:19" x14ac:dyDescent="0.3">
      <c r="Q1864" s="11"/>
      <c r="S1864" s="16"/>
    </row>
    <row r="1865" spans="17:19" x14ac:dyDescent="0.3">
      <c r="Q1865" s="11"/>
      <c r="S1865" s="16"/>
    </row>
    <row r="1866" spans="17:19" x14ac:dyDescent="0.3">
      <c r="Q1866" s="11"/>
      <c r="S1866" s="16"/>
    </row>
    <row r="1867" spans="17:19" x14ac:dyDescent="0.3">
      <c r="Q1867" s="11"/>
      <c r="S1867" s="16"/>
    </row>
    <row r="1868" spans="17:19" x14ac:dyDescent="0.3">
      <c r="Q1868" s="11"/>
      <c r="S1868" s="16"/>
    </row>
    <row r="1869" spans="17:19" x14ac:dyDescent="0.3">
      <c r="Q1869" s="11"/>
      <c r="S1869" s="16"/>
    </row>
    <row r="1870" spans="17:19" x14ac:dyDescent="0.3">
      <c r="Q1870" s="11"/>
      <c r="S1870" s="16"/>
    </row>
    <row r="1871" spans="17:19" x14ac:dyDescent="0.3">
      <c r="Q1871" s="11"/>
      <c r="S1871" s="16"/>
    </row>
    <row r="1872" spans="17:19" x14ac:dyDescent="0.3">
      <c r="Q1872" s="11"/>
      <c r="S1872" s="16"/>
    </row>
    <row r="1873" spans="17:19" x14ac:dyDescent="0.3">
      <c r="Q1873" s="11"/>
      <c r="S1873" s="16"/>
    </row>
    <row r="1874" spans="17:19" x14ac:dyDescent="0.3">
      <c r="Q1874" s="11"/>
      <c r="S1874" s="16"/>
    </row>
    <row r="1875" spans="17:19" x14ac:dyDescent="0.3">
      <c r="Q1875" s="11"/>
      <c r="S1875" s="16"/>
    </row>
    <row r="1876" spans="17:19" x14ac:dyDescent="0.3">
      <c r="Q1876" s="11"/>
      <c r="S1876" s="16"/>
    </row>
    <row r="1877" spans="17:19" x14ac:dyDescent="0.3">
      <c r="Q1877" s="11"/>
      <c r="S1877" s="16"/>
    </row>
    <row r="1878" spans="17:19" x14ac:dyDescent="0.3">
      <c r="Q1878" s="11"/>
      <c r="S1878" s="16"/>
    </row>
    <row r="1879" spans="17:19" x14ac:dyDescent="0.3">
      <c r="Q1879" s="11"/>
      <c r="S1879" s="16"/>
    </row>
    <row r="1880" spans="17:19" x14ac:dyDescent="0.3">
      <c r="Q1880" s="11"/>
      <c r="S1880" s="16"/>
    </row>
    <row r="1881" spans="17:19" x14ac:dyDescent="0.3">
      <c r="Q1881" s="11"/>
      <c r="S1881" s="16"/>
    </row>
    <row r="1882" spans="17:19" x14ac:dyDescent="0.3">
      <c r="Q1882" s="11"/>
      <c r="S1882" s="16"/>
    </row>
    <row r="1883" spans="17:19" x14ac:dyDescent="0.3">
      <c r="Q1883" s="11"/>
      <c r="S1883" s="16"/>
    </row>
    <row r="1884" spans="17:19" x14ac:dyDescent="0.3">
      <c r="Q1884" s="11"/>
      <c r="S1884" s="16"/>
    </row>
    <row r="1885" spans="17:19" x14ac:dyDescent="0.3">
      <c r="Q1885" s="11"/>
      <c r="S1885" s="16"/>
    </row>
    <row r="1886" spans="17:19" x14ac:dyDescent="0.3">
      <c r="Q1886" s="11"/>
      <c r="S1886" s="16"/>
    </row>
    <row r="1887" spans="17:19" x14ac:dyDescent="0.3">
      <c r="Q1887" s="11"/>
      <c r="S1887" s="16"/>
    </row>
    <row r="1888" spans="17:19" x14ac:dyDescent="0.3">
      <c r="Q1888" s="11"/>
      <c r="S1888" s="16"/>
    </row>
    <row r="1889" spans="17:19" x14ac:dyDescent="0.3">
      <c r="Q1889" s="11"/>
      <c r="S1889" s="16"/>
    </row>
    <row r="1890" spans="17:19" x14ac:dyDescent="0.3">
      <c r="Q1890" s="11"/>
      <c r="S1890" s="16"/>
    </row>
    <row r="1891" spans="17:19" x14ac:dyDescent="0.3">
      <c r="Q1891" s="11"/>
      <c r="S1891" s="16"/>
    </row>
    <row r="1892" spans="17:19" x14ac:dyDescent="0.3">
      <c r="Q1892" s="11"/>
      <c r="S1892" s="16"/>
    </row>
    <row r="1893" spans="17:19" x14ac:dyDescent="0.3">
      <c r="Q1893" s="11"/>
      <c r="S1893" s="16"/>
    </row>
    <row r="1894" spans="17:19" x14ac:dyDescent="0.3">
      <c r="Q1894" s="11"/>
      <c r="S1894" s="16"/>
    </row>
    <row r="1895" spans="17:19" x14ac:dyDescent="0.3">
      <c r="Q1895" s="11"/>
      <c r="S1895" s="16"/>
    </row>
    <row r="1896" spans="17:19" x14ac:dyDescent="0.3">
      <c r="Q1896" s="11"/>
      <c r="S1896" s="16"/>
    </row>
    <row r="1897" spans="17:19" x14ac:dyDescent="0.3">
      <c r="Q1897" s="11"/>
      <c r="S1897" s="16"/>
    </row>
    <row r="1898" spans="17:19" x14ac:dyDescent="0.3">
      <c r="Q1898" s="11"/>
      <c r="S1898" s="16"/>
    </row>
    <row r="1899" spans="17:19" x14ac:dyDescent="0.3">
      <c r="Q1899" s="11"/>
      <c r="S1899" s="16"/>
    </row>
    <row r="1900" spans="17:19" x14ac:dyDescent="0.3">
      <c r="Q1900" s="11"/>
      <c r="S1900" s="16"/>
    </row>
    <row r="1901" spans="17:19" x14ac:dyDescent="0.3">
      <c r="Q1901" s="11"/>
      <c r="S1901" s="16"/>
    </row>
    <row r="1902" spans="17:19" x14ac:dyDescent="0.3">
      <c r="Q1902" s="11"/>
      <c r="S1902" s="16"/>
    </row>
    <row r="1903" spans="17:19" x14ac:dyDescent="0.3">
      <c r="Q1903" s="11"/>
      <c r="S1903" s="16"/>
    </row>
    <row r="1904" spans="17:19" x14ac:dyDescent="0.3">
      <c r="Q1904" s="11"/>
      <c r="S1904" s="16"/>
    </row>
    <row r="1905" spans="17:19" x14ac:dyDescent="0.3">
      <c r="Q1905" s="11"/>
      <c r="S1905" s="16"/>
    </row>
    <row r="1906" spans="17:19" x14ac:dyDescent="0.3">
      <c r="Q1906" s="11"/>
      <c r="S1906" s="16"/>
    </row>
    <row r="1907" spans="17:19" x14ac:dyDescent="0.3">
      <c r="Q1907" s="11"/>
      <c r="S1907" s="16"/>
    </row>
    <row r="1908" spans="17:19" x14ac:dyDescent="0.3">
      <c r="Q1908" s="11"/>
      <c r="S1908" s="16"/>
    </row>
    <row r="1909" spans="17:19" x14ac:dyDescent="0.3">
      <c r="Q1909" s="11"/>
      <c r="S1909" s="16"/>
    </row>
    <row r="1910" spans="17:19" x14ac:dyDescent="0.3">
      <c r="Q1910" s="11"/>
      <c r="S1910" s="16"/>
    </row>
    <row r="1911" spans="17:19" x14ac:dyDescent="0.3">
      <c r="Q1911" s="11"/>
      <c r="S1911" s="16"/>
    </row>
    <row r="1912" spans="17:19" x14ac:dyDescent="0.3">
      <c r="Q1912" s="11"/>
      <c r="S1912" s="16"/>
    </row>
    <row r="1913" spans="17:19" x14ac:dyDescent="0.3">
      <c r="Q1913" s="11"/>
      <c r="S1913" s="16"/>
    </row>
    <row r="1914" spans="17:19" x14ac:dyDescent="0.3">
      <c r="Q1914" s="11"/>
      <c r="S1914" s="16"/>
    </row>
    <row r="1915" spans="17:19" x14ac:dyDescent="0.3">
      <c r="Q1915" s="11"/>
      <c r="S1915" s="16"/>
    </row>
    <row r="1916" spans="17:19" x14ac:dyDescent="0.3">
      <c r="Q1916" s="11"/>
      <c r="S1916" s="16"/>
    </row>
    <row r="1917" spans="17:19" x14ac:dyDescent="0.3">
      <c r="Q1917" s="11"/>
      <c r="S1917" s="16"/>
    </row>
    <row r="1918" spans="17:19" x14ac:dyDescent="0.3">
      <c r="Q1918" s="11"/>
      <c r="S1918" s="16"/>
    </row>
    <row r="1919" spans="17:19" x14ac:dyDescent="0.3">
      <c r="Q1919" s="11"/>
      <c r="S1919" s="16"/>
    </row>
    <row r="1920" spans="17:19" x14ac:dyDescent="0.3">
      <c r="Q1920" s="11"/>
      <c r="S1920" s="16"/>
    </row>
    <row r="1921" spans="17:19" x14ac:dyDescent="0.3">
      <c r="Q1921" s="11"/>
      <c r="S1921" s="16"/>
    </row>
    <row r="1922" spans="17:19" x14ac:dyDescent="0.3">
      <c r="Q1922" s="11"/>
      <c r="S1922" s="16"/>
    </row>
    <row r="1923" spans="17:19" x14ac:dyDescent="0.3">
      <c r="Q1923" s="11"/>
      <c r="S1923" s="16"/>
    </row>
    <row r="1924" spans="17:19" x14ac:dyDescent="0.3">
      <c r="Q1924" s="11"/>
      <c r="S1924" s="16"/>
    </row>
    <row r="1925" spans="17:19" x14ac:dyDescent="0.3">
      <c r="Q1925" s="11"/>
      <c r="S1925" s="16"/>
    </row>
    <row r="1926" spans="17:19" x14ac:dyDescent="0.3">
      <c r="Q1926" s="11"/>
      <c r="S1926" s="16"/>
    </row>
    <row r="1927" spans="17:19" x14ac:dyDescent="0.3">
      <c r="Q1927" s="11"/>
      <c r="S1927" s="16"/>
    </row>
    <row r="1928" spans="17:19" x14ac:dyDescent="0.3">
      <c r="Q1928" s="11"/>
      <c r="S1928" s="16"/>
    </row>
    <row r="1929" spans="17:19" x14ac:dyDescent="0.3">
      <c r="Q1929" s="11"/>
      <c r="S1929" s="16"/>
    </row>
    <row r="1930" spans="17:19" x14ac:dyDescent="0.3">
      <c r="Q1930" s="11"/>
      <c r="S1930" s="16"/>
    </row>
    <row r="1931" spans="17:19" x14ac:dyDescent="0.3">
      <c r="Q1931" s="11"/>
      <c r="S1931" s="16"/>
    </row>
    <row r="1932" spans="17:19" x14ac:dyDescent="0.3">
      <c r="Q1932" s="11"/>
      <c r="S1932" s="16"/>
    </row>
    <row r="1933" spans="17:19" x14ac:dyDescent="0.3">
      <c r="Q1933" s="11"/>
      <c r="S1933" s="16"/>
    </row>
    <row r="1934" spans="17:19" x14ac:dyDescent="0.3">
      <c r="Q1934" s="11"/>
      <c r="S1934" s="16"/>
    </row>
    <row r="1935" spans="17:19" x14ac:dyDescent="0.3">
      <c r="Q1935" s="11"/>
      <c r="S1935" s="16"/>
    </row>
    <row r="1936" spans="17:19" x14ac:dyDescent="0.3">
      <c r="Q1936" s="11"/>
      <c r="S1936" s="16"/>
    </row>
    <row r="1937" spans="17:19" x14ac:dyDescent="0.3">
      <c r="Q1937" s="11"/>
      <c r="S1937" s="16"/>
    </row>
    <row r="1938" spans="17:19" x14ac:dyDescent="0.3">
      <c r="Q1938" s="11"/>
      <c r="S1938" s="16"/>
    </row>
    <row r="1939" spans="17:19" x14ac:dyDescent="0.3">
      <c r="Q1939" s="11"/>
      <c r="S1939" s="16"/>
    </row>
    <row r="1940" spans="17:19" x14ac:dyDescent="0.3">
      <c r="Q1940" s="11"/>
      <c r="S1940" s="16"/>
    </row>
    <row r="1941" spans="17:19" x14ac:dyDescent="0.3">
      <c r="Q1941" s="11"/>
      <c r="S1941" s="16"/>
    </row>
    <row r="1942" spans="17:19" x14ac:dyDescent="0.3">
      <c r="Q1942" s="11"/>
      <c r="S1942" s="16"/>
    </row>
    <row r="1943" spans="17:19" x14ac:dyDescent="0.3">
      <c r="Q1943" s="11"/>
      <c r="S1943" s="16"/>
    </row>
    <row r="1944" spans="17:19" x14ac:dyDescent="0.3">
      <c r="Q1944" s="11"/>
      <c r="S1944" s="16"/>
    </row>
    <row r="1945" spans="17:19" x14ac:dyDescent="0.3">
      <c r="Q1945" s="11"/>
      <c r="S1945" s="16"/>
    </row>
    <row r="1946" spans="17:19" x14ac:dyDescent="0.3">
      <c r="Q1946" s="11"/>
      <c r="S1946" s="16"/>
    </row>
    <row r="1947" spans="17:19" x14ac:dyDescent="0.3">
      <c r="Q1947" s="11"/>
      <c r="S1947" s="16"/>
    </row>
    <row r="1948" spans="17:19" x14ac:dyDescent="0.3">
      <c r="Q1948" s="11"/>
      <c r="S1948" s="16"/>
    </row>
    <row r="1949" spans="17:19" x14ac:dyDescent="0.3">
      <c r="Q1949" s="11"/>
      <c r="S1949" s="16"/>
    </row>
    <row r="1950" spans="17:19" x14ac:dyDescent="0.3">
      <c r="Q1950" s="11"/>
      <c r="S1950" s="16"/>
    </row>
    <row r="1951" spans="17:19" x14ac:dyDescent="0.3">
      <c r="Q1951" s="11"/>
      <c r="S1951" s="16"/>
    </row>
    <row r="1952" spans="17:19" x14ac:dyDescent="0.3">
      <c r="Q1952" s="11"/>
      <c r="S1952" s="16"/>
    </row>
    <row r="1953" spans="17:19" x14ac:dyDescent="0.3">
      <c r="Q1953" s="11"/>
      <c r="S1953" s="16"/>
    </row>
    <row r="1954" spans="17:19" x14ac:dyDescent="0.3">
      <c r="Q1954" s="11"/>
      <c r="S1954" s="16"/>
    </row>
    <row r="1955" spans="17:19" x14ac:dyDescent="0.3">
      <c r="Q1955" s="11"/>
      <c r="S1955" s="16"/>
    </row>
    <row r="1956" spans="17:19" x14ac:dyDescent="0.3">
      <c r="Q1956" s="11"/>
      <c r="S1956" s="16"/>
    </row>
    <row r="1957" spans="17:19" x14ac:dyDescent="0.3">
      <c r="Q1957" s="11"/>
      <c r="S1957" s="16"/>
    </row>
    <row r="1958" spans="17:19" x14ac:dyDescent="0.3">
      <c r="Q1958" s="11"/>
      <c r="S1958" s="16"/>
    </row>
    <row r="1959" spans="17:19" x14ac:dyDescent="0.3">
      <c r="Q1959" s="11"/>
      <c r="S1959" s="16"/>
    </row>
    <row r="1960" spans="17:19" x14ac:dyDescent="0.3">
      <c r="Q1960" s="11"/>
      <c r="S1960" s="16"/>
    </row>
    <row r="1961" spans="17:19" x14ac:dyDescent="0.3">
      <c r="Q1961" s="11"/>
      <c r="S1961" s="16"/>
    </row>
    <row r="1962" spans="17:19" x14ac:dyDescent="0.3">
      <c r="Q1962" s="11"/>
      <c r="S1962" s="16"/>
    </row>
    <row r="1963" spans="17:19" x14ac:dyDescent="0.3">
      <c r="Q1963" s="11"/>
      <c r="S1963" s="16"/>
    </row>
    <row r="1964" spans="17:19" x14ac:dyDescent="0.3">
      <c r="Q1964" s="11"/>
      <c r="S1964" s="16"/>
    </row>
    <row r="1965" spans="17:19" x14ac:dyDescent="0.3">
      <c r="Q1965" s="11"/>
      <c r="S1965" s="16"/>
    </row>
    <row r="1966" spans="17:19" x14ac:dyDescent="0.3">
      <c r="Q1966" s="11"/>
      <c r="S1966" s="16"/>
    </row>
    <row r="1967" spans="17:19" x14ac:dyDescent="0.3">
      <c r="Q1967" s="11"/>
      <c r="S1967" s="16"/>
    </row>
    <row r="1968" spans="17:19" x14ac:dyDescent="0.3">
      <c r="Q1968" s="11"/>
      <c r="S1968" s="16"/>
    </row>
    <row r="1969" spans="17:19" x14ac:dyDescent="0.3">
      <c r="Q1969" s="11"/>
      <c r="S1969" s="16"/>
    </row>
    <row r="1970" spans="17:19" x14ac:dyDescent="0.3">
      <c r="Q1970" s="11"/>
      <c r="S1970" s="16"/>
    </row>
    <row r="1971" spans="17:19" x14ac:dyDescent="0.3">
      <c r="Q1971" s="11"/>
      <c r="S1971" s="16"/>
    </row>
    <row r="1972" spans="17:19" x14ac:dyDescent="0.3">
      <c r="Q1972" s="11"/>
      <c r="S1972" s="16"/>
    </row>
    <row r="1973" spans="17:19" x14ac:dyDescent="0.3">
      <c r="Q1973" s="11"/>
      <c r="S1973" s="16"/>
    </row>
    <row r="1974" spans="17:19" x14ac:dyDescent="0.3">
      <c r="Q1974" s="11"/>
      <c r="S1974" s="16"/>
    </row>
    <row r="1975" spans="17:19" x14ac:dyDescent="0.3">
      <c r="Q1975" s="11"/>
      <c r="S1975" s="16"/>
    </row>
    <row r="1976" spans="17:19" x14ac:dyDescent="0.3">
      <c r="Q1976" s="11"/>
      <c r="S1976" s="16"/>
    </row>
    <row r="1977" spans="17:19" x14ac:dyDescent="0.3">
      <c r="Q1977" s="11"/>
      <c r="S1977" s="16"/>
    </row>
    <row r="1978" spans="17:19" x14ac:dyDescent="0.3">
      <c r="Q1978" s="11"/>
      <c r="S1978" s="16"/>
    </row>
    <row r="1979" spans="17:19" x14ac:dyDescent="0.3">
      <c r="Q1979" s="11"/>
      <c r="S1979" s="16"/>
    </row>
    <row r="1980" spans="17:19" x14ac:dyDescent="0.3">
      <c r="Q1980" s="11"/>
      <c r="S1980" s="16"/>
    </row>
    <row r="1981" spans="17:19" x14ac:dyDescent="0.3">
      <c r="Q1981" s="11"/>
      <c r="S1981" s="16"/>
    </row>
    <row r="1982" spans="17:19" x14ac:dyDescent="0.3">
      <c r="Q1982" s="11"/>
      <c r="S1982" s="16"/>
    </row>
    <row r="1983" spans="17:19" x14ac:dyDescent="0.3">
      <c r="Q1983" s="11"/>
      <c r="S1983" s="16"/>
    </row>
    <row r="1984" spans="17:19" x14ac:dyDescent="0.3">
      <c r="Q1984" s="11"/>
      <c r="S1984" s="16"/>
    </row>
    <row r="1985" spans="17:19" x14ac:dyDescent="0.3">
      <c r="Q1985" s="11"/>
      <c r="S1985" s="16"/>
    </row>
    <row r="1986" spans="17:19" x14ac:dyDescent="0.3">
      <c r="Q1986" s="11"/>
      <c r="S1986" s="16"/>
    </row>
    <row r="1987" spans="17:19" x14ac:dyDescent="0.3">
      <c r="Q1987" s="11"/>
      <c r="S1987" s="16"/>
    </row>
    <row r="1988" spans="17:19" x14ac:dyDescent="0.3">
      <c r="Q1988" s="11"/>
      <c r="S1988" s="16"/>
    </row>
    <row r="1989" spans="17:19" x14ac:dyDescent="0.3">
      <c r="Q1989" s="11"/>
      <c r="S1989" s="16"/>
    </row>
    <row r="1990" spans="17:19" x14ac:dyDescent="0.3">
      <c r="Q1990" s="11"/>
      <c r="S1990" s="16"/>
    </row>
    <row r="1991" spans="17:19" x14ac:dyDescent="0.3">
      <c r="Q1991" s="11"/>
      <c r="S1991" s="16"/>
    </row>
    <row r="1992" spans="17:19" x14ac:dyDescent="0.3">
      <c r="Q1992" s="11"/>
      <c r="S1992" s="16"/>
    </row>
    <row r="1993" spans="17:19" x14ac:dyDescent="0.3">
      <c r="Q1993" s="11"/>
      <c r="S1993" s="16"/>
    </row>
    <row r="1994" spans="17:19" x14ac:dyDescent="0.3">
      <c r="Q1994" s="11"/>
      <c r="S1994" s="16"/>
    </row>
    <row r="1995" spans="17:19" x14ac:dyDescent="0.3">
      <c r="Q1995" s="11"/>
      <c r="S1995" s="16"/>
    </row>
    <row r="1996" spans="17:19" x14ac:dyDescent="0.3">
      <c r="Q1996" s="11"/>
      <c r="S1996" s="16"/>
    </row>
    <row r="1997" spans="17:19" x14ac:dyDescent="0.3">
      <c r="Q1997" s="11"/>
      <c r="S1997" s="16"/>
    </row>
    <row r="1998" spans="17:19" x14ac:dyDescent="0.3">
      <c r="Q1998" s="11"/>
      <c r="S1998" s="16"/>
    </row>
    <row r="1999" spans="17:19" x14ac:dyDescent="0.3">
      <c r="Q1999" s="11"/>
      <c r="S1999" s="16"/>
    </row>
    <row r="2000" spans="17:19" x14ac:dyDescent="0.3">
      <c r="Q2000" s="11"/>
      <c r="S2000" s="16"/>
    </row>
    <row r="2001" spans="17:19" x14ac:dyDescent="0.3">
      <c r="Q2001" s="11"/>
      <c r="S2001" s="16"/>
    </row>
    <row r="2002" spans="17:19" x14ac:dyDescent="0.3">
      <c r="Q2002" s="11"/>
      <c r="S2002" s="16"/>
    </row>
    <row r="2003" spans="17:19" x14ac:dyDescent="0.3">
      <c r="Q2003" s="11"/>
      <c r="S2003" s="16"/>
    </row>
    <row r="2004" spans="17:19" x14ac:dyDescent="0.3">
      <c r="Q2004" s="11"/>
      <c r="S2004" s="16"/>
    </row>
    <row r="2005" spans="17:19" x14ac:dyDescent="0.3">
      <c r="Q2005" s="11"/>
      <c r="S2005" s="16"/>
    </row>
    <row r="2006" spans="17:19" x14ac:dyDescent="0.3">
      <c r="Q2006" s="11"/>
      <c r="S2006" s="16"/>
    </row>
    <row r="2007" spans="17:19" x14ac:dyDescent="0.3">
      <c r="Q2007" s="11"/>
      <c r="S2007" s="16"/>
    </row>
    <row r="2008" spans="17:19" x14ac:dyDescent="0.3">
      <c r="Q2008" s="11"/>
      <c r="S2008" s="16"/>
    </row>
    <row r="2009" spans="17:19" x14ac:dyDescent="0.3">
      <c r="Q2009" s="11"/>
      <c r="S2009" s="16"/>
    </row>
    <row r="2010" spans="17:19" x14ac:dyDescent="0.3">
      <c r="Q2010" s="11"/>
      <c r="S2010" s="16"/>
    </row>
    <row r="2011" spans="17:19" x14ac:dyDescent="0.3">
      <c r="Q2011" s="11"/>
      <c r="S2011" s="16"/>
    </row>
    <row r="2012" spans="17:19" x14ac:dyDescent="0.3">
      <c r="Q2012" s="11"/>
      <c r="S2012" s="16"/>
    </row>
    <row r="2013" spans="17:19" x14ac:dyDescent="0.3">
      <c r="Q2013" s="11"/>
      <c r="S2013" s="16"/>
    </row>
    <row r="2014" spans="17:19" x14ac:dyDescent="0.3">
      <c r="Q2014" s="11"/>
      <c r="S2014" s="16"/>
    </row>
    <row r="2015" spans="17:19" x14ac:dyDescent="0.3">
      <c r="Q2015" s="11"/>
      <c r="S2015" s="16"/>
    </row>
    <row r="2016" spans="17:19" x14ac:dyDescent="0.3">
      <c r="Q2016" s="11"/>
      <c r="S2016" s="16"/>
    </row>
    <row r="2017" spans="17:19" x14ac:dyDescent="0.3">
      <c r="Q2017" s="11"/>
      <c r="S2017" s="16"/>
    </row>
    <row r="2018" spans="17:19" x14ac:dyDescent="0.3">
      <c r="Q2018" s="11"/>
      <c r="S2018" s="16"/>
    </row>
    <row r="2019" spans="17:19" x14ac:dyDescent="0.3">
      <c r="Q2019" s="11"/>
      <c r="S2019" s="16"/>
    </row>
    <row r="2020" spans="17:19" x14ac:dyDescent="0.3">
      <c r="Q2020" s="11"/>
      <c r="S2020" s="16"/>
    </row>
    <row r="2021" spans="17:19" x14ac:dyDescent="0.3">
      <c r="Q2021" s="11"/>
      <c r="S2021" s="16"/>
    </row>
    <row r="2022" spans="17:19" x14ac:dyDescent="0.3">
      <c r="Q2022" s="11"/>
      <c r="S2022" s="16"/>
    </row>
    <row r="2023" spans="17:19" x14ac:dyDescent="0.3">
      <c r="Q2023" s="11"/>
      <c r="S2023" s="16"/>
    </row>
    <row r="2024" spans="17:19" x14ac:dyDescent="0.3">
      <c r="Q2024" s="11"/>
      <c r="S2024" s="16"/>
    </row>
    <row r="2025" spans="17:19" x14ac:dyDescent="0.3">
      <c r="Q2025" s="11"/>
      <c r="S2025" s="16"/>
    </row>
    <row r="2026" spans="17:19" x14ac:dyDescent="0.3">
      <c r="Q2026" s="11"/>
      <c r="S2026" s="16"/>
    </row>
    <row r="2027" spans="17:19" x14ac:dyDescent="0.3">
      <c r="Q2027" s="11"/>
      <c r="S2027" s="16"/>
    </row>
    <row r="2028" spans="17:19" x14ac:dyDescent="0.3">
      <c r="Q2028" s="11"/>
      <c r="S2028" s="16"/>
    </row>
    <row r="2029" spans="17:19" x14ac:dyDescent="0.3">
      <c r="Q2029" s="11"/>
      <c r="S2029" s="16"/>
    </row>
    <row r="2030" spans="17:19" x14ac:dyDescent="0.3">
      <c r="Q2030" s="11"/>
      <c r="S2030" s="16"/>
    </row>
    <row r="2031" spans="17:19" x14ac:dyDescent="0.3">
      <c r="Q2031" s="11"/>
      <c r="S2031" s="16"/>
    </row>
    <row r="2032" spans="17:19" x14ac:dyDescent="0.3">
      <c r="Q2032" s="11"/>
      <c r="S2032" s="16"/>
    </row>
    <row r="2033" spans="17:19" x14ac:dyDescent="0.3">
      <c r="Q2033" s="11"/>
      <c r="S2033" s="16"/>
    </row>
    <row r="2034" spans="17:19" x14ac:dyDescent="0.3">
      <c r="Q2034" s="11"/>
      <c r="S2034" s="16"/>
    </row>
    <row r="2035" spans="17:19" x14ac:dyDescent="0.3">
      <c r="Q2035" s="11"/>
      <c r="S2035" s="16"/>
    </row>
    <row r="2036" spans="17:19" x14ac:dyDescent="0.3">
      <c r="Q2036" s="11"/>
      <c r="S2036" s="16"/>
    </row>
    <row r="2037" spans="17:19" x14ac:dyDescent="0.3">
      <c r="Q2037" s="11"/>
      <c r="S2037" s="16"/>
    </row>
    <row r="2038" spans="17:19" x14ac:dyDescent="0.3">
      <c r="Q2038" s="11"/>
      <c r="S2038" s="16"/>
    </row>
    <row r="2039" spans="17:19" x14ac:dyDescent="0.3">
      <c r="Q2039" s="11"/>
      <c r="S2039" s="16"/>
    </row>
    <row r="2040" spans="17:19" x14ac:dyDescent="0.3">
      <c r="Q2040" s="11"/>
      <c r="S2040" s="16"/>
    </row>
    <row r="2041" spans="17:19" x14ac:dyDescent="0.3">
      <c r="Q2041" s="11"/>
      <c r="S2041" s="16"/>
    </row>
    <row r="2042" spans="17:19" x14ac:dyDescent="0.3">
      <c r="Q2042" s="11"/>
      <c r="S2042" s="16"/>
    </row>
    <row r="2043" spans="17:19" x14ac:dyDescent="0.3">
      <c r="Q2043" s="11"/>
      <c r="S2043" s="16"/>
    </row>
    <row r="2044" spans="17:19" x14ac:dyDescent="0.3">
      <c r="Q2044" s="11"/>
      <c r="S2044" s="16"/>
    </row>
    <row r="2045" spans="17:19" x14ac:dyDescent="0.3">
      <c r="Q2045" s="11"/>
      <c r="S2045" s="16"/>
    </row>
    <row r="2046" spans="17:19" x14ac:dyDescent="0.3">
      <c r="Q2046" s="11"/>
      <c r="S2046" s="16"/>
    </row>
    <row r="2047" spans="17:19" x14ac:dyDescent="0.3">
      <c r="Q2047" s="11"/>
      <c r="S2047" s="16"/>
    </row>
    <row r="2048" spans="17:19" x14ac:dyDescent="0.3">
      <c r="Q2048" s="11"/>
      <c r="S2048" s="16"/>
    </row>
    <row r="2049" spans="17:19" x14ac:dyDescent="0.3">
      <c r="Q2049" s="11"/>
      <c r="S2049" s="16"/>
    </row>
    <row r="2050" spans="17:19" x14ac:dyDescent="0.3">
      <c r="Q2050" s="11"/>
      <c r="S2050" s="16"/>
    </row>
    <row r="2051" spans="17:19" x14ac:dyDescent="0.3">
      <c r="Q2051" s="11"/>
      <c r="S2051" s="16"/>
    </row>
    <row r="2052" spans="17:19" x14ac:dyDescent="0.3">
      <c r="Q2052" s="11"/>
      <c r="S2052" s="16"/>
    </row>
    <row r="2053" spans="17:19" x14ac:dyDescent="0.3">
      <c r="Q2053" s="11"/>
      <c r="S2053" s="16"/>
    </row>
    <row r="2054" spans="17:19" x14ac:dyDescent="0.3">
      <c r="Q2054" s="11"/>
      <c r="S2054" s="16"/>
    </row>
    <row r="2055" spans="17:19" x14ac:dyDescent="0.3">
      <c r="Q2055" s="11"/>
      <c r="S2055" s="16"/>
    </row>
    <row r="2056" spans="17:19" x14ac:dyDescent="0.3">
      <c r="Q2056" s="11"/>
      <c r="S2056" s="16"/>
    </row>
    <row r="2057" spans="17:19" x14ac:dyDescent="0.3">
      <c r="Q2057" s="11"/>
      <c r="S2057" s="16"/>
    </row>
    <row r="2058" spans="17:19" x14ac:dyDescent="0.3">
      <c r="Q2058" s="11"/>
      <c r="S2058" s="16"/>
    </row>
    <row r="2059" spans="17:19" x14ac:dyDescent="0.3">
      <c r="Q2059" s="11"/>
      <c r="S2059" s="16"/>
    </row>
    <row r="2060" spans="17:19" x14ac:dyDescent="0.3">
      <c r="Q2060" s="11"/>
      <c r="S2060" s="16"/>
    </row>
    <row r="2061" spans="17:19" x14ac:dyDescent="0.3">
      <c r="Q2061" s="11"/>
      <c r="S2061" s="16"/>
    </row>
    <row r="2062" spans="17:19" x14ac:dyDescent="0.3">
      <c r="Q2062" s="11"/>
      <c r="S2062" s="16"/>
    </row>
    <row r="2063" spans="17:19" x14ac:dyDescent="0.3">
      <c r="Q2063" s="11"/>
      <c r="S2063" s="16"/>
    </row>
    <row r="2064" spans="17:19" x14ac:dyDescent="0.3">
      <c r="Q2064" s="11"/>
      <c r="S2064" s="16"/>
    </row>
    <row r="2065" spans="17:19" x14ac:dyDescent="0.3">
      <c r="Q2065" s="11"/>
      <c r="S2065" s="16"/>
    </row>
    <row r="2066" spans="17:19" x14ac:dyDescent="0.3">
      <c r="Q2066" s="11"/>
      <c r="S2066" s="16"/>
    </row>
    <row r="2067" spans="17:19" x14ac:dyDescent="0.3">
      <c r="Q2067" s="11"/>
      <c r="S2067" s="16"/>
    </row>
    <row r="2068" spans="17:19" x14ac:dyDescent="0.3">
      <c r="Q2068" s="11"/>
      <c r="S2068" s="16"/>
    </row>
    <row r="2069" spans="17:19" x14ac:dyDescent="0.3">
      <c r="Q2069" s="11"/>
      <c r="S2069" s="16"/>
    </row>
    <row r="2070" spans="17:19" x14ac:dyDescent="0.3">
      <c r="Q2070" s="11"/>
      <c r="S2070" s="16"/>
    </row>
    <row r="2071" spans="17:19" x14ac:dyDescent="0.3">
      <c r="Q2071" s="11"/>
      <c r="S2071" s="16"/>
    </row>
    <row r="2072" spans="17:19" x14ac:dyDescent="0.3">
      <c r="Q2072" s="11"/>
      <c r="S2072" s="16"/>
    </row>
    <row r="2073" spans="17:19" x14ac:dyDescent="0.3">
      <c r="Q2073" s="11"/>
      <c r="S2073" s="16"/>
    </row>
    <row r="2074" spans="17:19" x14ac:dyDescent="0.3">
      <c r="Q2074" s="11"/>
      <c r="S2074" s="16"/>
    </row>
    <row r="2075" spans="17:19" x14ac:dyDescent="0.3">
      <c r="Q2075" s="11"/>
      <c r="S2075" s="16"/>
    </row>
    <row r="2076" spans="17:19" x14ac:dyDescent="0.3">
      <c r="Q2076" s="11"/>
      <c r="S2076" s="16"/>
    </row>
    <row r="2077" spans="17:19" x14ac:dyDescent="0.3">
      <c r="Q2077" s="11"/>
      <c r="S2077" s="16"/>
    </row>
    <row r="2078" spans="17:19" x14ac:dyDescent="0.3">
      <c r="Q2078" s="11"/>
      <c r="S2078" s="16"/>
    </row>
    <row r="2079" spans="17:19" x14ac:dyDescent="0.3">
      <c r="Q2079" s="11"/>
      <c r="S2079" s="16"/>
    </row>
    <row r="2080" spans="17:19" x14ac:dyDescent="0.3">
      <c r="Q2080" s="11"/>
      <c r="S2080" s="16"/>
    </row>
    <row r="2081" spans="17:19" x14ac:dyDescent="0.3">
      <c r="Q2081" s="11"/>
      <c r="S2081" s="16"/>
    </row>
    <row r="2082" spans="17:19" x14ac:dyDescent="0.3">
      <c r="Q2082" s="11"/>
      <c r="S2082" s="16"/>
    </row>
    <row r="2083" spans="17:19" x14ac:dyDescent="0.3">
      <c r="Q2083" s="11"/>
      <c r="S2083" s="16"/>
    </row>
    <row r="2084" spans="17:19" x14ac:dyDescent="0.3">
      <c r="Q2084" s="11"/>
      <c r="S2084" s="16"/>
    </row>
    <row r="2085" spans="17:19" x14ac:dyDescent="0.3">
      <c r="Q2085" s="11"/>
      <c r="S2085" s="16"/>
    </row>
    <row r="2086" spans="17:19" x14ac:dyDescent="0.3">
      <c r="Q2086" s="11"/>
      <c r="S2086" s="16"/>
    </row>
    <row r="2087" spans="17:19" x14ac:dyDescent="0.3">
      <c r="Q2087" s="11"/>
      <c r="S2087" s="16"/>
    </row>
    <row r="2088" spans="17:19" x14ac:dyDescent="0.3">
      <c r="Q2088" s="11"/>
      <c r="S2088" s="16"/>
    </row>
    <row r="2089" spans="17:19" x14ac:dyDescent="0.3">
      <c r="Q2089" s="11"/>
      <c r="S2089" s="16"/>
    </row>
    <row r="2090" spans="17:19" x14ac:dyDescent="0.3">
      <c r="Q2090" s="11"/>
      <c r="S2090" s="16"/>
    </row>
    <row r="2091" spans="17:19" x14ac:dyDescent="0.3">
      <c r="Q2091" s="11"/>
      <c r="S2091" s="16"/>
    </row>
    <row r="2092" spans="17:19" x14ac:dyDescent="0.3">
      <c r="Q2092" s="11"/>
      <c r="S2092" s="16"/>
    </row>
    <row r="2093" spans="17:19" x14ac:dyDescent="0.3">
      <c r="Q2093" s="11"/>
      <c r="S2093" s="16"/>
    </row>
    <row r="2094" spans="17:19" x14ac:dyDescent="0.3">
      <c r="Q2094" s="11"/>
      <c r="S2094" s="16"/>
    </row>
    <row r="2095" spans="17:19" x14ac:dyDescent="0.3">
      <c r="Q2095" s="11"/>
      <c r="S2095" s="16"/>
    </row>
    <row r="2096" spans="17:19" x14ac:dyDescent="0.3">
      <c r="Q2096" s="11"/>
      <c r="S2096" s="16"/>
    </row>
    <row r="2097" spans="17:19" x14ac:dyDescent="0.3">
      <c r="Q2097" s="11"/>
      <c r="S2097" s="16"/>
    </row>
    <row r="2098" spans="17:19" x14ac:dyDescent="0.3">
      <c r="Q2098" s="11"/>
      <c r="S2098" s="16"/>
    </row>
    <row r="2099" spans="17:19" x14ac:dyDescent="0.3">
      <c r="Q2099" s="11"/>
      <c r="S2099" s="16"/>
    </row>
    <row r="2100" spans="17:19" x14ac:dyDescent="0.3">
      <c r="Q2100" s="11"/>
      <c r="S2100" s="16"/>
    </row>
    <row r="2101" spans="17:19" x14ac:dyDescent="0.3">
      <c r="Q2101" s="11"/>
      <c r="S2101" s="16"/>
    </row>
    <row r="2102" spans="17:19" x14ac:dyDescent="0.3">
      <c r="Q2102" s="11"/>
      <c r="S2102" s="16"/>
    </row>
    <row r="2103" spans="17:19" x14ac:dyDescent="0.3">
      <c r="Q2103" s="11"/>
      <c r="S2103" s="16"/>
    </row>
    <row r="2104" spans="17:19" x14ac:dyDescent="0.3">
      <c r="Q2104" s="11"/>
      <c r="S2104" s="16"/>
    </row>
    <row r="2105" spans="17:19" x14ac:dyDescent="0.3">
      <c r="Q2105" s="11"/>
      <c r="S2105" s="16"/>
    </row>
    <row r="2106" spans="17:19" x14ac:dyDescent="0.3">
      <c r="Q2106" s="11"/>
      <c r="S2106" s="16"/>
    </row>
    <row r="2107" spans="17:19" x14ac:dyDescent="0.3">
      <c r="Q2107" s="11"/>
      <c r="S2107" s="16"/>
    </row>
    <row r="2108" spans="17:19" x14ac:dyDescent="0.3">
      <c r="Q2108" s="11"/>
      <c r="S2108" s="16"/>
    </row>
    <row r="2109" spans="17:19" x14ac:dyDescent="0.3">
      <c r="Q2109" s="11"/>
      <c r="S2109" s="16"/>
    </row>
    <row r="2110" spans="17:19" x14ac:dyDescent="0.3">
      <c r="Q2110" s="11"/>
      <c r="S2110" s="16"/>
    </row>
    <row r="2111" spans="17:19" x14ac:dyDescent="0.3">
      <c r="Q2111" s="11"/>
      <c r="S2111" s="16"/>
    </row>
    <row r="2112" spans="17:19" x14ac:dyDescent="0.3">
      <c r="Q2112" s="11"/>
      <c r="S2112" s="16"/>
    </row>
    <row r="2113" spans="17:19" x14ac:dyDescent="0.3">
      <c r="Q2113" s="11"/>
      <c r="S2113" s="16"/>
    </row>
    <row r="2114" spans="17:19" x14ac:dyDescent="0.3">
      <c r="Q2114" s="11"/>
      <c r="S2114" s="16"/>
    </row>
    <row r="2115" spans="17:19" x14ac:dyDescent="0.3">
      <c r="Q2115" s="11"/>
      <c r="S2115" s="16"/>
    </row>
    <row r="2116" spans="17:19" x14ac:dyDescent="0.3">
      <c r="Q2116" s="11"/>
      <c r="S2116" s="16"/>
    </row>
    <row r="2117" spans="17:19" x14ac:dyDescent="0.3">
      <c r="Q2117" s="11"/>
      <c r="S2117" s="16"/>
    </row>
    <row r="2118" spans="17:19" x14ac:dyDescent="0.3">
      <c r="Q2118" s="11"/>
      <c r="S2118" s="16"/>
    </row>
    <row r="2119" spans="17:19" x14ac:dyDescent="0.3">
      <c r="Q2119" s="11"/>
      <c r="S2119" s="16"/>
    </row>
    <row r="2120" spans="17:19" x14ac:dyDescent="0.3">
      <c r="Q2120" s="11"/>
      <c r="S2120" s="16"/>
    </row>
    <row r="2121" spans="17:19" x14ac:dyDescent="0.3">
      <c r="Q2121" s="11"/>
      <c r="S2121" s="16"/>
    </row>
    <row r="2122" spans="17:19" x14ac:dyDescent="0.3">
      <c r="Q2122" s="11"/>
      <c r="S2122" s="16"/>
    </row>
    <row r="2123" spans="17:19" x14ac:dyDescent="0.3">
      <c r="Q2123" s="11"/>
      <c r="S2123" s="16"/>
    </row>
    <row r="2124" spans="17:19" x14ac:dyDescent="0.3">
      <c r="Q2124" s="11"/>
      <c r="S2124" s="16"/>
    </row>
    <row r="2125" spans="17:19" x14ac:dyDescent="0.3">
      <c r="Q2125" s="11"/>
      <c r="S2125" s="16"/>
    </row>
    <row r="2126" spans="17:19" x14ac:dyDescent="0.3">
      <c r="Q2126" s="11"/>
      <c r="S2126" s="16"/>
    </row>
    <row r="2127" spans="17:19" x14ac:dyDescent="0.3">
      <c r="Q2127" s="11"/>
      <c r="S2127" s="16"/>
    </row>
    <row r="2128" spans="17:19" x14ac:dyDescent="0.3">
      <c r="Q2128" s="11"/>
      <c r="S2128" s="16"/>
    </row>
    <row r="2129" spans="17:19" x14ac:dyDescent="0.3">
      <c r="Q2129" s="11"/>
      <c r="S2129" s="16"/>
    </row>
    <row r="2130" spans="17:19" x14ac:dyDescent="0.3">
      <c r="Q2130" s="11"/>
      <c r="S2130" s="16"/>
    </row>
    <row r="2131" spans="17:19" x14ac:dyDescent="0.3">
      <c r="Q2131" s="11"/>
      <c r="S2131" s="16"/>
    </row>
    <row r="2132" spans="17:19" x14ac:dyDescent="0.3">
      <c r="Q2132" s="11"/>
      <c r="S2132" s="16"/>
    </row>
    <row r="2133" spans="17:19" x14ac:dyDescent="0.3">
      <c r="Q2133" s="11"/>
      <c r="S2133" s="16"/>
    </row>
    <row r="2134" spans="17:19" x14ac:dyDescent="0.3">
      <c r="Q2134" s="11"/>
      <c r="S2134" s="16"/>
    </row>
    <row r="2135" spans="17:19" x14ac:dyDescent="0.3">
      <c r="Q2135" s="11"/>
      <c r="S2135" s="16"/>
    </row>
    <row r="2136" spans="17:19" x14ac:dyDescent="0.3">
      <c r="Q2136" s="11"/>
      <c r="S2136" s="16"/>
    </row>
    <row r="2137" spans="17:19" x14ac:dyDescent="0.3">
      <c r="Q2137" s="11"/>
      <c r="S2137" s="16"/>
    </row>
    <row r="2138" spans="17:19" x14ac:dyDescent="0.3">
      <c r="Q2138" s="11"/>
      <c r="S2138" s="16"/>
    </row>
    <row r="2139" spans="17:19" x14ac:dyDescent="0.3">
      <c r="Q2139" s="11"/>
      <c r="S2139" s="16"/>
    </row>
    <row r="2140" spans="17:19" x14ac:dyDescent="0.3">
      <c r="Q2140" s="11"/>
      <c r="S2140" s="16"/>
    </row>
    <row r="2141" spans="17:19" x14ac:dyDescent="0.3">
      <c r="Q2141" s="11"/>
      <c r="S2141" s="16"/>
    </row>
    <row r="2142" spans="17:19" x14ac:dyDescent="0.3">
      <c r="Q2142" s="11"/>
      <c r="S2142" s="16"/>
    </row>
    <row r="2143" spans="17:19" x14ac:dyDescent="0.3">
      <c r="Q2143" s="11"/>
      <c r="S2143" s="16"/>
    </row>
    <row r="2144" spans="17:19" x14ac:dyDescent="0.3">
      <c r="Q2144" s="11"/>
      <c r="S2144" s="16"/>
    </row>
    <row r="2145" spans="17:19" x14ac:dyDescent="0.3">
      <c r="Q2145" s="11"/>
      <c r="S2145" s="16"/>
    </row>
    <row r="2146" spans="17:19" x14ac:dyDescent="0.3">
      <c r="Q2146" s="11"/>
      <c r="S2146" s="16"/>
    </row>
    <row r="2147" spans="17:19" x14ac:dyDescent="0.3">
      <c r="Q2147" s="11"/>
      <c r="S2147" s="16"/>
    </row>
    <row r="2148" spans="17:19" x14ac:dyDescent="0.3">
      <c r="Q2148" s="11"/>
      <c r="S2148" s="16"/>
    </row>
    <row r="2149" spans="17:19" x14ac:dyDescent="0.3">
      <c r="Q2149" s="11"/>
      <c r="S2149" s="16"/>
    </row>
    <row r="2150" spans="17:19" x14ac:dyDescent="0.3">
      <c r="Q2150" s="11"/>
      <c r="S2150" s="16"/>
    </row>
    <row r="2151" spans="17:19" x14ac:dyDescent="0.3">
      <c r="Q2151" s="11"/>
      <c r="S2151" s="16"/>
    </row>
    <row r="2152" spans="17:19" x14ac:dyDescent="0.3">
      <c r="Q2152" s="11"/>
      <c r="S2152" s="16"/>
    </row>
    <row r="2153" spans="17:19" x14ac:dyDescent="0.3">
      <c r="Q2153" s="11"/>
      <c r="S2153" s="16"/>
    </row>
    <row r="2154" spans="17:19" x14ac:dyDescent="0.3">
      <c r="Q2154" s="11"/>
      <c r="S2154" s="16"/>
    </row>
    <row r="2155" spans="17:19" x14ac:dyDescent="0.3">
      <c r="Q2155" s="11"/>
      <c r="S2155" s="16"/>
    </row>
    <row r="2156" spans="17:19" x14ac:dyDescent="0.3">
      <c r="Q2156" s="11"/>
      <c r="S2156" s="16"/>
    </row>
    <row r="2157" spans="17:19" x14ac:dyDescent="0.3">
      <c r="Q2157" s="11"/>
      <c r="S2157" s="16"/>
    </row>
    <row r="2158" spans="17:19" x14ac:dyDescent="0.3">
      <c r="Q2158" s="11"/>
      <c r="S2158" s="16"/>
    </row>
    <row r="2159" spans="17:19" x14ac:dyDescent="0.3">
      <c r="Q2159" s="11"/>
      <c r="S2159" s="16"/>
    </row>
    <row r="2160" spans="17:19" x14ac:dyDescent="0.3">
      <c r="Q2160" s="11"/>
      <c r="S2160" s="16"/>
    </row>
    <row r="2161" spans="17:19" x14ac:dyDescent="0.3">
      <c r="Q2161" s="11"/>
      <c r="S2161" s="16"/>
    </row>
    <row r="2162" spans="17:19" x14ac:dyDescent="0.3">
      <c r="Q2162" s="11"/>
      <c r="S2162" s="16"/>
    </row>
    <row r="2163" spans="17:19" x14ac:dyDescent="0.3">
      <c r="Q2163" s="11"/>
      <c r="S2163" s="16"/>
    </row>
    <row r="2164" spans="17:19" x14ac:dyDescent="0.3">
      <c r="Q2164" s="11"/>
      <c r="S2164" s="16"/>
    </row>
    <row r="2165" spans="17:19" x14ac:dyDescent="0.3">
      <c r="Q2165" s="11"/>
      <c r="S2165" s="16"/>
    </row>
    <row r="2166" spans="17:19" x14ac:dyDescent="0.3">
      <c r="Q2166" s="11"/>
      <c r="S2166" s="16"/>
    </row>
    <row r="2167" spans="17:19" x14ac:dyDescent="0.3">
      <c r="Q2167" s="11"/>
      <c r="S2167" s="16"/>
    </row>
    <row r="2168" spans="17:19" x14ac:dyDescent="0.3">
      <c r="Q2168" s="11"/>
      <c r="S2168" s="16"/>
    </row>
    <row r="2169" spans="17:19" x14ac:dyDescent="0.3">
      <c r="Q2169" s="11"/>
      <c r="S2169" s="16"/>
    </row>
    <row r="2170" spans="17:19" x14ac:dyDescent="0.3">
      <c r="Q2170" s="11"/>
      <c r="S2170" s="16"/>
    </row>
    <row r="2171" spans="17:19" x14ac:dyDescent="0.3">
      <c r="Q2171" s="11"/>
      <c r="S2171" s="16"/>
    </row>
    <row r="2172" spans="17:19" x14ac:dyDescent="0.3">
      <c r="Q2172" s="11"/>
      <c r="S2172" s="16"/>
    </row>
    <row r="2173" spans="17:19" x14ac:dyDescent="0.3">
      <c r="Q2173" s="11"/>
      <c r="S2173" s="16"/>
    </row>
    <row r="2174" spans="17:19" x14ac:dyDescent="0.3">
      <c r="Q2174" s="11"/>
      <c r="S2174" s="16"/>
    </row>
    <row r="2175" spans="17:19" x14ac:dyDescent="0.3">
      <c r="Q2175" s="11"/>
      <c r="S2175" s="16"/>
    </row>
    <row r="2176" spans="17:19" x14ac:dyDescent="0.3">
      <c r="Q2176" s="11"/>
      <c r="S2176" s="16"/>
    </row>
    <row r="2177" spans="17:19" x14ac:dyDescent="0.3">
      <c r="Q2177" s="11"/>
      <c r="S2177" s="16"/>
    </row>
    <row r="2178" spans="17:19" x14ac:dyDescent="0.3">
      <c r="Q2178" s="11"/>
      <c r="S2178" s="16"/>
    </row>
    <row r="2179" spans="17:19" x14ac:dyDescent="0.3">
      <c r="Q2179" s="11"/>
      <c r="S2179" s="16"/>
    </row>
    <row r="2180" spans="17:19" x14ac:dyDescent="0.3">
      <c r="Q2180" s="11"/>
      <c r="S2180" s="16"/>
    </row>
    <row r="2181" spans="17:19" x14ac:dyDescent="0.3">
      <c r="Q2181" s="11"/>
      <c r="S2181" s="16"/>
    </row>
    <row r="2182" spans="17:19" x14ac:dyDescent="0.3">
      <c r="Q2182" s="11"/>
      <c r="S2182" s="16"/>
    </row>
    <row r="2183" spans="17:19" x14ac:dyDescent="0.3">
      <c r="Q2183" s="11"/>
      <c r="S2183" s="16"/>
    </row>
    <row r="2184" spans="17:19" x14ac:dyDescent="0.3">
      <c r="Q2184" s="11"/>
      <c r="S2184" s="16"/>
    </row>
    <row r="2185" spans="17:19" x14ac:dyDescent="0.3">
      <c r="Q2185" s="11"/>
      <c r="S2185" s="16"/>
    </row>
    <row r="2186" spans="17:19" x14ac:dyDescent="0.3">
      <c r="Q2186" s="11"/>
      <c r="S2186" s="16"/>
    </row>
    <row r="2187" spans="17:19" x14ac:dyDescent="0.3">
      <c r="Q2187" s="11"/>
      <c r="S2187" s="16"/>
    </row>
    <row r="2188" spans="17:19" x14ac:dyDescent="0.3">
      <c r="Q2188" s="11"/>
      <c r="S2188" s="16"/>
    </row>
    <row r="2189" spans="17:19" x14ac:dyDescent="0.3">
      <c r="Q2189" s="11"/>
      <c r="S2189" s="16"/>
    </row>
    <row r="2190" spans="17:19" x14ac:dyDescent="0.3">
      <c r="Q2190" s="11"/>
      <c r="S2190" s="16"/>
    </row>
    <row r="2191" spans="17:19" x14ac:dyDescent="0.3">
      <c r="Q2191" s="11"/>
      <c r="S2191" s="16"/>
    </row>
    <row r="2192" spans="17:19" x14ac:dyDescent="0.3">
      <c r="Q2192" s="11"/>
      <c r="S2192" s="16"/>
    </row>
    <row r="2193" spans="17:19" x14ac:dyDescent="0.3">
      <c r="Q2193" s="11"/>
      <c r="S2193" s="16"/>
    </row>
    <row r="2194" spans="17:19" x14ac:dyDescent="0.3">
      <c r="Q2194" s="11"/>
      <c r="S2194" s="16"/>
    </row>
    <row r="2195" spans="17:19" x14ac:dyDescent="0.3">
      <c r="Q2195" s="11"/>
      <c r="S2195" s="16"/>
    </row>
    <row r="2196" spans="17:19" x14ac:dyDescent="0.3">
      <c r="Q2196" s="11"/>
      <c r="S2196" s="16"/>
    </row>
    <row r="2197" spans="17:19" x14ac:dyDescent="0.3">
      <c r="Q2197" s="11"/>
      <c r="S2197" s="16"/>
    </row>
    <row r="2198" spans="17:19" x14ac:dyDescent="0.3">
      <c r="Q2198" s="11"/>
      <c r="S2198" s="16"/>
    </row>
    <row r="2199" spans="17:19" x14ac:dyDescent="0.3">
      <c r="Q2199" s="11"/>
      <c r="S2199" s="16"/>
    </row>
    <row r="2200" spans="17:19" x14ac:dyDescent="0.3">
      <c r="Q2200" s="11"/>
      <c r="S2200" s="16"/>
    </row>
    <row r="2201" spans="17:19" x14ac:dyDescent="0.3">
      <c r="Q2201" s="11"/>
      <c r="S2201" s="16"/>
    </row>
    <row r="2202" spans="17:19" x14ac:dyDescent="0.3">
      <c r="Q2202" s="11"/>
      <c r="S2202" s="16"/>
    </row>
    <row r="2203" spans="17:19" x14ac:dyDescent="0.3">
      <c r="Q2203" s="11"/>
      <c r="S2203" s="16"/>
    </row>
    <row r="2204" spans="17:19" x14ac:dyDescent="0.3">
      <c r="Q2204" s="11"/>
      <c r="S2204" s="16"/>
    </row>
    <row r="2205" spans="17:19" x14ac:dyDescent="0.3">
      <c r="Q2205" s="11"/>
      <c r="S2205" s="16"/>
    </row>
    <row r="2206" spans="17:19" x14ac:dyDescent="0.3">
      <c r="Q2206" s="11"/>
      <c r="S2206" s="16"/>
    </row>
    <row r="2207" spans="17:19" x14ac:dyDescent="0.3">
      <c r="Q2207" s="11"/>
      <c r="S2207" s="16"/>
    </row>
    <row r="2208" spans="17:19" x14ac:dyDescent="0.3">
      <c r="Q2208" s="11"/>
      <c r="S2208" s="16"/>
    </row>
    <row r="2209" spans="17:19" x14ac:dyDescent="0.3">
      <c r="Q2209" s="11"/>
      <c r="S2209" s="16"/>
    </row>
    <row r="2210" spans="17:19" x14ac:dyDescent="0.3">
      <c r="Q2210" s="11"/>
      <c r="S2210" s="16"/>
    </row>
    <row r="2211" spans="17:19" x14ac:dyDescent="0.3">
      <c r="Q2211" s="11"/>
      <c r="S2211" s="16"/>
    </row>
    <row r="2212" spans="17:19" x14ac:dyDescent="0.3">
      <c r="Q2212" s="11"/>
      <c r="S2212" s="16"/>
    </row>
    <row r="2213" spans="17:19" x14ac:dyDescent="0.3">
      <c r="Q2213" s="11"/>
      <c r="S2213" s="16"/>
    </row>
    <row r="2214" spans="17:19" x14ac:dyDescent="0.3">
      <c r="Q2214" s="11"/>
      <c r="S2214" s="16"/>
    </row>
    <row r="2215" spans="17:19" x14ac:dyDescent="0.3">
      <c r="Q2215" s="11"/>
      <c r="S2215" s="16"/>
    </row>
    <row r="2216" spans="17:19" x14ac:dyDescent="0.3">
      <c r="Q2216" s="11"/>
      <c r="S2216" s="16"/>
    </row>
    <row r="2217" spans="17:19" x14ac:dyDescent="0.3">
      <c r="Q2217" s="11"/>
      <c r="S2217" s="16"/>
    </row>
    <row r="2218" spans="17:19" x14ac:dyDescent="0.3">
      <c r="Q2218" s="11"/>
      <c r="S2218" s="16"/>
    </row>
    <row r="2219" spans="17:19" x14ac:dyDescent="0.3">
      <c r="Q2219" s="11"/>
      <c r="S2219" s="16"/>
    </row>
    <row r="2220" spans="17:19" x14ac:dyDescent="0.3">
      <c r="Q2220" s="11"/>
      <c r="S2220" s="16"/>
    </row>
    <row r="2221" spans="17:19" x14ac:dyDescent="0.3">
      <c r="Q2221" s="11"/>
      <c r="S2221" s="16"/>
    </row>
    <row r="2222" spans="17:19" x14ac:dyDescent="0.3">
      <c r="Q2222" s="11"/>
      <c r="S2222" s="16"/>
    </row>
    <row r="2223" spans="17:19" x14ac:dyDescent="0.3">
      <c r="Q2223" s="11"/>
      <c r="S2223" s="16"/>
    </row>
    <row r="2224" spans="17:19" x14ac:dyDescent="0.3">
      <c r="Q2224" s="11"/>
      <c r="S2224" s="16"/>
    </row>
    <row r="2225" spans="17:19" x14ac:dyDescent="0.3">
      <c r="Q2225" s="11"/>
      <c r="S2225" s="16"/>
    </row>
    <row r="2226" spans="17:19" x14ac:dyDescent="0.3">
      <c r="Q2226" s="11"/>
      <c r="S2226" s="16"/>
    </row>
    <row r="2227" spans="17:19" x14ac:dyDescent="0.3">
      <c r="Q2227" s="11"/>
      <c r="S2227" s="16"/>
    </row>
    <row r="2228" spans="17:19" x14ac:dyDescent="0.3">
      <c r="Q2228" s="11"/>
      <c r="S2228" s="16"/>
    </row>
    <row r="2229" spans="17:19" x14ac:dyDescent="0.3">
      <c r="Q2229" s="11"/>
      <c r="S2229" s="16"/>
    </row>
    <row r="2230" spans="17:19" x14ac:dyDescent="0.3">
      <c r="Q2230" s="11"/>
      <c r="S2230" s="16"/>
    </row>
    <row r="2231" spans="17:19" x14ac:dyDescent="0.3">
      <c r="Q2231" s="11"/>
      <c r="S2231" s="16"/>
    </row>
    <row r="2232" spans="17:19" x14ac:dyDescent="0.3">
      <c r="Q2232" s="11"/>
      <c r="S2232" s="16"/>
    </row>
    <row r="2233" spans="17:19" x14ac:dyDescent="0.3">
      <c r="Q2233" s="11"/>
      <c r="S2233" s="16"/>
    </row>
    <row r="2234" spans="17:19" x14ac:dyDescent="0.3">
      <c r="Q2234" s="11"/>
      <c r="S2234" s="16"/>
    </row>
    <row r="2235" spans="17:19" x14ac:dyDescent="0.3">
      <c r="Q2235" s="11"/>
      <c r="S2235" s="16"/>
    </row>
    <row r="2236" spans="17:19" x14ac:dyDescent="0.3">
      <c r="Q2236" s="11"/>
      <c r="S2236" s="16"/>
    </row>
    <row r="2237" spans="17:19" x14ac:dyDescent="0.3">
      <c r="Q2237" s="11"/>
      <c r="S2237" s="16"/>
    </row>
    <row r="2238" spans="17:19" x14ac:dyDescent="0.3">
      <c r="Q2238" s="11"/>
      <c r="S2238" s="16"/>
    </row>
    <row r="2239" spans="17:19" x14ac:dyDescent="0.3">
      <c r="Q2239" s="11"/>
      <c r="S2239" s="16"/>
    </row>
    <row r="2240" spans="17:19" x14ac:dyDescent="0.3">
      <c r="Q2240" s="11"/>
      <c r="S2240" s="16"/>
    </row>
    <row r="2241" spans="17:19" x14ac:dyDescent="0.3">
      <c r="Q2241" s="11"/>
      <c r="S2241" s="16"/>
    </row>
    <row r="2242" spans="17:19" x14ac:dyDescent="0.3">
      <c r="Q2242" s="11"/>
      <c r="S2242" s="16"/>
    </row>
    <row r="2243" spans="17:19" x14ac:dyDescent="0.3">
      <c r="Q2243" s="11"/>
      <c r="S2243" s="16"/>
    </row>
    <row r="2244" spans="17:19" x14ac:dyDescent="0.3">
      <c r="Q2244" s="11"/>
      <c r="S2244" s="16"/>
    </row>
    <row r="2245" spans="17:19" x14ac:dyDescent="0.3">
      <c r="Q2245" s="11"/>
      <c r="S2245" s="16"/>
    </row>
    <row r="2246" spans="17:19" x14ac:dyDescent="0.3">
      <c r="Q2246" s="11"/>
      <c r="S2246" s="16"/>
    </row>
    <row r="2247" spans="17:19" x14ac:dyDescent="0.3">
      <c r="Q2247" s="11"/>
      <c r="S2247" s="16"/>
    </row>
    <row r="2248" spans="17:19" x14ac:dyDescent="0.3">
      <c r="Q2248" s="11"/>
      <c r="S2248" s="16"/>
    </row>
    <row r="2249" spans="17:19" x14ac:dyDescent="0.3">
      <c r="Q2249" s="11"/>
      <c r="S2249" s="16"/>
    </row>
    <row r="2250" spans="17:19" x14ac:dyDescent="0.3">
      <c r="Q2250" s="11"/>
      <c r="S2250" s="16"/>
    </row>
    <row r="2251" spans="17:19" x14ac:dyDescent="0.3">
      <c r="Q2251" s="11"/>
      <c r="S2251" s="16"/>
    </row>
    <row r="2252" spans="17:19" x14ac:dyDescent="0.3">
      <c r="Q2252" s="11"/>
      <c r="S2252" s="16"/>
    </row>
    <row r="2253" spans="17:19" x14ac:dyDescent="0.3">
      <c r="Q2253" s="11"/>
      <c r="S2253" s="16"/>
    </row>
    <row r="2254" spans="17:19" x14ac:dyDescent="0.3">
      <c r="Q2254" s="11"/>
      <c r="S2254" s="16"/>
    </row>
    <row r="2255" spans="17:19" x14ac:dyDescent="0.3">
      <c r="Q2255" s="11"/>
      <c r="S2255" s="16"/>
    </row>
    <row r="2256" spans="17:19" x14ac:dyDescent="0.3">
      <c r="Q2256" s="11"/>
      <c r="S2256" s="16"/>
    </row>
    <row r="2257" spans="17:19" x14ac:dyDescent="0.3">
      <c r="Q2257" s="11"/>
      <c r="S2257" s="16"/>
    </row>
    <row r="2258" spans="17:19" x14ac:dyDescent="0.3">
      <c r="Q2258" s="11"/>
      <c r="S2258" s="16"/>
    </row>
    <row r="2259" spans="17:19" x14ac:dyDescent="0.3">
      <c r="Q2259" s="11"/>
      <c r="S2259" s="16"/>
    </row>
    <row r="2260" spans="17:19" x14ac:dyDescent="0.3">
      <c r="Q2260" s="11"/>
      <c r="S2260" s="16"/>
    </row>
    <row r="2261" spans="17:19" x14ac:dyDescent="0.3">
      <c r="Q2261" s="11"/>
      <c r="S2261" s="16"/>
    </row>
    <row r="2262" spans="17:19" x14ac:dyDescent="0.3">
      <c r="Q2262" s="11"/>
      <c r="S2262" s="16"/>
    </row>
    <row r="2263" spans="17:19" x14ac:dyDescent="0.3">
      <c r="Q2263" s="11"/>
      <c r="S2263" s="16"/>
    </row>
    <row r="2264" spans="17:19" x14ac:dyDescent="0.3">
      <c r="Q2264" s="11"/>
      <c r="S2264" s="16"/>
    </row>
    <row r="2265" spans="17:19" x14ac:dyDescent="0.3">
      <c r="Q2265" s="11"/>
      <c r="S2265" s="16"/>
    </row>
    <row r="2266" spans="17:19" x14ac:dyDescent="0.3">
      <c r="Q2266" s="11"/>
      <c r="S2266" s="16"/>
    </row>
    <row r="2267" spans="17:19" x14ac:dyDescent="0.3">
      <c r="Q2267" s="11"/>
      <c r="S2267" s="16"/>
    </row>
    <row r="2268" spans="17:19" x14ac:dyDescent="0.3">
      <c r="Q2268" s="11"/>
      <c r="S2268" s="16"/>
    </row>
    <row r="2269" spans="17:19" x14ac:dyDescent="0.3">
      <c r="Q2269" s="11"/>
      <c r="S2269" s="16"/>
    </row>
    <row r="2270" spans="17:19" x14ac:dyDescent="0.3">
      <c r="Q2270" s="11"/>
      <c r="S2270" s="16"/>
    </row>
    <row r="2271" spans="17:19" x14ac:dyDescent="0.3">
      <c r="Q2271" s="11"/>
      <c r="S2271" s="16"/>
    </row>
    <row r="2272" spans="17:19" x14ac:dyDescent="0.3">
      <c r="Q2272" s="11"/>
      <c r="S2272" s="16"/>
    </row>
    <row r="2273" spans="17:19" x14ac:dyDescent="0.3">
      <c r="Q2273" s="11"/>
      <c r="S2273" s="16"/>
    </row>
    <row r="2274" spans="17:19" x14ac:dyDescent="0.3">
      <c r="Q2274" s="11"/>
      <c r="S2274" s="16"/>
    </row>
    <row r="2275" spans="17:19" x14ac:dyDescent="0.3">
      <c r="Q2275" s="11"/>
      <c r="S2275" s="16"/>
    </row>
    <row r="2276" spans="17:19" x14ac:dyDescent="0.3">
      <c r="Q2276" s="11"/>
      <c r="S2276" s="16"/>
    </row>
    <row r="2277" spans="17:19" x14ac:dyDescent="0.3">
      <c r="Q2277" s="11"/>
      <c r="S2277" s="16"/>
    </row>
    <row r="2278" spans="17:19" x14ac:dyDescent="0.3">
      <c r="Q2278" s="11"/>
      <c r="S2278" s="16"/>
    </row>
    <row r="2279" spans="17:19" x14ac:dyDescent="0.3">
      <c r="Q2279" s="11"/>
      <c r="S2279" s="16"/>
    </row>
    <row r="2280" spans="17:19" x14ac:dyDescent="0.3">
      <c r="Q2280" s="11"/>
      <c r="S2280" s="16"/>
    </row>
    <row r="2281" spans="17:19" x14ac:dyDescent="0.3">
      <c r="Q2281" s="11"/>
      <c r="S2281" s="16"/>
    </row>
    <row r="2282" spans="17:19" x14ac:dyDescent="0.3">
      <c r="Q2282" s="11"/>
      <c r="S2282" s="16"/>
    </row>
    <row r="2283" spans="17:19" x14ac:dyDescent="0.3">
      <c r="Q2283" s="11"/>
      <c r="S2283" s="16"/>
    </row>
    <row r="2284" spans="17:19" x14ac:dyDescent="0.3">
      <c r="Q2284" s="11"/>
      <c r="S2284" s="16"/>
    </row>
    <row r="2285" spans="17:19" x14ac:dyDescent="0.3">
      <c r="Q2285" s="11"/>
      <c r="S2285" s="16"/>
    </row>
    <row r="2286" spans="17:19" x14ac:dyDescent="0.3">
      <c r="Q2286" s="11"/>
      <c r="S2286" s="16"/>
    </row>
    <row r="2287" spans="17:19" x14ac:dyDescent="0.3">
      <c r="Q2287" s="11"/>
      <c r="S2287" s="16"/>
    </row>
    <row r="2288" spans="17:19" x14ac:dyDescent="0.3">
      <c r="Q2288" s="11"/>
      <c r="S2288" s="16"/>
    </row>
    <row r="2289" spans="17:19" x14ac:dyDescent="0.3">
      <c r="Q2289" s="11"/>
      <c r="S2289" s="16"/>
    </row>
    <row r="2290" spans="17:19" x14ac:dyDescent="0.3">
      <c r="Q2290" s="11"/>
      <c r="S2290" s="16"/>
    </row>
    <row r="2291" spans="17:19" x14ac:dyDescent="0.3">
      <c r="Q2291" s="11"/>
      <c r="S2291" s="16"/>
    </row>
    <row r="2292" spans="17:19" x14ac:dyDescent="0.3">
      <c r="Q2292" s="11"/>
      <c r="S2292" s="16"/>
    </row>
    <row r="2293" spans="17:19" x14ac:dyDescent="0.3">
      <c r="Q2293" s="11"/>
      <c r="S2293" s="16"/>
    </row>
    <row r="2294" spans="17:19" x14ac:dyDescent="0.3">
      <c r="Q2294" s="11"/>
      <c r="S2294" s="16"/>
    </row>
    <row r="2295" spans="17:19" x14ac:dyDescent="0.3">
      <c r="Q2295" s="11"/>
      <c r="S2295" s="16"/>
    </row>
    <row r="2296" spans="17:19" x14ac:dyDescent="0.3">
      <c r="Q2296" s="11"/>
      <c r="S2296" s="16"/>
    </row>
    <row r="2297" spans="17:19" x14ac:dyDescent="0.3">
      <c r="Q2297" s="11"/>
      <c r="S2297" s="16"/>
    </row>
    <row r="2298" spans="17:19" x14ac:dyDescent="0.3">
      <c r="Q2298" s="11"/>
      <c r="S2298" s="16"/>
    </row>
    <row r="2299" spans="17:19" x14ac:dyDescent="0.3">
      <c r="Q2299" s="11"/>
      <c r="S2299" s="16"/>
    </row>
    <row r="2300" spans="17:19" x14ac:dyDescent="0.3">
      <c r="Q2300" s="11"/>
      <c r="S2300" s="16"/>
    </row>
    <row r="2301" spans="17:19" x14ac:dyDescent="0.3">
      <c r="Q2301" s="11"/>
      <c r="S2301" s="16"/>
    </row>
    <row r="2302" spans="17:19" x14ac:dyDescent="0.3">
      <c r="Q2302" s="11"/>
      <c r="S2302" s="16"/>
    </row>
    <row r="2303" spans="17:19" x14ac:dyDescent="0.3">
      <c r="Q2303" s="11"/>
      <c r="S2303" s="16"/>
    </row>
    <row r="2304" spans="17:19" x14ac:dyDescent="0.3">
      <c r="Q2304" s="11"/>
      <c r="S2304" s="16"/>
    </row>
    <row r="2305" spans="17:19" x14ac:dyDescent="0.3">
      <c r="Q2305" s="11"/>
      <c r="S2305" s="16"/>
    </row>
    <row r="2306" spans="17:19" x14ac:dyDescent="0.3">
      <c r="Q2306" s="11"/>
      <c r="S2306" s="16"/>
    </row>
    <row r="2307" spans="17:19" x14ac:dyDescent="0.3">
      <c r="Q2307" s="11"/>
      <c r="S2307" s="16"/>
    </row>
    <row r="2308" spans="17:19" x14ac:dyDescent="0.3">
      <c r="Q2308" s="11"/>
      <c r="S2308" s="16"/>
    </row>
    <row r="2309" spans="17:19" x14ac:dyDescent="0.3">
      <c r="Q2309" s="11"/>
      <c r="S2309" s="16"/>
    </row>
    <row r="2310" spans="17:19" x14ac:dyDescent="0.3">
      <c r="Q2310" s="11"/>
      <c r="S2310" s="16"/>
    </row>
    <row r="2311" spans="17:19" x14ac:dyDescent="0.3">
      <c r="Q2311" s="11"/>
      <c r="S2311" s="16"/>
    </row>
    <row r="2312" spans="17:19" x14ac:dyDescent="0.3">
      <c r="Q2312" s="11"/>
      <c r="S2312" s="16"/>
    </row>
    <row r="2313" spans="17:19" x14ac:dyDescent="0.3">
      <c r="Q2313" s="11"/>
      <c r="S2313" s="16"/>
    </row>
    <row r="2314" spans="17:19" x14ac:dyDescent="0.3">
      <c r="Q2314" s="11"/>
      <c r="S2314" s="16"/>
    </row>
    <row r="2315" spans="17:19" x14ac:dyDescent="0.3">
      <c r="Q2315" s="11"/>
      <c r="S2315" s="16"/>
    </row>
    <row r="2316" spans="17:19" x14ac:dyDescent="0.3">
      <c r="Q2316" s="11"/>
      <c r="S2316" s="16"/>
    </row>
    <row r="2317" spans="17:19" x14ac:dyDescent="0.3">
      <c r="Q2317" s="11"/>
      <c r="S2317" s="16"/>
    </row>
    <row r="2318" spans="17:19" x14ac:dyDescent="0.3">
      <c r="Q2318" s="11"/>
      <c r="S2318" s="16"/>
    </row>
    <row r="2319" spans="17:19" x14ac:dyDescent="0.3">
      <c r="Q2319" s="11"/>
      <c r="S2319" s="16"/>
    </row>
    <row r="2320" spans="17:19" x14ac:dyDescent="0.3">
      <c r="Q2320" s="11"/>
      <c r="S2320" s="16"/>
    </row>
    <row r="2321" spans="17:19" x14ac:dyDescent="0.3">
      <c r="Q2321" s="11"/>
      <c r="S2321" s="16"/>
    </row>
    <row r="2322" spans="17:19" x14ac:dyDescent="0.3">
      <c r="Q2322" s="11"/>
      <c r="S2322" s="16"/>
    </row>
    <row r="2323" spans="17:19" x14ac:dyDescent="0.3">
      <c r="Q2323" s="11"/>
      <c r="S2323" s="16"/>
    </row>
    <row r="2324" spans="17:19" x14ac:dyDescent="0.3">
      <c r="Q2324" s="11"/>
      <c r="S2324" s="16"/>
    </row>
    <row r="2325" spans="17:19" x14ac:dyDescent="0.3">
      <c r="Q2325" s="11"/>
      <c r="S2325" s="16"/>
    </row>
    <row r="2326" spans="17:19" x14ac:dyDescent="0.3">
      <c r="Q2326" s="11"/>
      <c r="S2326" s="16"/>
    </row>
    <row r="2327" spans="17:19" x14ac:dyDescent="0.3">
      <c r="Q2327" s="11"/>
      <c r="S2327" s="16"/>
    </row>
    <row r="2328" spans="17:19" x14ac:dyDescent="0.3">
      <c r="Q2328" s="11"/>
      <c r="S2328" s="16"/>
    </row>
    <row r="2329" spans="17:19" x14ac:dyDescent="0.3">
      <c r="Q2329" s="11"/>
      <c r="S2329" s="16"/>
    </row>
    <row r="2330" spans="17:19" x14ac:dyDescent="0.3">
      <c r="Q2330" s="11"/>
      <c r="S2330" s="16"/>
    </row>
    <row r="2331" spans="17:19" x14ac:dyDescent="0.3">
      <c r="Q2331" s="11"/>
      <c r="S2331" s="16"/>
    </row>
    <row r="2332" spans="17:19" x14ac:dyDescent="0.3">
      <c r="Q2332" s="11"/>
      <c r="S2332" s="16"/>
    </row>
    <row r="2333" spans="17:19" x14ac:dyDescent="0.3">
      <c r="Q2333" s="11"/>
      <c r="S2333" s="16"/>
    </row>
    <row r="2334" spans="17:19" x14ac:dyDescent="0.3">
      <c r="Q2334" s="11"/>
      <c r="S2334" s="16"/>
    </row>
    <row r="2335" spans="17:19" x14ac:dyDescent="0.3">
      <c r="Q2335" s="11"/>
      <c r="S2335" s="16"/>
    </row>
    <row r="2336" spans="17:19" x14ac:dyDescent="0.3">
      <c r="Q2336" s="11"/>
      <c r="S2336" s="16"/>
    </row>
    <row r="2337" spans="17:19" x14ac:dyDescent="0.3">
      <c r="Q2337" s="11"/>
      <c r="S2337" s="16"/>
    </row>
    <row r="2338" spans="17:19" x14ac:dyDescent="0.3">
      <c r="Q2338" s="11"/>
      <c r="S2338" s="16"/>
    </row>
    <row r="2339" spans="17:19" x14ac:dyDescent="0.3">
      <c r="Q2339" s="11"/>
      <c r="S2339" s="16"/>
    </row>
    <row r="2340" spans="17:19" x14ac:dyDescent="0.3">
      <c r="Q2340" s="11"/>
      <c r="S2340" s="16"/>
    </row>
    <row r="2341" spans="17:19" x14ac:dyDescent="0.3">
      <c r="Q2341" s="11"/>
      <c r="S2341" s="16"/>
    </row>
    <row r="2342" spans="17:19" x14ac:dyDescent="0.3">
      <c r="Q2342" s="11"/>
      <c r="S2342" s="16"/>
    </row>
    <row r="2343" spans="17:19" x14ac:dyDescent="0.3">
      <c r="Q2343" s="11"/>
      <c r="S2343" s="16"/>
    </row>
    <row r="2344" spans="17:19" x14ac:dyDescent="0.3">
      <c r="Q2344" s="11"/>
      <c r="S2344" s="16"/>
    </row>
    <row r="2345" spans="17:19" x14ac:dyDescent="0.3">
      <c r="Q2345" s="11"/>
      <c r="S2345" s="16"/>
    </row>
    <row r="2346" spans="17:19" x14ac:dyDescent="0.3">
      <c r="Q2346" s="11"/>
      <c r="S2346" s="16"/>
    </row>
    <row r="2347" spans="17:19" x14ac:dyDescent="0.3">
      <c r="Q2347" s="11"/>
      <c r="S2347" s="16"/>
    </row>
    <row r="2348" spans="17:19" x14ac:dyDescent="0.3">
      <c r="Q2348" s="11"/>
      <c r="S2348" s="16"/>
    </row>
    <row r="2349" spans="17:19" x14ac:dyDescent="0.3">
      <c r="Q2349" s="11"/>
      <c r="S2349" s="16"/>
    </row>
    <row r="2350" spans="17:19" x14ac:dyDescent="0.3">
      <c r="Q2350" s="11"/>
      <c r="S2350" s="16"/>
    </row>
    <row r="2351" spans="17:19" x14ac:dyDescent="0.3">
      <c r="Q2351" s="11"/>
      <c r="S2351" s="16"/>
    </row>
    <row r="2352" spans="17:19" x14ac:dyDescent="0.3">
      <c r="Q2352" s="11"/>
      <c r="S2352" s="16"/>
    </row>
    <row r="2353" spans="17:19" x14ac:dyDescent="0.3">
      <c r="Q2353" s="11"/>
      <c r="S2353" s="16"/>
    </row>
    <row r="2354" spans="17:19" x14ac:dyDescent="0.3">
      <c r="Q2354" s="11"/>
      <c r="S2354" s="16"/>
    </row>
    <row r="2355" spans="17:19" x14ac:dyDescent="0.3">
      <c r="Q2355" s="11"/>
      <c r="S2355" s="16"/>
    </row>
    <row r="2356" spans="17:19" x14ac:dyDescent="0.3">
      <c r="Q2356" s="11"/>
      <c r="S2356" s="16"/>
    </row>
    <row r="2357" spans="17:19" x14ac:dyDescent="0.3">
      <c r="Q2357" s="11"/>
      <c r="S2357" s="16"/>
    </row>
    <row r="2358" spans="17:19" x14ac:dyDescent="0.3">
      <c r="Q2358" s="11"/>
      <c r="S2358" s="16"/>
    </row>
    <row r="2359" spans="17:19" x14ac:dyDescent="0.3">
      <c r="Q2359" s="11"/>
      <c r="S2359" s="16"/>
    </row>
    <row r="2360" spans="17:19" x14ac:dyDescent="0.3">
      <c r="Q2360" s="11"/>
      <c r="S2360" s="16"/>
    </row>
    <row r="2361" spans="17:19" x14ac:dyDescent="0.3">
      <c r="Q2361" s="11"/>
      <c r="S2361" s="16"/>
    </row>
    <row r="2362" spans="17:19" x14ac:dyDescent="0.3">
      <c r="Q2362" s="11"/>
      <c r="S2362" s="16"/>
    </row>
    <row r="2363" spans="17:19" x14ac:dyDescent="0.3">
      <c r="Q2363" s="11"/>
      <c r="S2363" s="16"/>
    </row>
    <row r="2364" spans="17:19" x14ac:dyDescent="0.3">
      <c r="Q2364" s="11"/>
      <c r="S2364" s="16"/>
    </row>
    <row r="2365" spans="17:19" x14ac:dyDescent="0.3">
      <c r="Q2365" s="11"/>
      <c r="S2365" s="16"/>
    </row>
    <row r="2366" spans="17:19" x14ac:dyDescent="0.3">
      <c r="Q2366" s="11"/>
      <c r="S2366" s="16"/>
    </row>
    <row r="2367" spans="17:19" x14ac:dyDescent="0.3">
      <c r="Q2367" s="11"/>
      <c r="S2367" s="16"/>
    </row>
    <row r="2368" spans="17:19" x14ac:dyDescent="0.3">
      <c r="Q2368" s="11"/>
      <c r="S2368" s="16"/>
    </row>
    <row r="2369" spans="17:19" x14ac:dyDescent="0.3">
      <c r="Q2369" s="11"/>
      <c r="S2369" s="16"/>
    </row>
    <row r="2370" spans="17:19" x14ac:dyDescent="0.3">
      <c r="Q2370" s="11"/>
      <c r="S2370" s="16"/>
    </row>
    <row r="2371" spans="17:19" x14ac:dyDescent="0.3">
      <c r="Q2371" s="11"/>
      <c r="S2371" s="16"/>
    </row>
    <row r="2372" spans="17:19" x14ac:dyDescent="0.3">
      <c r="Q2372" s="11"/>
      <c r="S2372" s="16"/>
    </row>
    <row r="2373" spans="17:19" x14ac:dyDescent="0.3">
      <c r="Q2373" s="11"/>
      <c r="S2373" s="16"/>
    </row>
    <row r="2374" spans="17:19" x14ac:dyDescent="0.3">
      <c r="Q2374" s="11"/>
      <c r="S2374" s="16"/>
    </row>
    <row r="2375" spans="17:19" x14ac:dyDescent="0.3">
      <c r="Q2375" s="11"/>
      <c r="S2375" s="16"/>
    </row>
    <row r="2376" spans="17:19" x14ac:dyDescent="0.3">
      <c r="Q2376" s="11"/>
      <c r="S2376" s="16"/>
    </row>
    <row r="2377" spans="17:19" x14ac:dyDescent="0.3">
      <c r="Q2377" s="11"/>
      <c r="S2377" s="16"/>
    </row>
    <row r="2378" spans="17:19" x14ac:dyDescent="0.3">
      <c r="Q2378" s="11"/>
      <c r="S2378" s="16"/>
    </row>
    <row r="2379" spans="17:19" x14ac:dyDescent="0.3">
      <c r="Q2379" s="11"/>
      <c r="S2379" s="16"/>
    </row>
    <row r="2380" spans="17:19" x14ac:dyDescent="0.3">
      <c r="Q2380" s="11"/>
      <c r="S2380" s="16"/>
    </row>
    <row r="2381" spans="17:19" x14ac:dyDescent="0.3">
      <c r="Q2381" s="11"/>
      <c r="S2381" s="16"/>
    </row>
    <row r="2382" spans="17:19" x14ac:dyDescent="0.3">
      <c r="Q2382" s="11"/>
      <c r="S2382" s="16"/>
    </row>
    <row r="2383" spans="17:19" x14ac:dyDescent="0.3">
      <c r="Q2383" s="11"/>
      <c r="S2383" s="16"/>
    </row>
    <row r="2384" spans="17:19" x14ac:dyDescent="0.3">
      <c r="Q2384" s="11"/>
      <c r="S2384" s="16"/>
    </row>
    <row r="2385" spans="17:19" x14ac:dyDescent="0.3">
      <c r="Q2385" s="11"/>
      <c r="S2385" s="16"/>
    </row>
    <row r="2386" spans="17:19" x14ac:dyDescent="0.3">
      <c r="Q2386" s="11"/>
      <c r="S2386" s="16"/>
    </row>
    <row r="2387" spans="17:19" x14ac:dyDescent="0.3">
      <c r="Q2387" s="11"/>
      <c r="S2387" s="16"/>
    </row>
    <row r="2388" spans="17:19" x14ac:dyDescent="0.3">
      <c r="Q2388" s="11"/>
      <c r="S2388" s="16"/>
    </row>
    <row r="2389" spans="17:19" x14ac:dyDescent="0.3">
      <c r="Q2389" s="11"/>
      <c r="S2389" s="16"/>
    </row>
    <row r="2390" spans="17:19" x14ac:dyDescent="0.3">
      <c r="Q2390" s="11"/>
      <c r="S2390" s="16"/>
    </row>
    <row r="2391" spans="17:19" x14ac:dyDescent="0.3">
      <c r="Q2391" s="11"/>
      <c r="S2391" s="16"/>
    </row>
    <row r="2392" spans="17:19" x14ac:dyDescent="0.3">
      <c r="Q2392" s="11"/>
      <c r="S2392" s="16"/>
    </row>
    <row r="2393" spans="17:19" x14ac:dyDescent="0.3">
      <c r="Q2393" s="11"/>
      <c r="S2393" s="16"/>
    </row>
    <row r="2394" spans="17:19" x14ac:dyDescent="0.3">
      <c r="Q2394" s="11"/>
      <c r="S2394" s="16"/>
    </row>
    <row r="2395" spans="17:19" x14ac:dyDescent="0.3">
      <c r="Q2395" s="11"/>
      <c r="S2395" s="16"/>
    </row>
    <row r="2396" spans="17:19" x14ac:dyDescent="0.3">
      <c r="Q2396" s="11"/>
      <c r="S2396" s="16"/>
    </row>
    <row r="2397" spans="17:19" x14ac:dyDescent="0.3">
      <c r="Q2397" s="11"/>
      <c r="S2397" s="16"/>
    </row>
    <row r="2398" spans="17:19" x14ac:dyDescent="0.3">
      <c r="Q2398" s="11"/>
      <c r="S2398" s="16"/>
    </row>
    <row r="2399" spans="17:19" x14ac:dyDescent="0.3">
      <c r="Q2399" s="11"/>
      <c r="S2399" s="16"/>
    </row>
    <row r="2400" spans="17:19" x14ac:dyDescent="0.3">
      <c r="Q2400" s="11"/>
      <c r="S2400" s="16"/>
    </row>
    <row r="2401" spans="17:19" x14ac:dyDescent="0.3">
      <c r="Q2401" s="11"/>
      <c r="S2401" s="16"/>
    </row>
    <row r="2402" spans="17:19" x14ac:dyDescent="0.3">
      <c r="Q2402" s="11"/>
      <c r="S2402" s="16"/>
    </row>
    <row r="2403" spans="17:19" x14ac:dyDescent="0.3">
      <c r="Q2403" s="11"/>
      <c r="S2403" s="16"/>
    </row>
    <row r="2404" spans="17:19" x14ac:dyDescent="0.3">
      <c r="Q2404" s="11"/>
      <c r="S2404" s="16"/>
    </row>
    <row r="2405" spans="17:19" x14ac:dyDescent="0.3">
      <c r="Q2405" s="11"/>
      <c r="S2405" s="16"/>
    </row>
    <row r="2406" spans="17:19" x14ac:dyDescent="0.3">
      <c r="Q2406" s="11"/>
      <c r="S2406" s="16"/>
    </row>
    <row r="2407" spans="17:19" x14ac:dyDescent="0.3">
      <c r="Q2407" s="11"/>
      <c r="S2407" s="16"/>
    </row>
    <row r="2408" spans="17:19" x14ac:dyDescent="0.3">
      <c r="Q2408" s="11"/>
      <c r="S2408" s="16"/>
    </row>
    <row r="2409" spans="17:19" x14ac:dyDescent="0.3">
      <c r="Q2409" s="11"/>
      <c r="S2409" s="16"/>
    </row>
    <row r="2410" spans="17:19" x14ac:dyDescent="0.3">
      <c r="Q2410" s="11"/>
      <c r="S2410" s="16"/>
    </row>
    <row r="2411" spans="17:19" x14ac:dyDescent="0.3">
      <c r="Q2411" s="11"/>
      <c r="S2411" s="16"/>
    </row>
    <row r="2412" spans="17:19" x14ac:dyDescent="0.3">
      <c r="Q2412" s="11"/>
      <c r="S2412" s="16"/>
    </row>
    <row r="2413" spans="17:19" x14ac:dyDescent="0.3">
      <c r="Q2413" s="11"/>
      <c r="S2413" s="16"/>
    </row>
    <row r="2414" spans="17:19" x14ac:dyDescent="0.3">
      <c r="Q2414" s="11"/>
      <c r="S2414" s="16"/>
    </row>
    <row r="2415" spans="17:19" x14ac:dyDescent="0.3">
      <c r="Q2415" s="11"/>
      <c r="S2415" s="16"/>
    </row>
    <row r="2416" spans="17:19" x14ac:dyDescent="0.3">
      <c r="Q2416" s="11"/>
      <c r="S2416" s="16"/>
    </row>
    <row r="2417" spans="17:19" x14ac:dyDescent="0.3">
      <c r="Q2417" s="11"/>
      <c r="S2417" s="16"/>
    </row>
    <row r="2418" spans="17:19" x14ac:dyDescent="0.3">
      <c r="Q2418" s="11"/>
      <c r="S2418" s="16"/>
    </row>
    <row r="2419" spans="17:19" x14ac:dyDescent="0.3">
      <c r="Q2419" s="11"/>
      <c r="S2419" s="16"/>
    </row>
    <row r="2420" spans="17:19" x14ac:dyDescent="0.3">
      <c r="Q2420" s="11"/>
      <c r="S2420" s="16"/>
    </row>
    <row r="2421" spans="17:19" x14ac:dyDescent="0.3">
      <c r="Q2421" s="11"/>
      <c r="S2421" s="16"/>
    </row>
    <row r="2422" spans="17:19" x14ac:dyDescent="0.3">
      <c r="Q2422" s="11"/>
      <c r="S2422" s="16"/>
    </row>
    <row r="2423" spans="17:19" x14ac:dyDescent="0.3">
      <c r="Q2423" s="11"/>
      <c r="S2423" s="16"/>
    </row>
    <row r="2424" spans="17:19" x14ac:dyDescent="0.3">
      <c r="Q2424" s="11"/>
      <c r="S2424" s="16"/>
    </row>
    <row r="2425" spans="17:19" x14ac:dyDescent="0.3">
      <c r="Q2425" s="11"/>
      <c r="S2425" s="16"/>
    </row>
    <row r="2426" spans="17:19" x14ac:dyDescent="0.3">
      <c r="Q2426" s="11"/>
      <c r="S2426" s="16"/>
    </row>
    <row r="2427" spans="17:19" x14ac:dyDescent="0.3">
      <c r="Q2427" s="11"/>
      <c r="S2427" s="16"/>
    </row>
    <row r="2428" spans="17:19" x14ac:dyDescent="0.3">
      <c r="Q2428" s="11"/>
      <c r="S2428" s="16"/>
    </row>
    <row r="2429" spans="17:19" x14ac:dyDescent="0.3">
      <c r="Q2429" s="11"/>
      <c r="S2429" s="16"/>
    </row>
    <row r="2430" spans="17:19" x14ac:dyDescent="0.3">
      <c r="Q2430" s="11"/>
      <c r="S2430" s="16"/>
    </row>
    <row r="2431" spans="17:19" x14ac:dyDescent="0.3">
      <c r="Q2431" s="11"/>
      <c r="S2431" s="16"/>
    </row>
    <row r="2432" spans="17:19" x14ac:dyDescent="0.3">
      <c r="Q2432" s="11"/>
      <c r="S2432" s="16"/>
    </row>
    <row r="2433" spans="17:19" x14ac:dyDescent="0.3">
      <c r="Q2433" s="11"/>
      <c r="S2433" s="16"/>
    </row>
    <row r="2434" spans="17:19" x14ac:dyDescent="0.3">
      <c r="Q2434" s="11"/>
      <c r="S2434" s="16"/>
    </row>
    <row r="2435" spans="17:19" x14ac:dyDescent="0.3">
      <c r="Q2435" s="11"/>
      <c r="S2435" s="16"/>
    </row>
    <row r="2436" spans="17:19" x14ac:dyDescent="0.3">
      <c r="Q2436" s="11"/>
      <c r="S2436" s="16"/>
    </row>
    <row r="2437" spans="17:19" x14ac:dyDescent="0.3">
      <c r="Q2437" s="11"/>
      <c r="S2437" s="16"/>
    </row>
    <row r="2438" spans="17:19" x14ac:dyDescent="0.3">
      <c r="Q2438" s="11"/>
      <c r="S2438" s="16"/>
    </row>
    <row r="2439" spans="17:19" x14ac:dyDescent="0.3">
      <c r="Q2439" s="11"/>
      <c r="S2439" s="16"/>
    </row>
    <row r="2440" spans="17:19" x14ac:dyDescent="0.3">
      <c r="Q2440" s="11"/>
      <c r="S2440" s="16"/>
    </row>
    <row r="2441" spans="17:19" x14ac:dyDescent="0.3">
      <c r="Q2441" s="11"/>
      <c r="S2441" s="16"/>
    </row>
    <row r="2442" spans="17:19" x14ac:dyDescent="0.3">
      <c r="Q2442" s="11"/>
      <c r="S2442" s="16"/>
    </row>
    <row r="2443" spans="17:19" x14ac:dyDescent="0.3">
      <c r="Q2443" s="11"/>
      <c r="S2443" s="16"/>
    </row>
    <row r="2444" spans="17:19" x14ac:dyDescent="0.3">
      <c r="Q2444" s="11"/>
      <c r="S2444" s="16"/>
    </row>
    <row r="2445" spans="17:19" x14ac:dyDescent="0.3">
      <c r="Q2445" s="11"/>
      <c r="S2445" s="16"/>
    </row>
    <row r="2446" spans="17:19" x14ac:dyDescent="0.3">
      <c r="Q2446" s="11"/>
      <c r="S2446" s="16"/>
    </row>
    <row r="2447" spans="17:19" x14ac:dyDescent="0.3">
      <c r="Q2447" s="11"/>
      <c r="S2447" s="16"/>
    </row>
    <row r="2448" spans="17:19" x14ac:dyDescent="0.3">
      <c r="Q2448" s="11"/>
      <c r="S2448" s="16"/>
    </row>
    <row r="2449" spans="17:19" x14ac:dyDescent="0.3">
      <c r="Q2449" s="11"/>
      <c r="S2449" s="16"/>
    </row>
    <row r="2450" spans="17:19" x14ac:dyDescent="0.3">
      <c r="Q2450" s="11"/>
      <c r="S2450" s="16"/>
    </row>
    <row r="2451" spans="17:19" x14ac:dyDescent="0.3">
      <c r="Q2451" s="11"/>
      <c r="S2451" s="16"/>
    </row>
    <row r="2452" spans="17:19" x14ac:dyDescent="0.3">
      <c r="Q2452" s="11"/>
      <c r="S2452" s="16"/>
    </row>
    <row r="2453" spans="17:19" x14ac:dyDescent="0.3">
      <c r="Q2453" s="11"/>
      <c r="S2453" s="16"/>
    </row>
    <row r="2454" spans="17:19" x14ac:dyDescent="0.3">
      <c r="Q2454" s="11"/>
      <c r="S2454" s="16"/>
    </row>
    <row r="2455" spans="17:19" x14ac:dyDescent="0.3">
      <c r="Q2455" s="11"/>
      <c r="S2455" s="16"/>
    </row>
    <row r="2456" spans="17:19" x14ac:dyDescent="0.3">
      <c r="Q2456" s="11"/>
      <c r="S2456" s="16"/>
    </row>
    <row r="2457" spans="17:19" x14ac:dyDescent="0.3">
      <c r="Q2457" s="11"/>
      <c r="S2457" s="16"/>
    </row>
    <row r="2458" spans="17:19" x14ac:dyDescent="0.3">
      <c r="Q2458" s="11"/>
      <c r="S2458" s="16"/>
    </row>
    <row r="2459" spans="17:19" x14ac:dyDescent="0.3">
      <c r="Q2459" s="11"/>
      <c r="S2459" s="16"/>
    </row>
    <row r="2460" spans="17:19" x14ac:dyDescent="0.3">
      <c r="Q2460" s="11"/>
      <c r="S2460" s="16"/>
    </row>
    <row r="2461" spans="17:19" x14ac:dyDescent="0.3">
      <c r="Q2461" s="11"/>
      <c r="S2461" s="16"/>
    </row>
    <row r="2462" spans="17:19" x14ac:dyDescent="0.3">
      <c r="Q2462" s="11"/>
      <c r="S2462" s="16"/>
    </row>
    <row r="2463" spans="17:19" x14ac:dyDescent="0.3">
      <c r="Q2463" s="11"/>
      <c r="S2463" s="16"/>
    </row>
    <row r="2464" spans="17:19" x14ac:dyDescent="0.3">
      <c r="Q2464" s="11"/>
      <c r="S2464" s="16"/>
    </row>
    <row r="2465" spans="17:19" x14ac:dyDescent="0.3">
      <c r="Q2465" s="11"/>
      <c r="S2465" s="16"/>
    </row>
    <row r="2466" spans="17:19" x14ac:dyDescent="0.3">
      <c r="Q2466" s="11"/>
      <c r="S2466" s="16"/>
    </row>
    <row r="2467" spans="17:19" x14ac:dyDescent="0.3">
      <c r="Q2467" s="11"/>
      <c r="S2467" s="16"/>
    </row>
    <row r="2468" spans="17:19" x14ac:dyDescent="0.3">
      <c r="Q2468" s="11"/>
      <c r="S2468" s="16"/>
    </row>
    <row r="2469" spans="17:19" x14ac:dyDescent="0.3">
      <c r="Q2469" s="11"/>
      <c r="S2469" s="16"/>
    </row>
    <row r="2470" spans="17:19" x14ac:dyDescent="0.3">
      <c r="Q2470" s="11"/>
      <c r="S2470" s="16"/>
    </row>
    <row r="2471" spans="17:19" x14ac:dyDescent="0.3">
      <c r="Q2471" s="11"/>
      <c r="S2471" s="16"/>
    </row>
    <row r="2472" spans="17:19" x14ac:dyDescent="0.3">
      <c r="Q2472" s="11"/>
      <c r="S2472" s="16"/>
    </row>
    <row r="2473" spans="17:19" x14ac:dyDescent="0.3">
      <c r="Q2473" s="11"/>
      <c r="S2473" s="16"/>
    </row>
    <row r="2474" spans="17:19" x14ac:dyDescent="0.3">
      <c r="Q2474" s="11"/>
      <c r="S2474" s="16"/>
    </row>
    <row r="2475" spans="17:19" x14ac:dyDescent="0.3">
      <c r="Q2475" s="11"/>
      <c r="S2475" s="16"/>
    </row>
    <row r="2476" spans="17:19" x14ac:dyDescent="0.3">
      <c r="Q2476" s="11"/>
      <c r="S2476" s="16"/>
    </row>
    <row r="2477" spans="17:19" x14ac:dyDescent="0.3">
      <c r="Q2477" s="11"/>
      <c r="S2477" s="16"/>
    </row>
    <row r="2478" spans="17:19" x14ac:dyDescent="0.3">
      <c r="Q2478" s="11"/>
      <c r="S2478" s="16"/>
    </row>
    <row r="2479" spans="17:19" x14ac:dyDescent="0.3">
      <c r="Q2479" s="11"/>
      <c r="S2479" s="16"/>
    </row>
    <row r="2480" spans="17:19" x14ac:dyDescent="0.3">
      <c r="Q2480" s="11"/>
      <c r="S2480" s="16"/>
    </row>
    <row r="2481" spans="17:19" x14ac:dyDescent="0.3">
      <c r="Q2481" s="11"/>
      <c r="S2481" s="16"/>
    </row>
    <row r="2482" spans="17:19" x14ac:dyDescent="0.3">
      <c r="Q2482" s="11"/>
      <c r="S2482" s="16"/>
    </row>
    <row r="2483" spans="17:19" x14ac:dyDescent="0.3">
      <c r="Q2483" s="11"/>
      <c r="S2483" s="16"/>
    </row>
    <row r="2484" spans="17:19" x14ac:dyDescent="0.3">
      <c r="Q2484" s="11"/>
      <c r="S2484" s="16"/>
    </row>
    <row r="2485" spans="17:19" x14ac:dyDescent="0.3">
      <c r="Q2485" s="11"/>
      <c r="S2485" s="16"/>
    </row>
    <row r="2486" spans="17:19" x14ac:dyDescent="0.3">
      <c r="Q2486" s="11"/>
      <c r="S2486" s="16"/>
    </row>
    <row r="2487" spans="17:19" x14ac:dyDescent="0.3">
      <c r="Q2487" s="11"/>
      <c r="S2487" s="16"/>
    </row>
    <row r="2488" spans="17:19" x14ac:dyDescent="0.3">
      <c r="Q2488" s="11"/>
      <c r="S2488" s="16"/>
    </row>
    <row r="2489" spans="17:19" x14ac:dyDescent="0.3">
      <c r="Q2489" s="11"/>
      <c r="S2489" s="16"/>
    </row>
    <row r="2490" spans="17:19" x14ac:dyDescent="0.3">
      <c r="Q2490" s="11"/>
      <c r="S2490" s="16"/>
    </row>
    <row r="2491" spans="17:19" x14ac:dyDescent="0.3">
      <c r="Q2491" s="11"/>
      <c r="S2491" s="16"/>
    </row>
    <row r="2492" spans="17:19" x14ac:dyDescent="0.3">
      <c r="Q2492" s="11"/>
      <c r="S2492" s="16"/>
    </row>
    <row r="2493" spans="17:19" x14ac:dyDescent="0.3">
      <c r="Q2493" s="11"/>
      <c r="S2493" s="16"/>
    </row>
    <row r="2494" spans="17:19" x14ac:dyDescent="0.3">
      <c r="Q2494" s="11"/>
      <c r="S2494" s="16"/>
    </row>
    <row r="2495" spans="17:19" x14ac:dyDescent="0.3">
      <c r="Q2495" s="11"/>
      <c r="S2495" s="16"/>
    </row>
    <row r="2496" spans="17:19" x14ac:dyDescent="0.3">
      <c r="Q2496" s="11"/>
      <c r="S2496" s="16"/>
    </row>
    <row r="2497" spans="17:19" x14ac:dyDescent="0.3">
      <c r="Q2497" s="11"/>
      <c r="S2497" s="16"/>
    </row>
    <row r="2498" spans="17:19" x14ac:dyDescent="0.3">
      <c r="Q2498" s="11"/>
      <c r="S2498" s="16"/>
    </row>
    <row r="2499" spans="17:19" x14ac:dyDescent="0.3">
      <c r="Q2499" s="11"/>
      <c r="S2499" s="16"/>
    </row>
    <row r="2500" spans="17:19" x14ac:dyDescent="0.3">
      <c r="Q2500" s="11"/>
      <c r="S2500" s="16"/>
    </row>
    <row r="2501" spans="17:19" x14ac:dyDescent="0.3">
      <c r="Q2501" s="11"/>
      <c r="S2501" s="16"/>
    </row>
    <row r="2502" spans="17:19" x14ac:dyDescent="0.3">
      <c r="Q2502" s="11"/>
      <c r="S2502" s="16"/>
    </row>
    <row r="2503" spans="17:19" x14ac:dyDescent="0.3">
      <c r="Q2503" s="11"/>
      <c r="S2503" s="16"/>
    </row>
    <row r="2504" spans="17:19" x14ac:dyDescent="0.3">
      <c r="Q2504" s="11"/>
      <c r="S2504" s="16"/>
    </row>
    <row r="2505" spans="17:19" x14ac:dyDescent="0.3">
      <c r="Q2505" s="11"/>
      <c r="S2505" s="16"/>
    </row>
    <row r="2506" spans="17:19" x14ac:dyDescent="0.3">
      <c r="Q2506" s="11"/>
      <c r="S2506" s="16"/>
    </row>
    <row r="2507" spans="17:19" x14ac:dyDescent="0.3">
      <c r="Q2507" s="11"/>
      <c r="S2507" s="16"/>
    </row>
    <row r="2508" spans="17:19" x14ac:dyDescent="0.3">
      <c r="Q2508" s="11"/>
      <c r="S2508" s="16"/>
    </row>
    <row r="2509" spans="17:19" x14ac:dyDescent="0.3">
      <c r="Q2509" s="11"/>
      <c r="S2509" s="16"/>
    </row>
    <row r="2510" spans="17:19" x14ac:dyDescent="0.3">
      <c r="Q2510" s="11"/>
      <c r="S2510" s="16"/>
    </row>
    <row r="2511" spans="17:19" x14ac:dyDescent="0.3">
      <c r="Q2511" s="11"/>
      <c r="S2511" s="16"/>
    </row>
    <row r="2512" spans="17:19" x14ac:dyDescent="0.3">
      <c r="Q2512" s="11"/>
      <c r="S2512" s="16"/>
    </row>
    <row r="2513" spans="17:19" x14ac:dyDescent="0.3">
      <c r="Q2513" s="11"/>
      <c r="S2513" s="16"/>
    </row>
    <row r="2514" spans="17:19" x14ac:dyDescent="0.3">
      <c r="Q2514" s="11"/>
      <c r="S2514" s="16"/>
    </row>
    <row r="2515" spans="17:19" x14ac:dyDescent="0.3">
      <c r="Q2515" s="11"/>
      <c r="S2515" s="16"/>
    </row>
    <row r="2516" spans="17:19" x14ac:dyDescent="0.3">
      <c r="Q2516" s="11"/>
      <c r="S2516" s="16"/>
    </row>
    <row r="2517" spans="17:19" x14ac:dyDescent="0.3">
      <c r="Q2517" s="11"/>
      <c r="S2517" s="16"/>
    </row>
    <row r="2518" spans="17:19" x14ac:dyDescent="0.3">
      <c r="Q2518" s="11"/>
      <c r="S2518" s="16"/>
    </row>
    <row r="2519" spans="17:19" x14ac:dyDescent="0.3">
      <c r="Q2519" s="11"/>
      <c r="S2519" s="16"/>
    </row>
    <row r="2520" spans="17:19" x14ac:dyDescent="0.3">
      <c r="Q2520" s="11"/>
      <c r="S2520" s="16"/>
    </row>
    <row r="2521" spans="17:19" x14ac:dyDescent="0.3">
      <c r="Q2521" s="11"/>
      <c r="S2521" s="16"/>
    </row>
    <row r="2522" spans="17:19" x14ac:dyDescent="0.3">
      <c r="Q2522" s="11"/>
      <c r="S2522" s="16"/>
    </row>
    <row r="2523" spans="17:19" x14ac:dyDescent="0.3">
      <c r="Q2523" s="11"/>
      <c r="S2523" s="16"/>
    </row>
    <row r="2524" spans="17:19" x14ac:dyDescent="0.3">
      <c r="Q2524" s="11"/>
      <c r="S2524" s="16"/>
    </row>
    <row r="2525" spans="17:19" x14ac:dyDescent="0.3">
      <c r="Q2525" s="11"/>
      <c r="S2525" s="16"/>
    </row>
    <row r="2526" spans="17:19" x14ac:dyDescent="0.3">
      <c r="Q2526" s="11"/>
      <c r="S2526" s="16"/>
    </row>
    <row r="2527" spans="17:19" x14ac:dyDescent="0.3">
      <c r="Q2527" s="11"/>
      <c r="S2527" s="16"/>
    </row>
    <row r="2528" spans="17:19" x14ac:dyDescent="0.3">
      <c r="Q2528" s="11"/>
      <c r="S2528" s="16"/>
    </row>
    <row r="2529" spans="17:19" x14ac:dyDescent="0.3">
      <c r="Q2529" s="11"/>
      <c r="S2529" s="16"/>
    </row>
    <row r="2530" spans="17:19" x14ac:dyDescent="0.3">
      <c r="Q2530" s="11"/>
      <c r="S2530" s="16"/>
    </row>
    <row r="2531" spans="17:19" x14ac:dyDescent="0.3">
      <c r="Q2531" s="11"/>
      <c r="S2531" s="16"/>
    </row>
    <row r="2532" spans="17:19" x14ac:dyDescent="0.3">
      <c r="Q2532" s="11"/>
      <c r="S2532" s="16"/>
    </row>
    <row r="2533" spans="17:19" x14ac:dyDescent="0.3">
      <c r="Q2533" s="11"/>
      <c r="S2533" s="16"/>
    </row>
    <row r="2534" spans="17:19" x14ac:dyDescent="0.3">
      <c r="Q2534" s="11"/>
      <c r="S2534" s="16"/>
    </row>
    <row r="2535" spans="17:19" x14ac:dyDescent="0.3">
      <c r="Q2535" s="11"/>
      <c r="S2535" s="16"/>
    </row>
    <row r="2536" spans="17:19" x14ac:dyDescent="0.3">
      <c r="Q2536" s="11"/>
      <c r="S2536" s="16"/>
    </row>
    <row r="2537" spans="17:19" x14ac:dyDescent="0.3">
      <c r="Q2537" s="11"/>
      <c r="S2537" s="16"/>
    </row>
    <row r="2538" spans="17:19" x14ac:dyDescent="0.3">
      <c r="Q2538" s="11"/>
      <c r="S2538" s="16"/>
    </row>
    <row r="2539" spans="17:19" x14ac:dyDescent="0.3">
      <c r="Q2539" s="11"/>
      <c r="S2539" s="16"/>
    </row>
    <row r="2540" spans="17:19" x14ac:dyDescent="0.3">
      <c r="Q2540" s="11"/>
      <c r="S2540" s="16"/>
    </row>
    <row r="2541" spans="17:19" x14ac:dyDescent="0.3">
      <c r="Q2541" s="11"/>
      <c r="S2541" s="16"/>
    </row>
    <row r="2542" spans="17:19" x14ac:dyDescent="0.3">
      <c r="Q2542" s="11"/>
      <c r="S2542" s="16"/>
    </row>
    <row r="2543" spans="17:19" x14ac:dyDescent="0.3">
      <c r="Q2543" s="11"/>
      <c r="S2543" s="16"/>
    </row>
    <row r="2544" spans="17:19" x14ac:dyDescent="0.3">
      <c r="Q2544" s="11"/>
      <c r="S2544" s="16"/>
    </row>
    <row r="2545" spans="17:19" x14ac:dyDescent="0.3">
      <c r="Q2545" s="11"/>
      <c r="S2545" s="16"/>
    </row>
    <row r="2546" spans="17:19" x14ac:dyDescent="0.3">
      <c r="Q2546" s="11"/>
      <c r="S2546" s="16"/>
    </row>
    <row r="2547" spans="17:19" x14ac:dyDescent="0.3">
      <c r="Q2547" s="11"/>
      <c r="S2547" s="16"/>
    </row>
    <row r="2548" spans="17:19" x14ac:dyDescent="0.3">
      <c r="Q2548" s="11"/>
      <c r="S2548" s="16"/>
    </row>
    <row r="2549" spans="17:19" x14ac:dyDescent="0.3">
      <c r="Q2549" s="11"/>
      <c r="S2549" s="16"/>
    </row>
    <row r="2550" spans="17:19" x14ac:dyDescent="0.3">
      <c r="Q2550" s="11"/>
      <c r="S2550" s="16"/>
    </row>
    <row r="2551" spans="17:19" x14ac:dyDescent="0.3">
      <c r="Q2551" s="11"/>
      <c r="S2551" s="16"/>
    </row>
    <row r="2552" spans="17:19" x14ac:dyDescent="0.3">
      <c r="Q2552" s="11"/>
      <c r="S2552" s="16"/>
    </row>
    <row r="2553" spans="17:19" x14ac:dyDescent="0.3">
      <c r="Q2553" s="11"/>
      <c r="S2553" s="16"/>
    </row>
    <row r="2554" spans="17:19" x14ac:dyDescent="0.3">
      <c r="Q2554" s="11"/>
      <c r="S2554" s="16"/>
    </row>
    <row r="2555" spans="17:19" x14ac:dyDescent="0.3">
      <c r="Q2555" s="11"/>
      <c r="S2555" s="16"/>
    </row>
    <row r="2556" spans="17:19" x14ac:dyDescent="0.3">
      <c r="Q2556" s="11"/>
      <c r="S2556" s="16"/>
    </row>
    <row r="2557" spans="17:19" x14ac:dyDescent="0.3">
      <c r="Q2557" s="11"/>
      <c r="S2557" s="16"/>
    </row>
    <row r="2558" spans="17:19" x14ac:dyDescent="0.3">
      <c r="Q2558" s="11"/>
      <c r="S2558" s="16"/>
    </row>
    <row r="2559" spans="17:19" x14ac:dyDescent="0.3">
      <c r="Q2559" s="11"/>
      <c r="S2559" s="16"/>
    </row>
    <row r="2560" spans="17:19" x14ac:dyDescent="0.3">
      <c r="Q2560" s="11"/>
      <c r="S2560" s="16"/>
    </row>
    <row r="2561" spans="17:19" x14ac:dyDescent="0.3">
      <c r="Q2561" s="11"/>
      <c r="S2561" s="16"/>
    </row>
    <row r="2562" spans="17:19" x14ac:dyDescent="0.3">
      <c r="Q2562" s="11"/>
      <c r="S2562" s="16"/>
    </row>
    <row r="2563" spans="17:19" x14ac:dyDescent="0.3">
      <c r="Q2563" s="11"/>
      <c r="S2563" s="16"/>
    </row>
    <row r="2564" spans="17:19" x14ac:dyDescent="0.3">
      <c r="Q2564" s="11"/>
      <c r="S2564" s="16"/>
    </row>
    <row r="2565" spans="17:19" x14ac:dyDescent="0.3">
      <c r="Q2565" s="11"/>
      <c r="S2565" s="16"/>
    </row>
    <row r="2566" spans="17:19" x14ac:dyDescent="0.3">
      <c r="Q2566" s="11"/>
      <c r="S2566" s="16"/>
    </row>
    <row r="2567" spans="17:19" x14ac:dyDescent="0.3">
      <c r="Q2567" s="11"/>
      <c r="S2567" s="16"/>
    </row>
    <row r="2568" spans="17:19" x14ac:dyDescent="0.3">
      <c r="Q2568" s="11"/>
      <c r="S2568" s="16"/>
    </row>
    <row r="2569" spans="17:19" x14ac:dyDescent="0.3">
      <c r="Q2569" s="11"/>
      <c r="S2569" s="16"/>
    </row>
    <row r="2570" spans="17:19" x14ac:dyDescent="0.3">
      <c r="Q2570" s="11"/>
      <c r="S2570" s="16"/>
    </row>
    <row r="2571" spans="17:19" x14ac:dyDescent="0.3">
      <c r="Q2571" s="11"/>
      <c r="S2571" s="16"/>
    </row>
    <row r="2572" spans="17:19" x14ac:dyDescent="0.3">
      <c r="Q2572" s="11"/>
      <c r="S2572" s="16"/>
    </row>
    <row r="2573" spans="17:19" x14ac:dyDescent="0.3">
      <c r="Q2573" s="11"/>
      <c r="S2573" s="16"/>
    </row>
    <row r="2574" spans="17:19" x14ac:dyDescent="0.3">
      <c r="Q2574" s="11"/>
      <c r="S2574" s="16"/>
    </row>
    <row r="2575" spans="17:19" x14ac:dyDescent="0.3">
      <c r="Q2575" s="11"/>
      <c r="S2575" s="16"/>
    </row>
    <row r="2576" spans="17:19" x14ac:dyDescent="0.3">
      <c r="Q2576" s="11"/>
      <c r="S2576" s="16"/>
    </row>
    <row r="2577" spans="17:19" x14ac:dyDescent="0.3">
      <c r="Q2577" s="11"/>
      <c r="S2577" s="16"/>
    </row>
    <row r="2578" spans="17:19" x14ac:dyDescent="0.3">
      <c r="Q2578" s="11"/>
      <c r="S2578" s="16"/>
    </row>
    <row r="2579" spans="17:19" x14ac:dyDescent="0.3">
      <c r="Q2579" s="11"/>
      <c r="S2579" s="16"/>
    </row>
    <row r="2580" spans="17:19" x14ac:dyDescent="0.3">
      <c r="Q2580" s="11"/>
      <c r="S2580" s="16"/>
    </row>
    <row r="2581" spans="17:19" x14ac:dyDescent="0.3">
      <c r="Q2581" s="11"/>
      <c r="S2581" s="16"/>
    </row>
    <row r="2582" spans="17:19" x14ac:dyDescent="0.3">
      <c r="Q2582" s="11"/>
      <c r="S2582" s="16"/>
    </row>
    <row r="2583" spans="17:19" x14ac:dyDescent="0.3">
      <c r="Q2583" s="11"/>
      <c r="S2583" s="16"/>
    </row>
    <row r="2584" spans="17:19" x14ac:dyDescent="0.3">
      <c r="Q2584" s="11"/>
      <c r="S2584" s="16"/>
    </row>
    <row r="2585" spans="17:19" x14ac:dyDescent="0.3">
      <c r="Q2585" s="11"/>
      <c r="S2585" s="16"/>
    </row>
    <row r="2586" spans="17:19" x14ac:dyDescent="0.3">
      <c r="Q2586" s="11"/>
      <c r="S2586" s="16"/>
    </row>
    <row r="2587" spans="17:19" x14ac:dyDescent="0.3">
      <c r="Q2587" s="11"/>
      <c r="S2587" s="16"/>
    </row>
    <row r="2588" spans="17:19" x14ac:dyDescent="0.3">
      <c r="Q2588" s="11"/>
      <c r="S2588" s="16"/>
    </row>
    <row r="2589" spans="17:19" x14ac:dyDescent="0.3">
      <c r="Q2589" s="11"/>
      <c r="S2589" s="16"/>
    </row>
    <row r="2590" spans="17:19" x14ac:dyDescent="0.3">
      <c r="Q2590" s="11"/>
      <c r="S2590" s="16"/>
    </row>
    <row r="2591" spans="17:19" x14ac:dyDescent="0.3">
      <c r="Q2591" s="11"/>
      <c r="S2591" s="16"/>
    </row>
    <row r="2592" spans="17:19" x14ac:dyDescent="0.3">
      <c r="Q2592" s="11"/>
      <c r="S2592" s="16"/>
    </row>
    <row r="2593" spans="17:19" x14ac:dyDescent="0.3">
      <c r="Q2593" s="11"/>
      <c r="S2593" s="16"/>
    </row>
    <row r="2594" spans="17:19" x14ac:dyDescent="0.3">
      <c r="Q2594" s="11"/>
      <c r="S2594" s="16"/>
    </row>
    <row r="2595" spans="17:19" x14ac:dyDescent="0.3">
      <c r="Q2595" s="11"/>
      <c r="S2595" s="16"/>
    </row>
    <row r="2596" spans="17:19" x14ac:dyDescent="0.3">
      <c r="Q2596" s="11"/>
      <c r="S2596" s="16"/>
    </row>
    <row r="2597" spans="17:19" x14ac:dyDescent="0.3">
      <c r="Q2597" s="11"/>
      <c r="S2597" s="16"/>
    </row>
    <row r="2598" spans="17:19" x14ac:dyDescent="0.3">
      <c r="Q2598" s="11"/>
      <c r="S2598" s="16"/>
    </row>
    <row r="2599" spans="17:19" x14ac:dyDescent="0.3">
      <c r="Q2599" s="11"/>
      <c r="S2599" s="16"/>
    </row>
    <row r="2600" spans="17:19" x14ac:dyDescent="0.3">
      <c r="Q2600" s="11"/>
      <c r="S2600" s="16"/>
    </row>
    <row r="2601" spans="17:19" x14ac:dyDescent="0.3">
      <c r="Q2601" s="11"/>
      <c r="S2601" s="16"/>
    </row>
    <row r="2602" spans="17:19" x14ac:dyDescent="0.3">
      <c r="Q2602" s="11"/>
      <c r="S2602" s="16"/>
    </row>
    <row r="2603" spans="17:19" x14ac:dyDescent="0.3">
      <c r="Q2603" s="11"/>
      <c r="S2603" s="16"/>
    </row>
    <row r="2604" spans="17:19" x14ac:dyDescent="0.3">
      <c r="Q2604" s="11"/>
      <c r="S2604" s="16"/>
    </row>
    <row r="2605" spans="17:19" x14ac:dyDescent="0.3">
      <c r="Q2605" s="11"/>
      <c r="S2605" s="16"/>
    </row>
    <row r="2606" spans="17:19" x14ac:dyDescent="0.3">
      <c r="Q2606" s="11"/>
      <c r="S2606" s="16"/>
    </row>
    <row r="2607" spans="17:19" x14ac:dyDescent="0.3">
      <c r="Q2607" s="11"/>
      <c r="S2607" s="16"/>
    </row>
    <row r="2608" spans="17:19" x14ac:dyDescent="0.3">
      <c r="Q2608" s="11"/>
      <c r="S2608" s="16"/>
    </row>
    <row r="2609" spans="17:19" x14ac:dyDescent="0.3">
      <c r="Q2609" s="11"/>
      <c r="S2609" s="16"/>
    </row>
    <row r="2610" spans="17:19" x14ac:dyDescent="0.3">
      <c r="Q2610" s="11"/>
      <c r="S2610" s="16"/>
    </row>
    <row r="2611" spans="17:19" x14ac:dyDescent="0.3">
      <c r="Q2611" s="11"/>
      <c r="S2611" s="16"/>
    </row>
    <row r="2612" spans="17:19" x14ac:dyDescent="0.3">
      <c r="Q2612" s="11"/>
      <c r="S2612" s="16"/>
    </row>
    <row r="2613" spans="17:19" x14ac:dyDescent="0.3">
      <c r="Q2613" s="11"/>
      <c r="S2613" s="16"/>
    </row>
    <row r="2614" spans="17:19" x14ac:dyDescent="0.3">
      <c r="Q2614" s="11"/>
      <c r="S2614" s="16"/>
    </row>
    <row r="2615" spans="17:19" x14ac:dyDescent="0.3">
      <c r="Q2615" s="11"/>
      <c r="S2615" s="16"/>
    </row>
    <row r="2616" spans="17:19" x14ac:dyDescent="0.3">
      <c r="Q2616" s="11"/>
      <c r="S2616" s="16"/>
    </row>
    <row r="2617" spans="17:19" x14ac:dyDescent="0.3">
      <c r="Q2617" s="11"/>
      <c r="S2617" s="16"/>
    </row>
    <row r="2618" spans="17:19" x14ac:dyDescent="0.3">
      <c r="Q2618" s="11"/>
      <c r="S2618" s="16"/>
    </row>
    <row r="2619" spans="17:19" x14ac:dyDescent="0.3">
      <c r="Q2619" s="11"/>
      <c r="S2619" s="16"/>
    </row>
    <row r="2620" spans="17:19" x14ac:dyDescent="0.3">
      <c r="Q2620" s="11"/>
      <c r="S2620" s="16"/>
    </row>
    <row r="2621" spans="17:19" x14ac:dyDescent="0.3">
      <c r="Q2621" s="11"/>
      <c r="S2621" s="16"/>
    </row>
    <row r="2622" spans="17:19" x14ac:dyDescent="0.3">
      <c r="Q2622" s="11"/>
      <c r="S2622" s="16"/>
    </row>
    <row r="2623" spans="17:19" x14ac:dyDescent="0.3">
      <c r="Q2623" s="11"/>
      <c r="S2623" s="16"/>
    </row>
    <row r="2624" spans="17:19" x14ac:dyDescent="0.3">
      <c r="Q2624" s="11"/>
      <c r="S2624" s="16"/>
    </row>
    <row r="2625" spans="17:19" x14ac:dyDescent="0.3">
      <c r="Q2625" s="11"/>
      <c r="S2625" s="16"/>
    </row>
    <row r="2626" spans="17:19" x14ac:dyDescent="0.3">
      <c r="Q2626" s="11"/>
      <c r="S2626" s="16"/>
    </row>
    <row r="2627" spans="17:19" x14ac:dyDescent="0.3">
      <c r="Q2627" s="11"/>
      <c r="S2627" s="16"/>
    </row>
    <row r="2628" spans="17:19" x14ac:dyDescent="0.3">
      <c r="Q2628" s="11"/>
      <c r="S2628" s="16"/>
    </row>
    <row r="2629" spans="17:19" x14ac:dyDescent="0.3">
      <c r="Q2629" s="11"/>
      <c r="S2629" s="16"/>
    </row>
    <row r="2630" spans="17:19" x14ac:dyDescent="0.3">
      <c r="Q2630" s="11"/>
      <c r="S2630" s="16"/>
    </row>
    <row r="2631" spans="17:19" x14ac:dyDescent="0.3">
      <c r="Q2631" s="11"/>
      <c r="S2631" s="16"/>
    </row>
    <row r="2632" spans="17:19" x14ac:dyDescent="0.3">
      <c r="Q2632" s="11"/>
      <c r="S2632" s="16"/>
    </row>
    <row r="2633" spans="17:19" x14ac:dyDescent="0.3">
      <c r="Q2633" s="11"/>
      <c r="S2633" s="16"/>
    </row>
    <row r="2634" spans="17:19" x14ac:dyDescent="0.3">
      <c r="Q2634" s="11"/>
      <c r="S2634" s="16"/>
    </row>
    <row r="2635" spans="17:19" x14ac:dyDescent="0.3">
      <c r="Q2635" s="11"/>
      <c r="S2635" s="16"/>
    </row>
    <row r="2636" spans="17:19" x14ac:dyDescent="0.3">
      <c r="Q2636" s="11"/>
      <c r="S2636" s="16"/>
    </row>
    <row r="2637" spans="17:19" x14ac:dyDescent="0.3">
      <c r="Q2637" s="11"/>
      <c r="S2637" s="16"/>
    </row>
    <row r="2638" spans="17:19" x14ac:dyDescent="0.3">
      <c r="Q2638" s="11"/>
      <c r="S2638" s="16"/>
    </row>
    <row r="2639" spans="17:19" x14ac:dyDescent="0.3">
      <c r="Q2639" s="11"/>
      <c r="S2639" s="16"/>
    </row>
    <row r="2640" spans="17:19" x14ac:dyDescent="0.3">
      <c r="Q2640" s="11"/>
      <c r="S2640" s="16"/>
    </row>
    <row r="2641" spans="17:19" x14ac:dyDescent="0.3">
      <c r="Q2641" s="11"/>
      <c r="S2641" s="16"/>
    </row>
    <row r="2642" spans="17:19" x14ac:dyDescent="0.3">
      <c r="Q2642" s="11"/>
      <c r="S2642" s="16"/>
    </row>
    <row r="2643" spans="17:19" x14ac:dyDescent="0.3">
      <c r="Q2643" s="11"/>
      <c r="S2643" s="16"/>
    </row>
    <row r="2644" spans="17:19" x14ac:dyDescent="0.3">
      <c r="Q2644" s="11"/>
      <c r="S2644" s="16"/>
    </row>
    <row r="2645" spans="17:19" x14ac:dyDescent="0.3">
      <c r="Q2645" s="11"/>
      <c r="S2645" s="16"/>
    </row>
    <row r="2646" spans="17:19" x14ac:dyDescent="0.3">
      <c r="Q2646" s="11"/>
      <c r="S2646" s="16"/>
    </row>
    <row r="2647" spans="17:19" x14ac:dyDescent="0.3">
      <c r="Q2647" s="11"/>
      <c r="S2647" s="16"/>
    </row>
    <row r="2648" spans="17:19" x14ac:dyDescent="0.3">
      <c r="Q2648" s="11"/>
      <c r="S2648" s="16"/>
    </row>
    <row r="2649" spans="17:19" x14ac:dyDescent="0.3">
      <c r="Q2649" s="11"/>
      <c r="S2649" s="16"/>
    </row>
    <row r="2650" spans="17:19" x14ac:dyDescent="0.3">
      <c r="Q2650" s="11"/>
      <c r="S2650" s="16"/>
    </row>
    <row r="2651" spans="17:19" x14ac:dyDescent="0.3">
      <c r="Q2651" s="11"/>
      <c r="S2651" s="16"/>
    </row>
    <row r="2652" spans="17:19" x14ac:dyDescent="0.3">
      <c r="Q2652" s="11"/>
      <c r="S2652" s="16"/>
    </row>
    <row r="2653" spans="17:19" x14ac:dyDescent="0.3">
      <c r="Q2653" s="11"/>
      <c r="S2653" s="16"/>
    </row>
    <row r="2654" spans="17:19" x14ac:dyDescent="0.3">
      <c r="Q2654" s="11"/>
      <c r="S2654" s="16"/>
    </row>
    <row r="2655" spans="17:19" x14ac:dyDescent="0.3">
      <c r="Q2655" s="11"/>
      <c r="S2655" s="16"/>
    </row>
    <row r="2656" spans="17:19" x14ac:dyDescent="0.3">
      <c r="Q2656" s="11"/>
      <c r="S2656" s="16"/>
    </row>
    <row r="2657" spans="17:19" x14ac:dyDescent="0.3">
      <c r="Q2657" s="11"/>
      <c r="S2657" s="16"/>
    </row>
    <row r="2658" spans="17:19" x14ac:dyDescent="0.3">
      <c r="Q2658" s="11"/>
      <c r="S2658" s="16"/>
    </row>
    <row r="2659" spans="17:19" x14ac:dyDescent="0.3">
      <c r="Q2659" s="11"/>
      <c r="S2659" s="16"/>
    </row>
    <row r="2660" spans="17:19" x14ac:dyDescent="0.3">
      <c r="Q2660" s="11"/>
      <c r="S2660" s="16"/>
    </row>
    <row r="2661" spans="17:19" x14ac:dyDescent="0.3">
      <c r="Q2661" s="11"/>
      <c r="S2661" s="16"/>
    </row>
    <row r="2662" spans="17:19" x14ac:dyDescent="0.3">
      <c r="Q2662" s="11"/>
      <c r="S2662" s="16"/>
    </row>
    <row r="2663" spans="17:19" x14ac:dyDescent="0.3">
      <c r="Q2663" s="11"/>
      <c r="S2663" s="16"/>
    </row>
    <row r="2664" spans="17:19" x14ac:dyDescent="0.3">
      <c r="Q2664" s="11"/>
      <c r="S2664" s="16"/>
    </row>
    <row r="2665" spans="17:19" x14ac:dyDescent="0.3">
      <c r="Q2665" s="11"/>
      <c r="S2665" s="16"/>
    </row>
    <row r="2666" spans="17:19" x14ac:dyDescent="0.3">
      <c r="Q2666" s="11"/>
      <c r="S2666" s="16"/>
    </row>
    <row r="2667" spans="17:19" x14ac:dyDescent="0.3">
      <c r="Q2667" s="11"/>
      <c r="S2667" s="16"/>
    </row>
    <row r="2668" spans="17:19" x14ac:dyDescent="0.3">
      <c r="Q2668" s="11"/>
      <c r="S2668" s="16"/>
    </row>
    <row r="2669" spans="17:19" x14ac:dyDescent="0.3">
      <c r="Q2669" s="11"/>
      <c r="S2669" s="16"/>
    </row>
    <row r="2670" spans="17:19" x14ac:dyDescent="0.3">
      <c r="Q2670" s="11"/>
      <c r="S2670" s="16"/>
    </row>
    <row r="2671" spans="17:19" x14ac:dyDescent="0.3">
      <c r="Q2671" s="11"/>
      <c r="S2671" s="16"/>
    </row>
    <row r="2672" spans="17:19" x14ac:dyDescent="0.3">
      <c r="Q2672" s="11"/>
      <c r="S2672" s="16"/>
    </row>
    <row r="2673" spans="17:19" x14ac:dyDescent="0.3">
      <c r="Q2673" s="11"/>
      <c r="S2673" s="16"/>
    </row>
    <row r="2674" spans="17:19" x14ac:dyDescent="0.3">
      <c r="Q2674" s="11"/>
      <c r="S2674" s="16"/>
    </row>
    <row r="2675" spans="17:19" x14ac:dyDescent="0.3">
      <c r="Q2675" s="11"/>
      <c r="S2675" s="16"/>
    </row>
    <row r="2676" spans="17:19" x14ac:dyDescent="0.3">
      <c r="Q2676" s="11"/>
      <c r="S2676" s="16"/>
    </row>
    <row r="2677" spans="17:19" x14ac:dyDescent="0.3">
      <c r="Q2677" s="11"/>
      <c r="S2677" s="16"/>
    </row>
    <row r="2678" spans="17:19" x14ac:dyDescent="0.3">
      <c r="Q2678" s="11"/>
      <c r="S2678" s="16"/>
    </row>
    <row r="2679" spans="17:19" x14ac:dyDescent="0.3">
      <c r="Q2679" s="11"/>
      <c r="S2679" s="16"/>
    </row>
    <row r="2680" spans="17:19" x14ac:dyDescent="0.3">
      <c r="Q2680" s="11"/>
      <c r="S2680" s="16"/>
    </row>
    <row r="2681" spans="17:19" x14ac:dyDescent="0.3">
      <c r="Q2681" s="11"/>
      <c r="S2681" s="16"/>
    </row>
    <row r="2682" spans="17:19" x14ac:dyDescent="0.3">
      <c r="Q2682" s="11"/>
      <c r="S2682" s="16"/>
    </row>
    <row r="2683" spans="17:19" x14ac:dyDescent="0.3">
      <c r="Q2683" s="11"/>
      <c r="S2683" s="16"/>
    </row>
    <row r="2684" spans="17:19" x14ac:dyDescent="0.3">
      <c r="Q2684" s="11"/>
      <c r="S2684" s="16"/>
    </row>
    <row r="2685" spans="17:19" x14ac:dyDescent="0.3">
      <c r="Q2685" s="11"/>
      <c r="S2685" s="16"/>
    </row>
    <row r="2686" spans="17:19" x14ac:dyDescent="0.3">
      <c r="Q2686" s="11"/>
      <c r="S2686" s="16"/>
    </row>
    <row r="2687" spans="17:19" x14ac:dyDescent="0.3">
      <c r="Q2687" s="11"/>
      <c r="S2687" s="16"/>
    </row>
    <row r="2688" spans="17:19" x14ac:dyDescent="0.3">
      <c r="Q2688" s="11"/>
      <c r="S2688" s="16"/>
    </row>
    <row r="2689" spans="17:19" x14ac:dyDescent="0.3">
      <c r="Q2689" s="11"/>
      <c r="S2689" s="16"/>
    </row>
    <row r="2690" spans="17:19" x14ac:dyDescent="0.3">
      <c r="Q2690" s="11"/>
      <c r="S2690" s="16"/>
    </row>
    <row r="2691" spans="17:19" x14ac:dyDescent="0.3">
      <c r="Q2691" s="11"/>
      <c r="S2691" s="16"/>
    </row>
    <row r="2692" spans="17:19" x14ac:dyDescent="0.3">
      <c r="Q2692" s="11"/>
      <c r="S2692" s="16"/>
    </row>
    <row r="2693" spans="17:19" x14ac:dyDescent="0.3">
      <c r="Q2693" s="11"/>
      <c r="S2693" s="16"/>
    </row>
    <row r="2694" spans="17:19" x14ac:dyDescent="0.3">
      <c r="Q2694" s="11"/>
      <c r="S2694" s="16"/>
    </row>
    <row r="2695" spans="17:19" x14ac:dyDescent="0.3">
      <c r="Q2695" s="11"/>
      <c r="S2695" s="16"/>
    </row>
    <row r="2696" spans="17:19" x14ac:dyDescent="0.3">
      <c r="Q2696" s="11"/>
      <c r="S2696" s="16"/>
    </row>
    <row r="2697" spans="17:19" x14ac:dyDescent="0.3">
      <c r="Q2697" s="11"/>
      <c r="S2697" s="16"/>
    </row>
    <row r="2698" spans="17:19" x14ac:dyDescent="0.3">
      <c r="Q2698" s="11"/>
      <c r="S2698" s="16"/>
    </row>
    <row r="2699" spans="17:19" x14ac:dyDescent="0.3">
      <c r="Q2699" s="11"/>
      <c r="S2699" s="16"/>
    </row>
    <row r="2700" spans="17:19" x14ac:dyDescent="0.3">
      <c r="Q2700" s="11"/>
      <c r="S2700" s="16"/>
    </row>
    <row r="2701" spans="17:19" x14ac:dyDescent="0.3">
      <c r="Q2701" s="11"/>
      <c r="S2701" s="16"/>
    </row>
    <row r="2702" spans="17:19" x14ac:dyDescent="0.3">
      <c r="Q2702" s="11"/>
      <c r="S2702" s="16"/>
    </row>
    <row r="2703" spans="17:19" x14ac:dyDescent="0.3">
      <c r="Q2703" s="11"/>
      <c r="S2703" s="16"/>
    </row>
    <row r="2704" spans="17:19" x14ac:dyDescent="0.3">
      <c r="Q2704" s="11"/>
      <c r="S2704" s="16"/>
    </row>
    <row r="2705" spans="17:19" x14ac:dyDescent="0.3">
      <c r="Q2705" s="11"/>
      <c r="S2705" s="16"/>
    </row>
    <row r="2706" spans="17:19" x14ac:dyDescent="0.3">
      <c r="Q2706" s="11"/>
      <c r="S2706" s="16"/>
    </row>
    <row r="2707" spans="17:19" x14ac:dyDescent="0.3">
      <c r="Q2707" s="11"/>
      <c r="S2707" s="16"/>
    </row>
    <row r="2708" spans="17:19" x14ac:dyDescent="0.3">
      <c r="Q2708" s="11"/>
      <c r="S2708" s="16"/>
    </row>
    <row r="2709" spans="17:19" x14ac:dyDescent="0.3">
      <c r="Q2709" s="11"/>
      <c r="S2709" s="16"/>
    </row>
    <row r="2710" spans="17:19" x14ac:dyDescent="0.3">
      <c r="Q2710" s="11"/>
      <c r="S2710" s="16"/>
    </row>
    <row r="2711" spans="17:19" x14ac:dyDescent="0.3">
      <c r="Q2711" s="11"/>
      <c r="S2711" s="16"/>
    </row>
    <row r="2712" spans="17:19" x14ac:dyDescent="0.3">
      <c r="Q2712" s="11"/>
      <c r="S2712" s="16"/>
    </row>
    <row r="2713" spans="17:19" x14ac:dyDescent="0.3">
      <c r="Q2713" s="11"/>
      <c r="S2713" s="16"/>
    </row>
    <row r="2714" spans="17:19" x14ac:dyDescent="0.3">
      <c r="Q2714" s="11"/>
      <c r="S2714" s="16"/>
    </row>
    <row r="2715" spans="17:19" x14ac:dyDescent="0.3">
      <c r="Q2715" s="11"/>
      <c r="S2715" s="16"/>
    </row>
    <row r="2716" spans="17:19" x14ac:dyDescent="0.3">
      <c r="Q2716" s="11"/>
      <c r="S2716" s="16"/>
    </row>
    <row r="2717" spans="17:19" x14ac:dyDescent="0.3">
      <c r="Q2717" s="11"/>
      <c r="S2717" s="16"/>
    </row>
    <row r="2718" spans="17:19" x14ac:dyDescent="0.3">
      <c r="Q2718" s="11"/>
      <c r="S2718" s="16"/>
    </row>
    <row r="2719" spans="17:19" x14ac:dyDescent="0.3">
      <c r="Q2719" s="11"/>
      <c r="S2719" s="16"/>
    </row>
    <row r="2720" spans="17:19" x14ac:dyDescent="0.3">
      <c r="Q2720" s="11"/>
      <c r="S2720" s="16"/>
    </row>
    <row r="2721" spans="17:19" x14ac:dyDescent="0.3">
      <c r="Q2721" s="11"/>
      <c r="S2721" s="16"/>
    </row>
    <row r="2722" spans="17:19" x14ac:dyDescent="0.3">
      <c r="Q2722" s="11"/>
      <c r="S2722" s="16"/>
    </row>
    <row r="2723" spans="17:19" x14ac:dyDescent="0.3">
      <c r="Q2723" s="11"/>
      <c r="S2723" s="16"/>
    </row>
    <row r="2724" spans="17:19" x14ac:dyDescent="0.3">
      <c r="Q2724" s="11"/>
      <c r="S2724" s="16"/>
    </row>
    <row r="2725" spans="17:19" x14ac:dyDescent="0.3">
      <c r="Q2725" s="11"/>
      <c r="S2725" s="16"/>
    </row>
    <row r="2726" spans="17:19" x14ac:dyDescent="0.3">
      <c r="Q2726" s="11"/>
      <c r="S2726" s="16"/>
    </row>
    <row r="2727" spans="17:19" x14ac:dyDescent="0.3">
      <c r="Q2727" s="11"/>
      <c r="S2727" s="16"/>
    </row>
    <row r="2728" spans="17:19" x14ac:dyDescent="0.3">
      <c r="Q2728" s="11"/>
      <c r="S2728" s="16"/>
    </row>
    <row r="2729" spans="17:19" x14ac:dyDescent="0.3">
      <c r="Q2729" s="11"/>
      <c r="S2729" s="16"/>
    </row>
    <row r="2730" spans="17:19" x14ac:dyDescent="0.3">
      <c r="Q2730" s="11"/>
      <c r="S2730" s="16"/>
    </row>
    <row r="2731" spans="17:19" x14ac:dyDescent="0.3">
      <c r="Q2731" s="11"/>
      <c r="S2731" s="16"/>
    </row>
    <row r="2732" spans="17:19" x14ac:dyDescent="0.3">
      <c r="Q2732" s="11"/>
      <c r="S2732" s="16"/>
    </row>
    <row r="2733" spans="17:19" x14ac:dyDescent="0.3">
      <c r="Q2733" s="11"/>
      <c r="S2733" s="16"/>
    </row>
    <row r="2734" spans="17:19" x14ac:dyDescent="0.3">
      <c r="Q2734" s="11"/>
      <c r="S2734" s="16"/>
    </row>
    <row r="2735" spans="17:19" x14ac:dyDescent="0.3">
      <c r="Q2735" s="11"/>
      <c r="S2735" s="16"/>
    </row>
    <row r="2736" spans="17:19" x14ac:dyDescent="0.3">
      <c r="Q2736" s="11"/>
      <c r="S2736" s="16"/>
    </row>
    <row r="2737" spans="17:19" x14ac:dyDescent="0.3">
      <c r="Q2737" s="11"/>
      <c r="S2737" s="16"/>
    </row>
    <row r="2738" spans="17:19" x14ac:dyDescent="0.3">
      <c r="Q2738" s="11"/>
      <c r="S2738" s="16"/>
    </row>
    <row r="2739" spans="17:19" x14ac:dyDescent="0.3">
      <c r="Q2739" s="11"/>
      <c r="S2739" s="16"/>
    </row>
    <row r="2740" spans="17:19" x14ac:dyDescent="0.3">
      <c r="Q2740" s="11"/>
      <c r="S2740" s="16"/>
    </row>
    <row r="2741" spans="17:19" x14ac:dyDescent="0.3">
      <c r="Q2741" s="11"/>
      <c r="S2741" s="16"/>
    </row>
    <row r="2742" spans="17:19" x14ac:dyDescent="0.3">
      <c r="Q2742" s="11"/>
      <c r="S2742" s="16"/>
    </row>
    <row r="2743" spans="17:19" x14ac:dyDescent="0.3">
      <c r="Q2743" s="11"/>
      <c r="S2743" s="16"/>
    </row>
    <row r="2744" spans="17:19" x14ac:dyDescent="0.3">
      <c r="Q2744" s="11"/>
      <c r="S2744" s="16"/>
    </row>
    <row r="2745" spans="17:19" x14ac:dyDescent="0.3">
      <c r="Q2745" s="11"/>
      <c r="S2745" s="16"/>
    </row>
    <row r="2746" spans="17:19" x14ac:dyDescent="0.3">
      <c r="Q2746" s="11"/>
      <c r="S2746" s="16"/>
    </row>
    <row r="2747" spans="17:19" x14ac:dyDescent="0.3">
      <c r="Q2747" s="11"/>
      <c r="S2747" s="16"/>
    </row>
    <row r="2748" spans="17:19" x14ac:dyDescent="0.3">
      <c r="Q2748" s="11"/>
      <c r="S2748" s="16"/>
    </row>
    <row r="2749" spans="17:19" x14ac:dyDescent="0.3">
      <c r="Q2749" s="11"/>
      <c r="S2749" s="16"/>
    </row>
    <row r="2750" spans="17:19" x14ac:dyDescent="0.3">
      <c r="Q2750" s="11"/>
      <c r="S2750" s="16"/>
    </row>
    <row r="2751" spans="17:19" x14ac:dyDescent="0.3">
      <c r="Q2751" s="11"/>
      <c r="S2751" s="16"/>
    </row>
    <row r="2752" spans="17:19" x14ac:dyDescent="0.3">
      <c r="Q2752" s="11"/>
      <c r="S2752" s="16"/>
    </row>
    <row r="2753" spans="17:19" x14ac:dyDescent="0.3">
      <c r="Q2753" s="11"/>
      <c r="S2753" s="16"/>
    </row>
    <row r="2754" spans="17:19" x14ac:dyDescent="0.3">
      <c r="Q2754" s="11"/>
      <c r="S2754" s="16"/>
    </row>
    <row r="2755" spans="17:19" x14ac:dyDescent="0.3">
      <c r="Q2755" s="11"/>
      <c r="S2755" s="16"/>
    </row>
    <row r="2756" spans="17:19" x14ac:dyDescent="0.3">
      <c r="Q2756" s="11"/>
      <c r="S2756" s="16"/>
    </row>
    <row r="2757" spans="17:19" x14ac:dyDescent="0.3">
      <c r="Q2757" s="11"/>
      <c r="S2757" s="16"/>
    </row>
    <row r="2758" spans="17:19" x14ac:dyDescent="0.3">
      <c r="Q2758" s="11"/>
      <c r="S2758" s="16"/>
    </row>
    <row r="2759" spans="17:19" x14ac:dyDescent="0.3">
      <c r="Q2759" s="11"/>
      <c r="S2759" s="16"/>
    </row>
    <row r="2760" spans="17:19" x14ac:dyDescent="0.3">
      <c r="Q2760" s="11"/>
      <c r="S2760" s="16"/>
    </row>
    <row r="2761" spans="17:19" x14ac:dyDescent="0.3">
      <c r="Q2761" s="11"/>
      <c r="S2761" s="16"/>
    </row>
    <row r="2762" spans="17:19" x14ac:dyDescent="0.3">
      <c r="Q2762" s="11"/>
      <c r="S2762" s="16"/>
    </row>
    <row r="2763" spans="17:19" x14ac:dyDescent="0.3">
      <c r="Q2763" s="11"/>
      <c r="S2763" s="16"/>
    </row>
    <row r="2764" spans="17:19" x14ac:dyDescent="0.3">
      <c r="Q2764" s="11"/>
      <c r="S2764" s="16"/>
    </row>
    <row r="2765" spans="17:19" x14ac:dyDescent="0.3">
      <c r="Q2765" s="11"/>
      <c r="S2765" s="16"/>
    </row>
    <row r="2766" spans="17:19" x14ac:dyDescent="0.3">
      <c r="Q2766" s="11"/>
      <c r="S2766" s="16"/>
    </row>
    <row r="2767" spans="17:19" x14ac:dyDescent="0.3">
      <c r="Q2767" s="11"/>
      <c r="S2767" s="16"/>
    </row>
    <row r="2768" spans="17:19" x14ac:dyDescent="0.3">
      <c r="Q2768" s="11"/>
      <c r="S2768" s="16"/>
    </row>
    <row r="2769" spans="17:19" x14ac:dyDescent="0.3">
      <c r="Q2769" s="11"/>
      <c r="S2769" s="16"/>
    </row>
    <row r="2770" spans="17:19" x14ac:dyDescent="0.3">
      <c r="Q2770" s="11"/>
      <c r="S2770" s="16"/>
    </row>
    <row r="2771" spans="17:19" x14ac:dyDescent="0.3">
      <c r="Q2771" s="11"/>
      <c r="S2771" s="16"/>
    </row>
    <row r="2772" spans="17:19" x14ac:dyDescent="0.3">
      <c r="Q2772" s="11"/>
      <c r="S2772" s="16"/>
    </row>
    <row r="2773" spans="17:19" x14ac:dyDescent="0.3">
      <c r="Q2773" s="11"/>
      <c r="S2773" s="16"/>
    </row>
    <row r="2774" spans="17:19" x14ac:dyDescent="0.3">
      <c r="Q2774" s="11"/>
      <c r="S2774" s="16"/>
    </row>
    <row r="2775" spans="17:19" x14ac:dyDescent="0.3">
      <c r="Q2775" s="11"/>
      <c r="S2775" s="16"/>
    </row>
    <row r="2776" spans="17:19" x14ac:dyDescent="0.3">
      <c r="Q2776" s="11"/>
      <c r="S2776" s="16"/>
    </row>
    <row r="2777" spans="17:19" x14ac:dyDescent="0.3">
      <c r="Q2777" s="11"/>
      <c r="S2777" s="16"/>
    </row>
    <row r="2778" spans="17:19" x14ac:dyDescent="0.3">
      <c r="Q2778" s="11"/>
      <c r="S2778" s="16"/>
    </row>
    <row r="2779" spans="17:19" x14ac:dyDescent="0.3">
      <c r="Q2779" s="11"/>
      <c r="S2779" s="16"/>
    </row>
    <row r="2780" spans="17:19" x14ac:dyDescent="0.3">
      <c r="Q2780" s="11"/>
      <c r="S2780" s="16"/>
    </row>
    <row r="2781" spans="17:19" x14ac:dyDescent="0.3">
      <c r="Q2781" s="11"/>
      <c r="S2781" s="16"/>
    </row>
    <row r="2782" spans="17:19" x14ac:dyDescent="0.3">
      <c r="Q2782" s="11"/>
      <c r="S2782" s="16"/>
    </row>
    <row r="2783" spans="17:19" x14ac:dyDescent="0.3">
      <c r="Q2783" s="11"/>
      <c r="S2783" s="16"/>
    </row>
    <row r="2784" spans="17:19" x14ac:dyDescent="0.3">
      <c r="Q2784" s="11"/>
      <c r="S2784" s="16"/>
    </row>
    <row r="2785" spans="17:19" x14ac:dyDescent="0.3">
      <c r="Q2785" s="11"/>
      <c r="S2785" s="16"/>
    </row>
    <row r="2786" spans="17:19" x14ac:dyDescent="0.3">
      <c r="Q2786" s="11"/>
      <c r="S2786" s="16"/>
    </row>
    <row r="2787" spans="17:19" x14ac:dyDescent="0.3">
      <c r="Q2787" s="11"/>
      <c r="S2787" s="16"/>
    </row>
    <row r="2788" spans="17:19" x14ac:dyDescent="0.3">
      <c r="Q2788" s="11"/>
      <c r="S2788" s="16"/>
    </row>
    <row r="2789" spans="17:19" x14ac:dyDescent="0.3">
      <c r="Q2789" s="11"/>
      <c r="S2789" s="16"/>
    </row>
    <row r="2790" spans="17:19" x14ac:dyDescent="0.3">
      <c r="Q2790" s="11"/>
      <c r="S2790" s="16"/>
    </row>
    <row r="2791" spans="17:19" x14ac:dyDescent="0.3">
      <c r="Q2791" s="11"/>
      <c r="S2791" s="16"/>
    </row>
    <row r="2792" spans="17:19" x14ac:dyDescent="0.3">
      <c r="Q2792" s="11"/>
      <c r="S2792" s="16"/>
    </row>
    <row r="2793" spans="17:19" x14ac:dyDescent="0.3">
      <c r="Q2793" s="11"/>
      <c r="S2793" s="16"/>
    </row>
    <row r="2794" spans="17:19" x14ac:dyDescent="0.3">
      <c r="Q2794" s="11"/>
      <c r="S2794" s="16"/>
    </row>
    <row r="2795" spans="17:19" x14ac:dyDescent="0.3">
      <c r="Q2795" s="11"/>
      <c r="S2795" s="16"/>
    </row>
    <row r="2796" spans="17:19" x14ac:dyDescent="0.3">
      <c r="Q2796" s="11"/>
      <c r="S2796" s="16"/>
    </row>
    <row r="2797" spans="17:19" x14ac:dyDescent="0.3">
      <c r="Q2797" s="11"/>
      <c r="S2797" s="16"/>
    </row>
    <row r="2798" spans="17:19" x14ac:dyDescent="0.3">
      <c r="Q2798" s="11"/>
      <c r="S2798" s="16"/>
    </row>
    <row r="2799" spans="17:19" x14ac:dyDescent="0.3">
      <c r="Q2799" s="11"/>
      <c r="S2799" s="16"/>
    </row>
    <row r="2800" spans="17:19" x14ac:dyDescent="0.3">
      <c r="Q2800" s="11"/>
      <c r="S2800" s="16"/>
    </row>
    <row r="2801" spans="17:19" x14ac:dyDescent="0.3">
      <c r="Q2801" s="11"/>
      <c r="S2801" s="16"/>
    </row>
    <row r="2802" spans="17:19" x14ac:dyDescent="0.3">
      <c r="Q2802" s="11"/>
      <c r="S2802" s="16"/>
    </row>
    <row r="2803" spans="17:19" x14ac:dyDescent="0.3">
      <c r="Q2803" s="11"/>
      <c r="S2803" s="16"/>
    </row>
    <row r="2804" spans="17:19" x14ac:dyDescent="0.3">
      <c r="Q2804" s="11"/>
      <c r="S2804" s="16"/>
    </row>
    <row r="2805" spans="17:19" x14ac:dyDescent="0.3">
      <c r="Q2805" s="11"/>
      <c r="S2805" s="16"/>
    </row>
    <row r="2806" spans="17:19" x14ac:dyDescent="0.3">
      <c r="Q2806" s="11"/>
      <c r="S2806" s="16"/>
    </row>
    <row r="2807" spans="17:19" x14ac:dyDescent="0.3">
      <c r="Q2807" s="11"/>
      <c r="S2807" s="16"/>
    </row>
    <row r="2808" spans="17:19" x14ac:dyDescent="0.3">
      <c r="Q2808" s="11"/>
      <c r="S2808" s="16"/>
    </row>
    <row r="2809" spans="17:19" x14ac:dyDescent="0.3">
      <c r="Q2809" s="11"/>
      <c r="S2809" s="16"/>
    </row>
    <row r="2810" spans="17:19" x14ac:dyDescent="0.3">
      <c r="Q2810" s="11"/>
      <c r="S2810" s="16"/>
    </row>
    <row r="2811" spans="17:19" x14ac:dyDescent="0.3">
      <c r="Q2811" s="11"/>
      <c r="S2811" s="16"/>
    </row>
    <row r="2812" spans="17:19" x14ac:dyDescent="0.3">
      <c r="Q2812" s="11"/>
      <c r="S2812" s="16"/>
    </row>
    <row r="2813" spans="17:19" x14ac:dyDescent="0.3">
      <c r="Q2813" s="11"/>
      <c r="S2813" s="16"/>
    </row>
    <row r="2814" spans="17:19" x14ac:dyDescent="0.3">
      <c r="Q2814" s="11"/>
      <c r="S2814" s="16"/>
    </row>
    <row r="2815" spans="17:19" x14ac:dyDescent="0.3">
      <c r="Q2815" s="11"/>
      <c r="S2815" s="16"/>
    </row>
    <row r="2816" spans="17:19" x14ac:dyDescent="0.3">
      <c r="Q2816" s="11"/>
      <c r="S2816" s="16"/>
    </row>
    <row r="2817" spans="17:19" x14ac:dyDescent="0.3">
      <c r="Q2817" s="11"/>
      <c r="S2817" s="16"/>
    </row>
    <row r="2818" spans="17:19" x14ac:dyDescent="0.3">
      <c r="Q2818" s="11"/>
      <c r="S2818" s="16"/>
    </row>
    <row r="2819" spans="17:19" x14ac:dyDescent="0.3">
      <c r="Q2819" s="11"/>
      <c r="S2819" s="16"/>
    </row>
    <row r="2820" spans="17:19" x14ac:dyDescent="0.3">
      <c r="Q2820" s="11"/>
      <c r="S2820" s="16"/>
    </row>
    <row r="2821" spans="17:19" x14ac:dyDescent="0.3">
      <c r="Q2821" s="11"/>
      <c r="S2821" s="16"/>
    </row>
    <row r="2822" spans="17:19" x14ac:dyDescent="0.3">
      <c r="Q2822" s="11"/>
      <c r="S2822" s="16"/>
    </row>
    <row r="2823" spans="17:19" x14ac:dyDescent="0.3">
      <c r="Q2823" s="11"/>
      <c r="S2823" s="16"/>
    </row>
    <row r="2824" spans="17:19" x14ac:dyDescent="0.3">
      <c r="Q2824" s="11"/>
      <c r="S2824" s="16"/>
    </row>
    <row r="2825" spans="17:19" x14ac:dyDescent="0.3">
      <c r="Q2825" s="11"/>
      <c r="S2825" s="16"/>
    </row>
    <row r="2826" spans="17:19" x14ac:dyDescent="0.3">
      <c r="Q2826" s="11"/>
      <c r="S2826" s="16"/>
    </row>
    <row r="2827" spans="17:19" x14ac:dyDescent="0.3">
      <c r="Q2827" s="11"/>
      <c r="S2827" s="16"/>
    </row>
    <row r="2828" spans="17:19" x14ac:dyDescent="0.3">
      <c r="Q2828" s="11"/>
      <c r="S2828" s="16"/>
    </row>
    <row r="2829" spans="17:19" x14ac:dyDescent="0.3">
      <c r="Q2829" s="11"/>
      <c r="S2829" s="16"/>
    </row>
    <row r="2830" spans="17:19" x14ac:dyDescent="0.3">
      <c r="Q2830" s="11"/>
      <c r="S2830" s="16"/>
    </row>
    <row r="2831" spans="17:19" x14ac:dyDescent="0.3">
      <c r="Q2831" s="11"/>
      <c r="S2831" s="16"/>
    </row>
    <row r="2832" spans="17:19" x14ac:dyDescent="0.3">
      <c r="Q2832" s="11"/>
      <c r="S2832" s="16"/>
    </row>
    <row r="2833" spans="17:19" x14ac:dyDescent="0.3">
      <c r="Q2833" s="11"/>
      <c r="S2833" s="16"/>
    </row>
    <row r="2834" spans="17:19" x14ac:dyDescent="0.3">
      <c r="Q2834" s="11"/>
      <c r="S2834" s="16"/>
    </row>
    <row r="2835" spans="17:19" x14ac:dyDescent="0.3">
      <c r="Q2835" s="11"/>
      <c r="S2835" s="16"/>
    </row>
    <row r="2836" spans="17:19" x14ac:dyDescent="0.3">
      <c r="Q2836" s="11"/>
      <c r="S2836" s="16"/>
    </row>
    <row r="2837" spans="17:19" x14ac:dyDescent="0.3">
      <c r="Q2837" s="11"/>
      <c r="S2837" s="16"/>
    </row>
    <row r="2838" spans="17:19" x14ac:dyDescent="0.3">
      <c r="Q2838" s="11"/>
      <c r="S2838" s="16"/>
    </row>
    <row r="2839" spans="17:19" x14ac:dyDescent="0.3">
      <c r="Q2839" s="11"/>
      <c r="S2839" s="16"/>
    </row>
    <row r="2840" spans="17:19" x14ac:dyDescent="0.3">
      <c r="Q2840" s="11"/>
      <c r="S2840" s="16"/>
    </row>
    <row r="2841" spans="17:19" x14ac:dyDescent="0.3">
      <c r="Q2841" s="11"/>
      <c r="S2841" s="16"/>
    </row>
    <row r="2842" spans="17:19" x14ac:dyDescent="0.3">
      <c r="Q2842" s="11"/>
      <c r="S2842" s="16"/>
    </row>
    <row r="2843" spans="17:19" x14ac:dyDescent="0.3">
      <c r="Q2843" s="11"/>
      <c r="S2843" s="16"/>
    </row>
    <row r="2844" spans="17:19" x14ac:dyDescent="0.3">
      <c r="Q2844" s="11"/>
      <c r="S2844" s="16"/>
    </row>
    <row r="2845" spans="17:19" x14ac:dyDescent="0.3">
      <c r="Q2845" s="11"/>
      <c r="S2845" s="16"/>
    </row>
    <row r="2846" spans="17:19" x14ac:dyDescent="0.3">
      <c r="Q2846" s="11"/>
      <c r="S2846" s="16"/>
    </row>
    <row r="2847" spans="17:19" x14ac:dyDescent="0.3">
      <c r="Q2847" s="11"/>
      <c r="S2847" s="16"/>
    </row>
    <row r="2848" spans="17:19" x14ac:dyDescent="0.3">
      <c r="Q2848" s="11"/>
      <c r="S2848" s="16"/>
    </row>
    <row r="2849" spans="17:19" x14ac:dyDescent="0.3">
      <c r="Q2849" s="11"/>
      <c r="S2849" s="16"/>
    </row>
    <row r="2850" spans="17:19" x14ac:dyDescent="0.3">
      <c r="Q2850" s="11"/>
      <c r="S2850" s="16"/>
    </row>
    <row r="2851" spans="17:19" x14ac:dyDescent="0.3">
      <c r="Q2851" s="11"/>
      <c r="S2851" s="16"/>
    </row>
    <row r="2852" spans="17:19" x14ac:dyDescent="0.3">
      <c r="Q2852" s="11"/>
      <c r="S2852" s="16"/>
    </row>
    <row r="2853" spans="17:19" x14ac:dyDescent="0.3">
      <c r="Q2853" s="11"/>
      <c r="S2853" s="16"/>
    </row>
    <row r="2854" spans="17:19" x14ac:dyDescent="0.3">
      <c r="Q2854" s="11"/>
      <c r="S2854" s="16"/>
    </row>
    <row r="2855" spans="17:19" x14ac:dyDescent="0.3">
      <c r="Q2855" s="11"/>
      <c r="S2855" s="16"/>
    </row>
    <row r="2856" spans="17:19" x14ac:dyDescent="0.3">
      <c r="Q2856" s="11"/>
      <c r="S2856" s="16"/>
    </row>
    <row r="2857" spans="17:19" x14ac:dyDescent="0.3">
      <c r="Q2857" s="11"/>
      <c r="S2857" s="16"/>
    </row>
    <row r="2858" spans="17:19" x14ac:dyDescent="0.3">
      <c r="Q2858" s="11"/>
      <c r="S2858" s="16"/>
    </row>
    <row r="2859" spans="17:19" x14ac:dyDescent="0.3">
      <c r="Q2859" s="11"/>
      <c r="S2859" s="16"/>
    </row>
    <row r="2860" spans="17:19" x14ac:dyDescent="0.3">
      <c r="Q2860" s="11"/>
      <c r="S2860" s="16"/>
    </row>
    <row r="2861" spans="17:19" x14ac:dyDescent="0.3">
      <c r="Q2861" s="11"/>
      <c r="S2861" s="16"/>
    </row>
    <row r="2862" spans="17:19" x14ac:dyDescent="0.3">
      <c r="Q2862" s="11"/>
      <c r="S2862" s="16"/>
    </row>
    <row r="2863" spans="17:19" x14ac:dyDescent="0.3">
      <c r="Q2863" s="11"/>
      <c r="S2863" s="16"/>
    </row>
    <row r="2864" spans="17:19" x14ac:dyDescent="0.3">
      <c r="Q2864" s="11"/>
      <c r="S2864" s="16"/>
    </row>
    <row r="2865" spans="17:19" x14ac:dyDescent="0.3">
      <c r="Q2865" s="11"/>
      <c r="S2865" s="16"/>
    </row>
    <row r="2866" spans="17:19" x14ac:dyDescent="0.3">
      <c r="Q2866" s="11"/>
      <c r="S2866" s="16"/>
    </row>
    <row r="2867" spans="17:19" x14ac:dyDescent="0.3">
      <c r="Q2867" s="11"/>
      <c r="S2867" s="16"/>
    </row>
    <row r="2868" spans="17:19" x14ac:dyDescent="0.3">
      <c r="Q2868" s="11"/>
      <c r="S2868" s="16"/>
    </row>
    <row r="2869" spans="17:19" x14ac:dyDescent="0.3">
      <c r="Q2869" s="11"/>
      <c r="S2869" s="16"/>
    </row>
    <row r="2870" spans="17:19" x14ac:dyDescent="0.3">
      <c r="Q2870" s="11"/>
      <c r="S2870" s="16"/>
    </row>
    <row r="2871" spans="17:19" x14ac:dyDescent="0.3">
      <c r="Q2871" s="11"/>
      <c r="S2871" s="16"/>
    </row>
    <row r="2872" spans="17:19" x14ac:dyDescent="0.3">
      <c r="Q2872" s="11"/>
      <c r="S2872" s="16"/>
    </row>
    <row r="2873" spans="17:19" x14ac:dyDescent="0.3">
      <c r="Q2873" s="11"/>
      <c r="S2873" s="16"/>
    </row>
    <row r="2874" spans="17:19" x14ac:dyDescent="0.3">
      <c r="Q2874" s="11"/>
      <c r="S2874" s="16"/>
    </row>
    <row r="2875" spans="17:19" x14ac:dyDescent="0.3">
      <c r="Q2875" s="11"/>
      <c r="S2875" s="16"/>
    </row>
    <row r="2876" spans="17:19" x14ac:dyDescent="0.3">
      <c r="Q2876" s="11"/>
      <c r="S2876" s="16"/>
    </row>
    <row r="2877" spans="17:19" x14ac:dyDescent="0.3">
      <c r="Q2877" s="11"/>
      <c r="S2877" s="16"/>
    </row>
    <row r="2878" spans="17:19" x14ac:dyDescent="0.3">
      <c r="Q2878" s="11"/>
      <c r="S2878" s="16"/>
    </row>
    <row r="2879" spans="17:19" x14ac:dyDescent="0.3">
      <c r="Q2879" s="11"/>
      <c r="S2879" s="16"/>
    </row>
    <row r="2880" spans="17:19" x14ac:dyDescent="0.3">
      <c r="Q2880" s="11"/>
      <c r="S2880" s="16"/>
    </row>
    <row r="2881" spans="17:19" x14ac:dyDescent="0.3">
      <c r="Q2881" s="11"/>
      <c r="S2881" s="16"/>
    </row>
    <row r="2882" spans="17:19" x14ac:dyDescent="0.3">
      <c r="Q2882" s="11"/>
      <c r="S2882" s="16"/>
    </row>
    <row r="2883" spans="17:19" x14ac:dyDescent="0.3">
      <c r="Q2883" s="11"/>
      <c r="S2883" s="16"/>
    </row>
    <row r="2884" spans="17:19" x14ac:dyDescent="0.3">
      <c r="Q2884" s="11"/>
      <c r="S2884" s="16"/>
    </row>
    <row r="2885" spans="17:19" x14ac:dyDescent="0.3">
      <c r="Q2885" s="11"/>
      <c r="S2885" s="16"/>
    </row>
    <row r="2886" spans="17:19" x14ac:dyDescent="0.3">
      <c r="Q2886" s="11"/>
      <c r="S2886" s="16"/>
    </row>
    <row r="2887" spans="17:19" x14ac:dyDescent="0.3">
      <c r="Q2887" s="11"/>
      <c r="S2887" s="16"/>
    </row>
    <row r="2888" spans="17:19" x14ac:dyDescent="0.3">
      <c r="Q2888" s="11"/>
      <c r="S2888" s="16"/>
    </row>
    <row r="2889" spans="17:19" x14ac:dyDescent="0.3">
      <c r="Q2889" s="11"/>
      <c r="S2889" s="16"/>
    </row>
    <row r="2890" spans="17:19" x14ac:dyDescent="0.3">
      <c r="Q2890" s="11"/>
      <c r="S2890" s="16"/>
    </row>
    <row r="2891" spans="17:19" x14ac:dyDescent="0.3">
      <c r="Q2891" s="11"/>
      <c r="S2891" s="16"/>
    </row>
    <row r="2892" spans="17:19" x14ac:dyDescent="0.3">
      <c r="Q2892" s="11"/>
      <c r="S2892" s="16"/>
    </row>
    <row r="2893" spans="17:19" x14ac:dyDescent="0.3">
      <c r="Q2893" s="11"/>
      <c r="S2893" s="16"/>
    </row>
    <row r="2894" spans="17:19" x14ac:dyDescent="0.3">
      <c r="Q2894" s="11"/>
      <c r="S2894" s="16"/>
    </row>
    <row r="2895" spans="17:19" x14ac:dyDescent="0.3">
      <c r="Q2895" s="11"/>
      <c r="S2895" s="16"/>
    </row>
    <row r="2896" spans="17:19" x14ac:dyDescent="0.3">
      <c r="Q2896" s="11"/>
      <c r="S2896" s="16"/>
    </row>
    <row r="2897" spans="17:19" x14ac:dyDescent="0.3">
      <c r="Q2897" s="11"/>
      <c r="S2897" s="16"/>
    </row>
    <row r="2898" spans="17:19" x14ac:dyDescent="0.3">
      <c r="Q2898" s="11"/>
      <c r="S2898" s="16"/>
    </row>
    <row r="2899" spans="17:19" x14ac:dyDescent="0.3">
      <c r="Q2899" s="11"/>
      <c r="S2899" s="16"/>
    </row>
    <row r="2900" spans="17:19" x14ac:dyDescent="0.3">
      <c r="Q2900" s="11"/>
      <c r="S2900" s="16"/>
    </row>
    <row r="2901" spans="17:19" x14ac:dyDescent="0.3">
      <c r="Q2901" s="11"/>
      <c r="S2901" s="16"/>
    </row>
    <row r="2902" spans="17:19" x14ac:dyDescent="0.3">
      <c r="Q2902" s="11"/>
      <c r="S2902" s="16"/>
    </row>
    <row r="2903" spans="17:19" x14ac:dyDescent="0.3">
      <c r="Q2903" s="11"/>
      <c r="S2903" s="16"/>
    </row>
    <row r="2904" spans="17:19" x14ac:dyDescent="0.3">
      <c r="Q2904" s="11"/>
      <c r="S2904" s="16"/>
    </row>
    <row r="2905" spans="17:19" x14ac:dyDescent="0.3">
      <c r="Q2905" s="11"/>
      <c r="S2905" s="16"/>
    </row>
    <row r="2906" spans="17:19" x14ac:dyDescent="0.3">
      <c r="Q2906" s="11"/>
      <c r="S2906" s="16"/>
    </row>
    <row r="2907" spans="17:19" x14ac:dyDescent="0.3">
      <c r="Q2907" s="11"/>
      <c r="S2907" s="16"/>
    </row>
    <row r="2908" spans="17:19" x14ac:dyDescent="0.3">
      <c r="Q2908" s="11"/>
      <c r="S2908" s="16"/>
    </row>
    <row r="2909" spans="17:19" x14ac:dyDescent="0.3">
      <c r="Q2909" s="11"/>
      <c r="S2909" s="16"/>
    </row>
    <row r="2910" spans="17:19" x14ac:dyDescent="0.3">
      <c r="Q2910" s="11"/>
      <c r="S2910" s="16"/>
    </row>
    <row r="2911" spans="17:19" x14ac:dyDescent="0.3">
      <c r="Q2911" s="11"/>
      <c r="S2911" s="16"/>
    </row>
    <row r="2912" spans="17:19" x14ac:dyDescent="0.3">
      <c r="Q2912" s="11"/>
      <c r="S2912" s="16"/>
    </row>
    <row r="2913" spans="17:19" x14ac:dyDescent="0.3">
      <c r="Q2913" s="11"/>
      <c r="S2913" s="16"/>
    </row>
    <row r="2914" spans="17:19" x14ac:dyDescent="0.3">
      <c r="Q2914" s="11"/>
      <c r="S2914" s="16"/>
    </row>
    <row r="2915" spans="17:19" x14ac:dyDescent="0.3">
      <c r="Q2915" s="11"/>
      <c r="S2915" s="16"/>
    </row>
    <row r="2916" spans="17:19" x14ac:dyDescent="0.3">
      <c r="Q2916" s="11"/>
      <c r="S2916" s="16"/>
    </row>
    <row r="2917" spans="17:19" x14ac:dyDescent="0.3">
      <c r="Q2917" s="11"/>
      <c r="S2917" s="16"/>
    </row>
    <row r="2918" spans="17:19" x14ac:dyDescent="0.3">
      <c r="Q2918" s="11"/>
      <c r="S2918" s="16"/>
    </row>
    <row r="2919" spans="17:19" x14ac:dyDescent="0.3">
      <c r="Q2919" s="11"/>
      <c r="S2919" s="16"/>
    </row>
    <row r="2920" spans="17:19" x14ac:dyDescent="0.3">
      <c r="Q2920" s="11"/>
      <c r="S2920" s="16"/>
    </row>
    <row r="2921" spans="17:19" x14ac:dyDescent="0.3">
      <c r="Q2921" s="11"/>
      <c r="S2921" s="16"/>
    </row>
    <row r="2922" spans="17:19" x14ac:dyDescent="0.3">
      <c r="Q2922" s="11"/>
      <c r="S2922" s="16"/>
    </row>
    <row r="2923" spans="17:19" x14ac:dyDescent="0.3">
      <c r="Q2923" s="11"/>
      <c r="S2923" s="16"/>
    </row>
    <row r="2924" spans="17:19" x14ac:dyDescent="0.3">
      <c r="Q2924" s="11"/>
      <c r="S2924" s="16"/>
    </row>
    <row r="2925" spans="17:19" x14ac:dyDescent="0.3">
      <c r="Q2925" s="11"/>
      <c r="S2925" s="16"/>
    </row>
    <row r="2926" spans="17:19" x14ac:dyDescent="0.3">
      <c r="Q2926" s="11"/>
      <c r="S2926" s="16"/>
    </row>
    <row r="2927" spans="17:19" x14ac:dyDescent="0.3">
      <c r="Q2927" s="11"/>
      <c r="S2927" s="16"/>
    </row>
    <row r="2928" spans="17:19" x14ac:dyDescent="0.3">
      <c r="Q2928" s="11"/>
      <c r="S2928" s="16"/>
    </row>
    <row r="2929" spans="17:19" x14ac:dyDescent="0.3">
      <c r="Q2929" s="11"/>
      <c r="S2929" s="16"/>
    </row>
    <row r="2930" spans="17:19" x14ac:dyDescent="0.3">
      <c r="Q2930" s="11"/>
      <c r="S2930" s="16"/>
    </row>
    <row r="2931" spans="17:19" x14ac:dyDescent="0.3">
      <c r="Q2931" s="11"/>
      <c r="S2931" s="16"/>
    </row>
    <row r="2932" spans="17:19" x14ac:dyDescent="0.3">
      <c r="Q2932" s="11"/>
      <c r="S2932" s="16"/>
    </row>
    <row r="2933" spans="17:19" x14ac:dyDescent="0.3">
      <c r="Q2933" s="11"/>
      <c r="S2933" s="16"/>
    </row>
    <row r="2934" spans="17:19" x14ac:dyDescent="0.3">
      <c r="Q2934" s="11"/>
      <c r="S2934" s="16"/>
    </row>
    <row r="2935" spans="17:19" x14ac:dyDescent="0.3">
      <c r="Q2935" s="11"/>
      <c r="S2935" s="16"/>
    </row>
    <row r="2936" spans="17:19" x14ac:dyDescent="0.3">
      <c r="Q2936" s="11"/>
      <c r="S2936" s="16"/>
    </row>
    <row r="2937" spans="17:19" x14ac:dyDescent="0.3">
      <c r="Q2937" s="11"/>
      <c r="S2937" s="16"/>
    </row>
    <row r="2938" spans="17:19" x14ac:dyDescent="0.3">
      <c r="Q2938" s="11"/>
      <c r="S2938" s="16"/>
    </row>
    <row r="2939" spans="17:19" x14ac:dyDescent="0.3">
      <c r="Q2939" s="11"/>
      <c r="S2939" s="16"/>
    </row>
    <row r="2940" spans="17:19" x14ac:dyDescent="0.3">
      <c r="Q2940" s="11"/>
      <c r="S2940" s="16"/>
    </row>
    <row r="2941" spans="17:19" x14ac:dyDescent="0.3">
      <c r="Q2941" s="11"/>
      <c r="S2941" s="16"/>
    </row>
    <row r="2942" spans="17:19" x14ac:dyDescent="0.3">
      <c r="Q2942" s="11"/>
      <c r="S2942" s="16"/>
    </row>
    <row r="2943" spans="17:19" x14ac:dyDescent="0.3">
      <c r="Q2943" s="11"/>
      <c r="S2943" s="16"/>
    </row>
    <row r="2944" spans="17:19" x14ac:dyDescent="0.3">
      <c r="Q2944" s="11"/>
      <c r="S2944" s="16"/>
    </row>
    <row r="2945" spans="17:19" x14ac:dyDescent="0.3">
      <c r="Q2945" s="11"/>
      <c r="S2945" s="16"/>
    </row>
    <row r="2946" spans="17:19" x14ac:dyDescent="0.3">
      <c r="Q2946" s="11"/>
      <c r="S2946" s="16"/>
    </row>
    <row r="2947" spans="17:19" x14ac:dyDescent="0.3">
      <c r="Q2947" s="11"/>
      <c r="S2947" s="16"/>
    </row>
    <row r="2948" spans="17:19" x14ac:dyDescent="0.3">
      <c r="Q2948" s="11"/>
      <c r="S2948" s="16"/>
    </row>
    <row r="2949" spans="17:19" x14ac:dyDescent="0.3">
      <c r="Q2949" s="11"/>
      <c r="S2949" s="16"/>
    </row>
    <row r="2950" spans="17:19" x14ac:dyDescent="0.3">
      <c r="Q2950" s="11"/>
      <c r="S2950" s="16"/>
    </row>
    <row r="2951" spans="17:19" x14ac:dyDescent="0.3">
      <c r="Q2951" s="11"/>
      <c r="S2951" s="16"/>
    </row>
    <row r="2952" spans="17:19" x14ac:dyDescent="0.3">
      <c r="Q2952" s="11"/>
      <c r="S2952" s="16"/>
    </row>
    <row r="2953" spans="17:19" x14ac:dyDescent="0.3">
      <c r="Q2953" s="11"/>
      <c r="S2953" s="16"/>
    </row>
    <row r="2954" spans="17:19" x14ac:dyDescent="0.3">
      <c r="Q2954" s="11"/>
      <c r="S2954" s="16"/>
    </row>
    <row r="2955" spans="17:19" x14ac:dyDescent="0.3">
      <c r="Q2955" s="11"/>
      <c r="S2955" s="16"/>
    </row>
    <row r="2956" spans="17:19" x14ac:dyDescent="0.3">
      <c r="Q2956" s="11"/>
      <c r="S2956" s="16"/>
    </row>
    <row r="2957" spans="17:19" x14ac:dyDescent="0.3">
      <c r="Q2957" s="11"/>
      <c r="S2957" s="16"/>
    </row>
    <row r="2958" spans="17:19" x14ac:dyDescent="0.3">
      <c r="Q2958" s="11"/>
      <c r="S2958" s="16"/>
    </row>
    <row r="2959" spans="17:19" x14ac:dyDescent="0.3">
      <c r="Q2959" s="11"/>
      <c r="S2959" s="16"/>
    </row>
    <row r="2960" spans="17:19" x14ac:dyDescent="0.3">
      <c r="Q2960" s="11"/>
      <c r="S2960" s="16"/>
    </row>
    <row r="2961" spans="17:19" x14ac:dyDescent="0.3">
      <c r="Q2961" s="11"/>
      <c r="S2961" s="16"/>
    </row>
    <row r="2962" spans="17:19" x14ac:dyDescent="0.3">
      <c r="Q2962" s="11"/>
      <c r="S2962" s="16"/>
    </row>
    <row r="2963" spans="17:19" x14ac:dyDescent="0.3">
      <c r="Q2963" s="11"/>
      <c r="S2963" s="16"/>
    </row>
    <row r="2964" spans="17:19" x14ac:dyDescent="0.3">
      <c r="Q2964" s="11"/>
      <c r="S2964" s="16"/>
    </row>
    <row r="2965" spans="17:19" x14ac:dyDescent="0.3">
      <c r="Q2965" s="11"/>
      <c r="S2965" s="16"/>
    </row>
    <row r="2966" spans="17:19" x14ac:dyDescent="0.3">
      <c r="Q2966" s="11"/>
      <c r="S2966" s="16"/>
    </row>
    <row r="2967" spans="17:19" x14ac:dyDescent="0.3">
      <c r="Q2967" s="11"/>
      <c r="S2967" s="16"/>
    </row>
    <row r="2968" spans="17:19" x14ac:dyDescent="0.3">
      <c r="Q2968" s="11"/>
      <c r="S2968" s="16"/>
    </row>
    <row r="2969" spans="17:19" x14ac:dyDescent="0.3">
      <c r="Q2969" s="11"/>
      <c r="S2969" s="16"/>
    </row>
    <row r="2970" spans="17:19" x14ac:dyDescent="0.3">
      <c r="Q2970" s="11"/>
      <c r="S2970" s="16"/>
    </row>
    <row r="2971" spans="17:19" x14ac:dyDescent="0.3">
      <c r="Q2971" s="11"/>
      <c r="S2971" s="16"/>
    </row>
    <row r="2972" spans="17:19" x14ac:dyDescent="0.3">
      <c r="Q2972" s="11"/>
      <c r="S2972" s="16"/>
    </row>
    <row r="2973" spans="17:19" x14ac:dyDescent="0.3">
      <c r="Q2973" s="11"/>
      <c r="S2973" s="16"/>
    </row>
    <row r="2974" spans="17:19" x14ac:dyDescent="0.3">
      <c r="Q2974" s="11"/>
      <c r="S2974" s="16"/>
    </row>
    <row r="2975" spans="17:19" x14ac:dyDescent="0.3">
      <c r="Q2975" s="11"/>
      <c r="S2975" s="16"/>
    </row>
    <row r="2976" spans="17:19" x14ac:dyDescent="0.3">
      <c r="Q2976" s="11"/>
      <c r="S2976" s="16"/>
    </row>
    <row r="2977" spans="17:19" x14ac:dyDescent="0.3">
      <c r="Q2977" s="11"/>
      <c r="S2977" s="16"/>
    </row>
    <row r="2978" spans="17:19" x14ac:dyDescent="0.3">
      <c r="Q2978" s="11"/>
      <c r="S2978" s="16"/>
    </row>
    <row r="2979" spans="17:19" x14ac:dyDescent="0.3">
      <c r="Q2979" s="11"/>
      <c r="S2979" s="16"/>
    </row>
    <row r="2980" spans="17:19" x14ac:dyDescent="0.3">
      <c r="Q2980" s="11"/>
      <c r="S2980" s="16"/>
    </row>
    <row r="2981" spans="17:19" x14ac:dyDescent="0.3">
      <c r="Q2981" s="11"/>
      <c r="S2981" s="16"/>
    </row>
    <row r="2982" spans="17:19" x14ac:dyDescent="0.3">
      <c r="Q2982" s="11"/>
      <c r="S2982" s="16"/>
    </row>
    <row r="2983" spans="17:19" x14ac:dyDescent="0.3">
      <c r="Q2983" s="11"/>
      <c r="S2983" s="16"/>
    </row>
    <row r="2984" spans="17:19" x14ac:dyDescent="0.3">
      <c r="Q2984" s="11"/>
      <c r="S2984" s="16"/>
    </row>
    <row r="2985" spans="17:19" x14ac:dyDescent="0.3">
      <c r="Q2985" s="11"/>
      <c r="S2985" s="16"/>
    </row>
    <row r="2986" spans="17:19" x14ac:dyDescent="0.3">
      <c r="Q2986" s="11"/>
      <c r="S2986" s="16"/>
    </row>
    <row r="2987" spans="17:19" x14ac:dyDescent="0.3">
      <c r="Q2987" s="11"/>
      <c r="S2987" s="16"/>
    </row>
    <row r="2988" spans="17:19" x14ac:dyDescent="0.3">
      <c r="Q2988" s="11"/>
      <c r="S2988" s="16"/>
    </row>
    <row r="2989" spans="17:19" x14ac:dyDescent="0.3">
      <c r="Q2989" s="11"/>
      <c r="S2989" s="16"/>
    </row>
    <row r="2990" spans="17:19" x14ac:dyDescent="0.3">
      <c r="Q2990" s="11"/>
      <c r="S2990" s="16"/>
    </row>
    <row r="2991" spans="17:19" x14ac:dyDescent="0.3">
      <c r="Q2991" s="11"/>
      <c r="S2991" s="16"/>
    </row>
    <row r="2992" spans="17:19" x14ac:dyDescent="0.3">
      <c r="Q2992" s="11"/>
      <c r="S2992" s="16"/>
    </row>
    <row r="2993" spans="17:19" x14ac:dyDescent="0.3">
      <c r="Q2993" s="11"/>
      <c r="S2993" s="16"/>
    </row>
    <row r="2994" spans="17:19" x14ac:dyDescent="0.3">
      <c r="Q2994" s="11"/>
      <c r="S2994" s="16"/>
    </row>
    <row r="2995" spans="17:19" x14ac:dyDescent="0.3">
      <c r="Q2995" s="11"/>
      <c r="S2995" s="16"/>
    </row>
    <row r="2996" spans="17:19" x14ac:dyDescent="0.3">
      <c r="Q2996" s="11"/>
      <c r="S2996" s="16"/>
    </row>
    <row r="2997" spans="17:19" x14ac:dyDescent="0.3">
      <c r="Q2997" s="11"/>
      <c r="S2997" s="16"/>
    </row>
    <row r="2998" spans="17:19" x14ac:dyDescent="0.3">
      <c r="Q2998" s="11"/>
      <c r="S2998" s="16"/>
    </row>
    <row r="2999" spans="17:19" x14ac:dyDescent="0.3">
      <c r="Q2999" s="11"/>
      <c r="S2999" s="16"/>
    </row>
    <row r="3000" spans="17:19" x14ac:dyDescent="0.3">
      <c r="Q3000" s="11"/>
      <c r="S3000" s="16"/>
    </row>
    <row r="3001" spans="17:19" x14ac:dyDescent="0.3">
      <c r="Q3001" s="11"/>
      <c r="S3001" s="16"/>
    </row>
    <row r="3002" spans="17:19" x14ac:dyDescent="0.3">
      <c r="Q3002" s="11"/>
      <c r="S3002" s="16"/>
    </row>
    <row r="3003" spans="17:19" x14ac:dyDescent="0.3">
      <c r="Q3003" s="11"/>
      <c r="S3003" s="16"/>
    </row>
    <row r="3004" spans="17:19" x14ac:dyDescent="0.3">
      <c r="Q3004" s="11"/>
      <c r="S3004" s="16"/>
    </row>
    <row r="3005" spans="17:19" x14ac:dyDescent="0.3">
      <c r="Q3005" s="11"/>
      <c r="S3005" s="16"/>
    </row>
    <row r="3006" spans="17:19" x14ac:dyDescent="0.3">
      <c r="Q3006" s="11"/>
      <c r="S3006" s="16"/>
    </row>
    <row r="3007" spans="17:19" x14ac:dyDescent="0.3">
      <c r="Q3007" s="11"/>
      <c r="S3007" s="16"/>
    </row>
    <row r="3008" spans="17:19" x14ac:dyDescent="0.3">
      <c r="Q3008" s="11"/>
      <c r="S3008" s="16"/>
    </row>
    <row r="3009" spans="17:19" x14ac:dyDescent="0.3">
      <c r="Q3009" s="11"/>
      <c r="S3009" s="16"/>
    </row>
    <row r="3010" spans="17:19" x14ac:dyDescent="0.3">
      <c r="Q3010" s="11"/>
      <c r="S3010" s="16"/>
    </row>
    <row r="3011" spans="17:19" x14ac:dyDescent="0.3">
      <c r="Q3011" s="11"/>
      <c r="S3011" s="16"/>
    </row>
    <row r="3012" spans="17:19" x14ac:dyDescent="0.3">
      <c r="Q3012" s="11"/>
      <c r="S3012" s="16"/>
    </row>
    <row r="3013" spans="17:19" x14ac:dyDescent="0.3">
      <c r="Q3013" s="11"/>
      <c r="S3013" s="16"/>
    </row>
    <row r="3014" spans="17:19" x14ac:dyDescent="0.3">
      <c r="Q3014" s="11"/>
      <c r="S3014" s="16"/>
    </row>
    <row r="3015" spans="17:19" x14ac:dyDescent="0.3">
      <c r="Q3015" s="11"/>
      <c r="S3015" s="16"/>
    </row>
    <row r="3016" spans="17:19" x14ac:dyDescent="0.3">
      <c r="Q3016" s="11"/>
      <c r="S3016" s="16"/>
    </row>
    <row r="3017" spans="17:19" x14ac:dyDescent="0.3">
      <c r="Q3017" s="11"/>
      <c r="S3017" s="16"/>
    </row>
    <row r="3018" spans="17:19" x14ac:dyDescent="0.3">
      <c r="Q3018" s="11"/>
      <c r="S3018" s="16"/>
    </row>
    <row r="3019" spans="17:19" x14ac:dyDescent="0.3">
      <c r="Q3019" s="11"/>
      <c r="S3019" s="16"/>
    </row>
    <row r="3020" spans="17:19" x14ac:dyDescent="0.3">
      <c r="Q3020" s="11"/>
      <c r="S3020" s="16"/>
    </row>
    <row r="3021" spans="17:19" x14ac:dyDescent="0.3">
      <c r="Q3021" s="11"/>
      <c r="S3021" s="16"/>
    </row>
    <row r="3022" spans="17:19" x14ac:dyDescent="0.3">
      <c r="Q3022" s="11"/>
      <c r="S3022" s="16"/>
    </row>
    <row r="3023" spans="17:19" x14ac:dyDescent="0.3">
      <c r="Q3023" s="11"/>
      <c r="S3023" s="16"/>
    </row>
    <row r="3024" spans="17:19" x14ac:dyDescent="0.3">
      <c r="Q3024" s="11"/>
      <c r="S3024" s="16"/>
    </row>
    <row r="3025" spans="17:19" x14ac:dyDescent="0.3">
      <c r="Q3025" s="11"/>
      <c r="S3025" s="16"/>
    </row>
    <row r="3026" spans="17:19" x14ac:dyDescent="0.3">
      <c r="Q3026" s="11"/>
      <c r="S3026" s="16"/>
    </row>
    <row r="3027" spans="17:19" x14ac:dyDescent="0.3">
      <c r="Q3027" s="11"/>
      <c r="S3027" s="16"/>
    </row>
    <row r="3028" spans="17:19" x14ac:dyDescent="0.3">
      <c r="Q3028" s="11"/>
      <c r="S3028" s="16"/>
    </row>
    <row r="3029" spans="17:19" x14ac:dyDescent="0.3">
      <c r="Q3029" s="11"/>
      <c r="S3029" s="16"/>
    </row>
    <row r="3030" spans="17:19" x14ac:dyDescent="0.3">
      <c r="Q3030" s="11"/>
      <c r="S3030" s="16"/>
    </row>
    <row r="3031" spans="17:19" x14ac:dyDescent="0.3">
      <c r="Q3031" s="11"/>
      <c r="S3031" s="16"/>
    </row>
    <row r="3032" spans="17:19" x14ac:dyDescent="0.3">
      <c r="Q3032" s="11"/>
      <c r="S3032" s="16"/>
    </row>
    <row r="3033" spans="17:19" x14ac:dyDescent="0.3">
      <c r="Q3033" s="11"/>
      <c r="S3033" s="16"/>
    </row>
    <row r="3034" spans="17:19" x14ac:dyDescent="0.3">
      <c r="Q3034" s="11"/>
      <c r="S3034" s="16"/>
    </row>
    <row r="3035" spans="17:19" x14ac:dyDescent="0.3">
      <c r="Q3035" s="11"/>
      <c r="S3035" s="16"/>
    </row>
    <row r="3036" spans="17:19" x14ac:dyDescent="0.3">
      <c r="Q3036" s="11"/>
      <c r="S3036" s="16"/>
    </row>
    <row r="3037" spans="17:19" x14ac:dyDescent="0.3">
      <c r="Q3037" s="11"/>
      <c r="S3037" s="16"/>
    </row>
    <row r="3038" spans="17:19" x14ac:dyDescent="0.3">
      <c r="Q3038" s="11"/>
      <c r="S3038" s="16"/>
    </row>
    <row r="3039" spans="17:19" x14ac:dyDescent="0.3">
      <c r="Q3039" s="11"/>
      <c r="S3039" s="16"/>
    </row>
    <row r="3040" spans="17:19" x14ac:dyDescent="0.3">
      <c r="Q3040" s="11"/>
      <c r="S3040" s="16"/>
    </row>
    <row r="3041" spans="17:19" x14ac:dyDescent="0.3">
      <c r="Q3041" s="11"/>
      <c r="S3041" s="16"/>
    </row>
    <row r="3042" spans="17:19" x14ac:dyDescent="0.3">
      <c r="Q3042" s="11"/>
      <c r="S3042" s="16"/>
    </row>
    <row r="3043" spans="17:19" x14ac:dyDescent="0.3">
      <c r="Q3043" s="11"/>
      <c r="S3043" s="16"/>
    </row>
    <row r="3044" spans="17:19" x14ac:dyDescent="0.3">
      <c r="Q3044" s="11"/>
      <c r="S3044" s="16"/>
    </row>
    <row r="3045" spans="17:19" x14ac:dyDescent="0.3">
      <c r="Q3045" s="11"/>
      <c r="S3045" s="16"/>
    </row>
    <row r="3046" spans="17:19" x14ac:dyDescent="0.3">
      <c r="Q3046" s="11"/>
      <c r="S3046" s="16"/>
    </row>
    <row r="3047" spans="17:19" x14ac:dyDescent="0.3">
      <c r="Q3047" s="11"/>
      <c r="S3047" s="16"/>
    </row>
    <row r="3048" spans="17:19" x14ac:dyDescent="0.3">
      <c r="Q3048" s="11"/>
      <c r="S3048" s="16"/>
    </row>
    <row r="3049" spans="17:19" x14ac:dyDescent="0.3">
      <c r="Q3049" s="11"/>
      <c r="S3049" s="16"/>
    </row>
    <row r="3050" spans="17:19" x14ac:dyDescent="0.3">
      <c r="Q3050" s="11"/>
      <c r="S3050" s="16"/>
    </row>
    <row r="3051" spans="17:19" x14ac:dyDescent="0.3">
      <c r="Q3051" s="11"/>
      <c r="S3051" s="16"/>
    </row>
    <row r="3052" spans="17:19" x14ac:dyDescent="0.3">
      <c r="Q3052" s="11"/>
      <c r="S3052" s="16"/>
    </row>
    <row r="3053" spans="17:19" x14ac:dyDescent="0.3">
      <c r="Q3053" s="11"/>
      <c r="S3053" s="16"/>
    </row>
    <row r="3054" spans="17:19" x14ac:dyDescent="0.3">
      <c r="Q3054" s="11"/>
      <c r="S3054" s="16"/>
    </row>
    <row r="3055" spans="17:19" x14ac:dyDescent="0.3">
      <c r="Q3055" s="11"/>
      <c r="S3055" s="16"/>
    </row>
    <row r="3056" spans="17:19" x14ac:dyDescent="0.3">
      <c r="Q3056" s="11"/>
      <c r="S3056" s="16"/>
    </row>
    <row r="3057" spans="17:19" x14ac:dyDescent="0.3">
      <c r="Q3057" s="11"/>
      <c r="S3057" s="16"/>
    </row>
    <row r="3058" spans="17:19" x14ac:dyDescent="0.3">
      <c r="Q3058" s="11"/>
      <c r="S3058" s="16"/>
    </row>
    <row r="3059" spans="17:19" x14ac:dyDescent="0.3">
      <c r="Q3059" s="11"/>
      <c r="S3059" s="16"/>
    </row>
    <row r="3060" spans="17:19" x14ac:dyDescent="0.3">
      <c r="Q3060" s="11"/>
      <c r="S3060" s="16"/>
    </row>
    <row r="3061" spans="17:19" x14ac:dyDescent="0.3">
      <c r="Q3061" s="11"/>
      <c r="S3061" s="16"/>
    </row>
    <row r="3062" spans="17:19" x14ac:dyDescent="0.3">
      <c r="Q3062" s="11"/>
      <c r="S3062" s="16"/>
    </row>
    <row r="3063" spans="17:19" x14ac:dyDescent="0.3">
      <c r="Q3063" s="11"/>
      <c r="S3063" s="16"/>
    </row>
    <row r="3064" spans="17:19" x14ac:dyDescent="0.3">
      <c r="Q3064" s="11"/>
      <c r="S3064" s="16"/>
    </row>
    <row r="3065" spans="17:19" x14ac:dyDescent="0.3">
      <c r="Q3065" s="11"/>
      <c r="S3065" s="16"/>
    </row>
    <row r="3066" spans="17:19" x14ac:dyDescent="0.3">
      <c r="Q3066" s="11"/>
      <c r="S3066" s="16"/>
    </row>
    <row r="3067" spans="17:19" x14ac:dyDescent="0.3">
      <c r="Q3067" s="11"/>
      <c r="S3067" s="16"/>
    </row>
    <row r="3068" spans="17:19" x14ac:dyDescent="0.3">
      <c r="Q3068" s="11"/>
      <c r="S3068" s="16"/>
    </row>
    <row r="3069" spans="17:19" x14ac:dyDescent="0.3">
      <c r="Q3069" s="11"/>
      <c r="S3069" s="16"/>
    </row>
    <row r="3070" spans="17:19" x14ac:dyDescent="0.3">
      <c r="Q3070" s="11"/>
      <c r="S3070" s="16"/>
    </row>
    <row r="3071" spans="17:19" x14ac:dyDescent="0.3">
      <c r="Q3071" s="11"/>
      <c r="S3071" s="16"/>
    </row>
    <row r="3072" spans="17:19" x14ac:dyDescent="0.3">
      <c r="Q3072" s="11"/>
      <c r="S3072" s="16"/>
    </row>
    <row r="3073" spans="17:19" x14ac:dyDescent="0.3">
      <c r="Q3073" s="11"/>
      <c r="S3073" s="16"/>
    </row>
    <row r="3074" spans="17:19" x14ac:dyDescent="0.3">
      <c r="Q3074" s="11"/>
      <c r="S3074" s="16"/>
    </row>
    <row r="3075" spans="17:19" x14ac:dyDescent="0.3">
      <c r="Q3075" s="11"/>
      <c r="S3075" s="16"/>
    </row>
    <row r="3076" spans="17:19" x14ac:dyDescent="0.3">
      <c r="Q3076" s="11"/>
      <c r="S3076" s="16"/>
    </row>
    <row r="3077" spans="17:19" x14ac:dyDescent="0.3">
      <c r="Q3077" s="11"/>
      <c r="S3077" s="16"/>
    </row>
    <row r="3078" spans="17:19" x14ac:dyDescent="0.3">
      <c r="Q3078" s="11"/>
      <c r="S3078" s="16"/>
    </row>
    <row r="3079" spans="17:19" x14ac:dyDescent="0.3">
      <c r="Q3079" s="11"/>
      <c r="S3079" s="16"/>
    </row>
    <row r="3080" spans="17:19" x14ac:dyDescent="0.3">
      <c r="Q3080" s="11"/>
      <c r="S3080" s="16"/>
    </row>
    <row r="3081" spans="17:19" x14ac:dyDescent="0.3">
      <c r="Q3081" s="11"/>
      <c r="S3081" s="16"/>
    </row>
    <row r="3082" spans="17:19" x14ac:dyDescent="0.3">
      <c r="Q3082" s="11"/>
      <c r="S3082" s="16"/>
    </row>
    <row r="3083" spans="17:19" x14ac:dyDescent="0.3">
      <c r="Q3083" s="11"/>
      <c r="S3083" s="16"/>
    </row>
    <row r="3084" spans="17:19" x14ac:dyDescent="0.3">
      <c r="Q3084" s="11"/>
      <c r="S3084" s="16"/>
    </row>
    <row r="3085" spans="17:19" x14ac:dyDescent="0.3">
      <c r="Q3085" s="11"/>
      <c r="S3085" s="16"/>
    </row>
    <row r="3086" spans="17:19" x14ac:dyDescent="0.3">
      <c r="Q3086" s="11"/>
      <c r="S3086" s="16"/>
    </row>
    <row r="3087" spans="17:19" x14ac:dyDescent="0.3">
      <c r="Q3087" s="11"/>
      <c r="S3087" s="16"/>
    </row>
    <row r="3088" spans="17:19" x14ac:dyDescent="0.3">
      <c r="Q3088" s="11"/>
      <c r="S3088" s="16"/>
    </row>
    <row r="3089" spans="17:19" x14ac:dyDescent="0.3">
      <c r="Q3089" s="11"/>
      <c r="S3089" s="16"/>
    </row>
    <row r="3090" spans="17:19" x14ac:dyDescent="0.3">
      <c r="Q3090" s="11"/>
      <c r="S3090" s="16"/>
    </row>
    <row r="3091" spans="17:19" x14ac:dyDescent="0.3">
      <c r="Q3091" s="11"/>
      <c r="S3091" s="16"/>
    </row>
    <row r="3092" spans="17:19" x14ac:dyDescent="0.3">
      <c r="Q3092" s="11"/>
      <c r="S3092" s="16"/>
    </row>
    <row r="3093" spans="17:19" x14ac:dyDescent="0.3">
      <c r="Q3093" s="11"/>
      <c r="S3093" s="16"/>
    </row>
    <row r="3094" spans="17:19" x14ac:dyDescent="0.3">
      <c r="Q3094" s="11"/>
      <c r="S3094" s="16"/>
    </row>
    <row r="3095" spans="17:19" x14ac:dyDescent="0.3">
      <c r="Q3095" s="11"/>
      <c r="S3095" s="16"/>
    </row>
    <row r="3096" spans="17:19" x14ac:dyDescent="0.3">
      <c r="Q3096" s="11"/>
      <c r="S3096" s="16"/>
    </row>
    <row r="3097" spans="17:19" x14ac:dyDescent="0.3">
      <c r="Q3097" s="11"/>
      <c r="S3097" s="16"/>
    </row>
    <row r="3098" spans="17:19" x14ac:dyDescent="0.3">
      <c r="Q3098" s="11"/>
      <c r="S3098" s="16"/>
    </row>
    <row r="3099" spans="17:19" x14ac:dyDescent="0.3">
      <c r="Q3099" s="11"/>
      <c r="S3099" s="16"/>
    </row>
    <row r="3100" spans="17:19" x14ac:dyDescent="0.3">
      <c r="Q3100" s="11"/>
      <c r="S3100" s="16"/>
    </row>
    <row r="3101" spans="17:19" x14ac:dyDescent="0.3">
      <c r="Q3101" s="11"/>
      <c r="S3101" s="16"/>
    </row>
    <row r="3102" spans="17:19" x14ac:dyDescent="0.3">
      <c r="Q3102" s="11"/>
      <c r="S3102" s="16"/>
    </row>
    <row r="3103" spans="17:19" x14ac:dyDescent="0.3">
      <c r="Q3103" s="11"/>
      <c r="S3103" s="16"/>
    </row>
    <row r="3104" spans="17:19" x14ac:dyDescent="0.3">
      <c r="Q3104" s="11"/>
      <c r="S3104" s="16"/>
    </row>
    <row r="3105" spans="17:19" x14ac:dyDescent="0.3">
      <c r="Q3105" s="11"/>
      <c r="S3105" s="16"/>
    </row>
    <row r="3106" spans="17:19" x14ac:dyDescent="0.3">
      <c r="Q3106" s="11"/>
      <c r="S3106" s="16"/>
    </row>
    <row r="3107" spans="17:19" x14ac:dyDescent="0.3">
      <c r="Q3107" s="11"/>
      <c r="S3107" s="16"/>
    </row>
    <row r="3108" spans="17:19" x14ac:dyDescent="0.3">
      <c r="Q3108" s="11"/>
      <c r="S3108" s="16"/>
    </row>
    <row r="3109" spans="17:19" x14ac:dyDescent="0.3">
      <c r="Q3109" s="11"/>
      <c r="S3109" s="16"/>
    </row>
    <row r="3110" spans="17:19" x14ac:dyDescent="0.3">
      <c r="Q3110" s="11"/>
      <c r="S3110" s="16"/>
    </row>
    <row r="3111" spans="17:19" x14ac:dyDescent="0.3">
      <c r="Q3111" s="11"/>
      <c r="S3111" s="16"/>
    </row>
    <row r="3112" spans="17:19" x14ac:dyDescent="0.3">
      <c r="Q3112" s="11"/>
      <c r="S3112" s="16"/>
    </row>
    <row r="3113" spans="17:19" x14ac:dyDescent="0.3">
      <c r="Q3113" s="11"/>
      <c r="S3113" s="16"/>
    </row>
    <row r="3114" spans="17:19" x14ac:dyDescent="0.3">
      <c r="Q3114" s="11"/>
      <c r="S3114" s="16"/>
    </row>
    <row r="3115" spans="17:19" x14ac:dyDescent="0.3">
      <c r="Q3115" s="11"/>
      <c r="S3115" s="16"/>
    </row>
    <row r="3116" spans="17:19" x14ac:dyDescent="0.3">
      <c r="Q3116" s="11"/>
      <c r="S3116" s="16"/>
    </row>
    <row r="3117" spans="17:19" x14ac:dyDescent="0.3">
      <c r="Q3117" s="11"/>
      <c r="S3117" s="16"/>
    </row>
    <row r="3118" spans="17:19" x14ac:dyDescent="0.3">
      <c r="Q3118" s="11"/>
      <c r="S3118" s="16"/>
    </row>
    <row r="3119" spans="17:19" x14ac:dyDescent="0.3">
      <c r="Q3119" s="11"/>
      <c r="S3119" s="16"/>
    </row>
    <row r="3120" spans="17:19" x14ac:dyDescent="0.3">
      <c r="Q3120" s="11"/>
      <c r="S3120" s="16"/>
    </row>
    <row r="3121" spans="17:19" x14ac:dyDescent="0.3">
      <c r="Q3121" s="11"/>
      <c r="S3121" s="16"/>
    </row>
    <row r="3122" spans="17:19" x14ac:dyDescent="0.3">
      <c r="Q3122" s="11"/>
      <c r="S3122" s="16"/>
    </row>
    <row r="3123" spans="17:19" x14ac:dyDescent="0.3">
      <c r="Q3123" s="11"/>
      <c r="S3123" s="16"/>
    </row>
    <row r="3124" spans="17:19" x14ac:dyDescent="0.3">
      <c r="Q3124" s="11"/>
      <c r="S3124" s="16"/>
    </row>
    <row r="3125" spans="17:19" x14ac:dyDescent="0.3">
      <c r="Q3125" s="11"/>
      <c r="S3125" s="16"/>
    </row>
    <row r="3126" spans="17:19" x14ac:dyDescent="0.3">
      <c r="Q3126" s="11"/>
      <c r="S3126" s="16"/>
    </row>
    <row r="3127" spans="17:19" x14ac:dyDescent="0.3">
      <c r="Q3127" s="11"/>
      <c r="S3127" s="16"/>
    </row>
    <row r="3128" spans="17:19" x14ac:dyDescent="0.3">
      <c r="Q3128" s="11"/>
      <c r="S3128" s="16"/>
    </row>
    <row r="3129" spans="17:19" x14ac:dyDescent="0.3">
      <c r="Q3129" s="11"/>
      <c r="S3129" s="16"/>
    </row>
    <row r="3130" spans="17:19" x14ac:dyDescent="0.3">
      <c r="Q3130" s="11"/>
      <c r="S3130" s="16"/>
    </row>
    <row r="3131" spans="17:19" x14ac:dyDescent="0.3">
      <c r="Q3131" s="11"/>
      <c r="S3131" s="16"/>
    </row>
    <row r="3132" spans="17:19" x14ac:dyDescent="0.3">
      <c r="Q3132" s="11"/>
      <c r="S3132" s="16"/>
    </row>
    <row r="3133" spans="17:19" x14ac:dyDescent="0.3">
      <c r="Q3133" s="11"/>
      <c r="S3133" s="16"/>
    </row>
    <row r="3134" spans="17:19" x14ac:dyDescent="0.3">
      <c r="Q3134" s="11"/>
      <c r="S3134" s="16"/>
    </row>
    <row r="3135" spans="17:19" x14ac:dyDescent="0.3">
      <c r="Q3135" s="11"/>
      <c r="S3135" s="16"/>
    </row>
    <row r="3136" spans="17:19" x14ac:dyDescent="0.3">
      <c r="Q3136" s="11"/>
      <c r="S3136" s="16"/>
    </row>
    <row r="3137" spans="17:19" x14ac:dyDescent="0.3">
      <c r="Q3137" s="11"/>
      <c r="S3137" s="16"/>
    </row>
    <row r="3138" spans="17:19" x14ac:dyDescent="0.3">
      <c r="Q3138" s="11"/>
      <c r="S3138" s="16"/>
    </row>
    <row r="3139" spans="17:19" x14ac:dyDescent="0.3">
      <c r="Q3139" s="11"/>
      <c r="S3139" s="16"/>
    </row>
    <row r="3140" spans="17:19" x14ac:dyDescent="0.3">
      <c r="Q3140" s="11"/>
      <c r="S3140" s="16"/>
    </row>
    <row r="3141" spans="17:19" x14ac:dyDescent="0.3">
      <c r="Q3141" s="11"/>
      <c r="S3141" s="16"/>
    </row>
    <row r="3142" spans="17:19" x14ac:dyDescent="0.3">
      <c r="Q3142" s="11"/>
      <c r="S3142" s="16"/>
    </row>
    <row r="3143" spans="17:19" x14ac:dyDescent="0.3">
      <c r="Q3143" s="11"/>
      <c r="S3143" s="16"/>
    </row>
    <row r="3144" spans="17:19" x14ac:dyDescent="0.3">
      <c r="Q3144" s="11"/>
      <c r="S3144" s="16"/>
    </row>
    <row r="3145" spans="17:19" x14ac:dyDescent="0.3">
      <c r="Q3145" s="11"/>
      <c r="S3145" s="16"/>
    </row>
    <row r="3146" spans="17:19" x14ac:dyDescent="0.3">
      <c r="Q3146" s="11"/>
      <c r="S3146" s="16"/>
    </row>
    <row r="3147" spans="17:19" x14ac:dyDescent="0.3">
      <c r="Q3147" s="11"/>
      <c r="S3147" s="16"/>
    </row>
    <row r="3148" spans="17:19" x14ac:dyDescent="0.3">
      <c r="Q3148" s="11"/>
      <c r="S3148" s="16"/>
    </row>
    <row r="3149" spans="17:19" x14ac:dyDescent="0.3">
      <c r="Q3149" s="11"/>
      <c r="S3149" s="16"/>
    </row>
    <row r="3150" spans="17:19" x14ac:dyDescent="0.3">
      <c r="Q3150" s="11"/>
      <c r="S3150" s="16"/>
    </row>
    <row r="3151" spans="17:19" x14ac:dyDescent="0.3">
      <c r="Q3151" s="11"/>
      <c r="S3151" s="16"/>
    </row>
    <row r="3152" spans="17:19" x14ac:dyDescent="0.3">
      <c r="Q3152" s="11"/>
      <c r="S3152" s="16"/>
    </row>
    <row r="3153" spans="17:19" x14ac:dyDescent="0.3">
      <c r="Q3153" s="11"/>
      <c r="S3153" s="16"/>
    </row>
    <row r="3154" spans="17:19" x14ac:dyDescent="0.3">
      <c r="Q3154" s="11"/>
      <c r="S3154" s="16"/>
    </row>
    <row r="3155" spans="17:19" x14ac:dyDescent="0.3">
      <c r="Q3155" s="11"/>
      <c r="S3155" s="16"/>
    </row>
    <row r="3156" spans="17:19" x14ac:dyDescent="0.3">
      <c r="Q3156" s="11"/>
      <c r="S3156" s="16"/>
    </row>
    <row r="3157" spans="17:19" x14ac:dyDescent="0.3">
      <c r="Q3157" s="11"/>
      <c r="S3157" s="16"/>
    </row>
    <row r="3158" spans="17:19" x14ac:dyDescent="0.3">
      <c r="Q3158" s="11"/>
      <c r="S3158" s="16"/>
    </row>
    <row r="3159" spans="17:19" x14ac:dyDescent="0.3">
      <c r="Q3159" s="11"/>
      <c r="S3159" s="16"/>
    </row>
    <row r="3160" spans="17:19" x14ac:dyDescent="0.3">
      <c r="Q3160" s="11"/>
      <c r="S3160" s="16"/>
    </row>
    <row r="3161" spans="17:19" x14ac:dyDescent="0.3">
      <c r="Q3161" s="11"/>
      <c r="S3161" s="16"/>
    </row>
    <row r="3162" spans="17:19" x14ac:dyDescent="0.3">
      <c r="Q3162" s="11"/>
      <c r="S3162" s="16"/>
    </row>
    <row r="3163" spans="17:19" x14ac:dyDescent="0.3">
      <c r="Q3163" s="11"/>
      <c r="S3163" s="16"/>
    </row>
    <row r="3164" spans="17:19" x14ac:dyDescent="0.3">
      <c r="Q3164" s="11"/>
      <c r="S3164" s="16"/>
    </row>
    <row r="3165" spans="17:19" x14ac:dyDescent="0.3">
      <c r="Q3165" s="11"/>
      <c r="S3165" s="16"/>
    </row>
    <row r="3166" spans="17:19" x14ac:dyDescent="0.3">
      <c r="Q3166" s="11"/>
      <c r="S3166" s="16"/>
    </row>
    <row r="3167" spans="17:19" x14ac:dyDescent="0.3">
      <c r="Q3167" s="11"/>
      <c r="S3167" s="16"/>
    </row>
    <row r="3168" spans="17:19" x14ac:dyDescent="0.3">
      <c r="Q3168" s="11"/>
      <c r="S3168" s="16"/>
    </row>
    <row r="3169" spans="17:19" x14ac:dyDescent="0.3">
      <c r="Q3169" s="11"/>
      <c r="S3169" s="16"/>
    </row>
    <row r="3170" spans="17:19" x14ac:dyDescent="0.3">
      <c r="Q3170" s="11"/>
      <c r="S3170" s="16"/>
    </row>
    <row r="3171" spans="17:19" x14ac:dyDescent="0.3">
      <c r="Q3171" s="11"/>
      <c r="S3171" s="16"/>
    </row>
    <row r="3172" spans="17:19" x14ac:dyDescent="0.3">
      <c r="Q3172" s="11"/>
      <c r="S3172" s="16"/>
    </row>
    <row r="3173" spans="17:19" x14ac:dyDescent="0.3">
      <c r="Q3173" s="11"/>
      <c r="S3173" s="16"/>
    </row>
    <row r="3174" spans="17:19" x14ac:dyDescent="0.3">
      <c r="Q3174" s="11"/>
      <c r="S3174" s="16"/>
    </row>
    <row r="3175" spans="17:19" x14ac:dyDescent="0.3">
      <c r="Q3175" s="11"/>
      <c r="S3175" s="16"/>
    </row>
    <row r="3176" spans="17:19" x14ac:dyDescent="0.3">
      <c r="Q3176" s="11"/>
      <c r="S3176" s="16"/>
    </row>
    <row r="3177" spans="17:19" x14ac:dyDescent="0.3">
      <c r="Q3177" s="11"/>
      <c r="S3177" s="16"/>
    </row>
    <row r="3178" spans="17:19" x14ac:dyDescent="0.3">
      <c r="Q3178" s="11"/>
      <c r="S3178" s="16"/>
    </row>
    <row r="3179" spans="17:19" x14ac:dyDescent="0.3">
      <c r="Q3179" s="11"/>
      <c r="S3179" s="16"/>
    </row>
    <row r="3180" spans="17:19" x14ac:dyDescent="0.3">
      <c r="Q3180" s="11"/>
      <c r="S3180" s="16"/>
    </row>
    <row r="3181" spans="17:19" x14ac:dyDescent="0.3">
      <c r="Q3181" s="11"/>
      <c r="S3181" s="16"/>
    </row>
    <row r="3182" spans="17:19" x14ac:dyDescent="0.3">
      <c r="Q3182" s="11"/>
      <c r="S3182" s="16"/>
    </row>
    <row r="3183" spans="17:19" x14ac:dyDescent="0.3">
      <c r="Q3183" s="11"/>
      <c r="S3183" s="16"/>
    </row>
    <row r="3184" spans="17:19" x14ac:dyDescent="0.3">
      <c r="Q3184" s="11"/>
      <c r="S3184" s="16"/>
    </row>
    <row r="3185" spans="17:19" x14ac:dyDescent="0.3">
      <c r="Q3185" s="11"/>
      <c r="S3185" s="16"/>
    </row>
    <row r="3186" spans="17:19" x14ac:dyDescent="0.3">
      <c r="Q3186" s="11"/>
      <c r="S3186" s="16"/>
    </row>
    <row r="3187" spans="17:19" x14ac:dyDescent="0.3">
      <c r="Q3187" s="11"/>
      <c r="S3187" s="16"/>
    </row>
    <row r="3188" spans="17:19" x14ac:dyDescent="0.3">
      <c r="Q3188" s="11"/>
      <c r="S3188" s="16"/>
    </row>
    <row r="3189" spans="17:19" x14ac:dyDescent="0.3">
      <c r="Q3189" s="11"/>
      <c r="S3189" s="16"/>
    </row>
    <row r="3190" spans="17:19" x14ac:dyDescent="0.3">
      <c r="Q3190" s="11"/>
      <c r="S3190" s="16"/>
    </row>
    <row r="3191" spans="17:19" x14ac:dyDescent="0.3">
      <c r="Q3191" s="11"/>
      <c r="S3191" s="16"/>
    </row>
    <row r="3192" spans="17:19" x14ac:dyDescent="0.3">
      <c r="Q3192" s="11"/>
      <c r="S3192" s="16"/>
    </row>
    <row r="3193" spans="17:19" x14ac:dyDescent="0.3">
      <c r="Q3193" s="11"/>
      <c r="S3193" s="16"/>
    </row>
    <row r="3194" spans="17:19" x14ac:dyDescent="0.3">
      <c r="Q3194" s="11"/>
      <c r="S3194" s="16"/>
    </row>
    <row r="3195" spans="17:19" x14ac:dyDescent="0.3">
      <c r="Q3195" s="11"/>
      <c r="S3195" s="16"/>
    </row>
    <row r="3196" spans="17:19" x14ac:dyDescent="0.3">
      <c r="Q3196" s="11"/>
      <c r="S3196" s="16"/>
    </row>
    <row r="3197" spans="17:19" x14ac:dyDescent="0.3">
      <c r="Q3197" s="11"/>
      <c r="S3197" s="16"/>
    </row>
    <row r="3198" spans="17:19" x14ac:dyDescent="0.3">
      <c r="Q3198" s="11"/>
      <c r="S3198" s="16"/>
    </row>
    <row r="3199" spans="17:19" x14ac:dyDescent="0.3">
      <c r="Q3199" s="11"/>
      <c r="S3199" s="16"/>
    </row>
    <row r="3200" spans="17:19" x14ac:dyDescent="0.3">
      <c r="Q3200" s="11"/>
      <c r="S3200" s="16"/>
    </row>
    <row r="3201" spans="17:19" x14ac:dyDescent="0.3">
      <c r="Q3201" s="11"/>
      <c r="S3201" s="16"/>
    </row>
    <row r="3202" spans="17:19" x14ac:dyDescent="0.3">
      <c r="Q3202" s="11"/>
      <c r="S3202" s="16"/>
    </row>
    <row r="3203" spans="17:19" x14ac:dyDescent="0.3">
      <c r="Q3203" s="11"/>
      <c r="S3203" s="16"/>
    </row>
    <row r="3204" spans="17:19" x14ac:dyDescent="0.3">
      <c r="Q3204" s="11"/>
      <c r="S3204" s="16"/>
    </row>
    <row r="3205" spans="17:19" x14ac:dyDescent="0.3">
      <c r="Q3205" s="11"/>
      <c r="S3205" s="16"/>
    </row>
    <row r="3206" spans="17:19" x14ac:dyDescent="0.3">
      <c r="Q3206" s="11"/>
      <c r="S3206" s="16"/>
    </row>
    <row r="3207" spans="17:19" x14ac:dyDescent="0.3">
      <c r="Q3207" s="11"/>
      <c r="S3207" s="16"/>
    </row>
    <row r="3208" spans="17:19" x14ac:dyDescent="0.3">
      <c r="Q3208" s="11"/>
      <c r="S3208" s="16"/>
    </row>
    <row r="3209" spans="17:19" x14ac:dyDescent="0.3">
      <c r="Q3209" s="11"/>
      <c r="S3209" s="16"/>
    </row>
    <row r="3210" spans="17:19" x14ac:dyDescent="0.3">
      <c r="Q3210" s="11"/>
      <c r="S3210" s="16"/>
    </row>
    <row r="3211" spans="17:19" x14ac:dyDescent="0.3">
      <c r="Q3211" s="11"/>
      <c r="S3211" s="16"/>
    </row>
    <row r="3212" spans="17:19" x14ac:dyDescent="0.3">
      <c r="Q3212" s="11"/>
      <c r="S3212" s="16"/>
    </row>
    <row r="3213" spans="17:19" x14ac:dyDescent="0.3">
      <c r="Q3213" s="11"/>
      <c r="S3213" s="16"/>
    </row>
    <row r="3214" spans="17:19" x14ac:dyDescent="0.3">
      <c r="Q3214" s="11"/>
      <c r="S3214" s="16"/>
    </row>
    <row r="3215" spans="17:19" x14ac:dyDescent="0.3">
      <c r="Q3215" s="11"/>
      <c r="S3215" s="16"/>
    </row>
    <row r="3216" spans="17:19" x14ac:dyDescent="0.3">
      <c r="Q3216" s="11"/>
      <c r="S3216" s="16"/>
    </row>
    <row r="3217" spans="17:19" x14ac:dyDescent="0.3">
      <c r="Q3217" s="11"/>
      <c r="S3217" s="16"/>
    </row>
    <row r="3218" spans="17:19" x14ac:dyDescent="0.3">
      <c r="Q3218" s="11"/>
      <c r="S3218" s="16"/>
    </row>
    <row r="3219" spans="17:19" x14ac:dyDescent="0.3">
      <c r="Q3219" s="11"/>
      <c r="S3219" s="16"/>
    </row>
    <row r="3220" spans="17:19" x14ac:dyDescent="0.3">
      <c r="Q3220" s="11"/>
      <c r="S3220" s="16"/>
    </row>
    <row r="3221" spans="17:19" x14ac:dyDescent="0.3">
      <c r="Q3221" s="11"/>
      <c r="S3221" s="16"/>
    </row>
    <row r="3222" spans="17:19" x14ac:dyDescent="0.3">
      <c r="Q3222" s="11"/>
      <c r="S3222" s="16"/>
    </row>
    <row r="3223" spans="17:19" x14ac:dyDescent="0.3">
      <c r="Q3223" s="11"/>
      <c r="S3223" s="16"/>
    </row>
    <row r="3224" spans="17:19" x14ac:dyDescent="0.3">
      <c r="Q3224" s="11"/>
      <c r="S3224" s="16"/>
    </row>
    <row r="3225" spans="17:19" x14ac:dyDescent="0.3">
      <c r="Q3225" s="11"/>
      <c r="S3225" s="16"/>
    </row>
    <row r="3226" spans="17:19" x14ac:dyDescent="0.3">
      <c r="Q3226" s="11"/>
      <c r="S3226" s="16"/>
    </row>
    <row r="3227" spans="17:19" x14ac:dyDescent="0.3">
      <c r="Q3227" s="11"/>
      <c r="S3227" s="16"/>
    </row>
    <row r="3228" spans="17:19" x14ac:dyDescent="0.3">
      <c r="Q3228" s="11"/>
      <c r="S3228" s="16"/>
    </row>
    <row r="3229" spans="17:19" x14ac:dyDescent="0.3">
      <c r="Q3229" s="11"/>
      <c r="S3229" s="16"/>
    </row>
    <row r="3230" spans="17:19" x14ac:dyDescent="0.3">
      <c r="Q3230" s="11"/>
      <c r="S3230" s="16"/>
    </row>
    <row r="3231" spans="17:19" x14ac:dyDescent="0.3">
      <c r="Q3231" s="11"/>
      <c r="S3231" s="16"/>
    </row>
    <row r="3232" spans="17:19" x14ac:dyDescent="0.3">
      <c r="Q3232" s="11"/>
      <c r="S3232" s="16"/>
    </row>
    <row r="3233" spans="17:19" x14ac:dyDescent="0.3">
      <c r="Q3233" s="11"/>
      <c r="S3233" s="16"/>
    </row>
    <row r="3234" spans="17:19" x14ac:dyDescent="0.3">
      <c r="Q3234" s="11"/>
      <c r="S3234" s="16"/>
    </row>
    <row r="3235" spans="17:19" x14ac:dyDescent="0.3">
      <c r="Q3235" s="11"/>
      <c r="S3235" s="16"/>
    </row>
    <row r="3236" spans="17:19" x14ac:dyDescent="0.3">
      <c r="Q3236" s="11"/>
      <c r="S3236" s="16"/>
    </row>
    <row r="3237" spans="17:19" x14ac:dyDescent="0.3">
      <c r="Q3237" s="11"/>
      <c r="S3237" s="16"/>
    </row>
    <row r="3238" spans="17:19" x14ac:dyDescent="0.3">
      <c r="Q3238" s="11"/>
      <c r="S3238" s="16"/>
    </row>
    <row r="3239" spans="17:19" x14ac:dyDescent="0.3">
      <c r="Q3239" s="11"/>
      <c r="S3239" s="16"/>
    </row>
    <row r="3240" spans="17:19" x14ac:dyDescent="0.3">
      <c r="Q3240" s="11"/>
      <c r="S3240" s="16"/>
    </row>
    <row r="3241" spans="17:19" x14ac:dyDescent="0.3">
      <c r="Q3241" s="11"/>
      <c r="S3241" s="16"/>
    </row>
    <row r="3242" spans="17:19" x14ac:dyDescent="0.3">
      <c r="Q3242" s="11"/>
      <c r="S3242" s="16"/>
    </row>
    <row r="3243" spans="17:19" x14ac:dyDescent="0.3">
      <c r="Q3243" s="11"/>
      <c r="S3243" s="16"/>
    </row>
    <row r="3244" spans="17:19" x14ac:dyDescent="0.3">
      <c r="Q3244" s="11"/>
      <c r="S3244" s="16"/>
    </row>
    <row r="3245" spans="17:19" x14ac:dyDescent="0.3">
      <c r="Q3245" s="11"/>
      <c r="S3245" s="16"/>
    </row>
    <row r="3246" spans="17:19" x14ac:dyDescent="0.3">
      <c r="Q3246" s="11"/>
      <c r="S3246" s="16"/>
    </row>
    <row r="3247" spans="17:19" x14ac:dyDescent="0.3">
      <c r="Q3247" s="11"/>
      <c r="S3247" s="16"/>
    </row>
    <row r="3248" spans="17:19" x14ac:dyDescent="0.3">
      <c r="Q3248" s="11"/>
      <c r="S3248" s="16"/>
    </row>
    <row r="3249" spans="17:19" x14ac:dyDescent="0.3">
      <c r="Q3249" s="11"/>
      <c r="S3249" s="16"/>
    </row>
    <row r="3250" spans="17:19" x14ac:dyDescent="0.3">
      <c r="Q3250" s="11"/>
      <c r="S3250" s="16"/>
    </row>
    <row r="3251" spans="17:19" x14ac:dyDescent="0.3">
      <c r="Q3251" s="11"/>
      <c r="S3251" s="16"/>
    </row>
    <row r="3252" spans="17:19" x14ac:dyDescent="0.3">
      <c r="Q3252" s="11"/>
      <c r="S3252" s="16"/>
    </row>
    <row r="3253" spans="17:19" x14ac:dyDescent="0.3">
      <c r="Q3253" s="11"/>
      <c r="S3253" s="16"/>
    </row>
    <row r="3254" spans="17:19" x14ac:dyDescent="0.3">
      <c r="Q3254" s="11"/>
      <c r="S3254" s="16"/>
    </row>
    <row r="3255" spans="17:19" x14ac:dyDescent="0.3">
      <c r="Q3255" s="11"/>
      <c r="S3255" s="16"/>
    </row>
    <row r="3256" spans="17:19" x14ac:dyDescent="0.3">
      <c r="Q3256" s="11"/>
      <c r="S3256" s="16"/>
    </row>
    <row r="3257" spans="17:19" x14ac:dyDescent="0.3">
      <c r="Q3257" s="11"/>
      <c r="S3257" s="16"/>
    </row>
    <row r="3258" spans="17:19" x14ac:dyDescent="0.3">
      <c r="Q3258" s="11"/>
      <c r="S3258" s="16"/>
    </row>
    <row r="3259" spans="17:19" x14ac:dyDescent="0.3">
      <c r="Q3259" s="11"/>
      <c r="S3259" s="16"/>
    </row>
    <row r="3260" spans="17:19" x14ac:dyDescent="0.3">
      <c r="Q3260" s="11"/>
      <c r="S3260" s="16"/>
    </row>
    <row r="3261" spans="17:19" x14ac:dyDescent="0.3">
      <c r="Q3261" s="11"/>
      <c r="S3261" s="16"/>
    </row>
    <row r="3262" spans="17:19" x14ac:dyDescent="0.3">
      <c r="Q3262" s="11"/>
      <c r="S3262" s="16"/>
    </row>
    <row r="3263" spans="17:19" x14ac:dyDescent="0.3">
      <c r="Q3263" s="11"/>
      <c r="S3263" s="16"/>
    </row>
    <row r="3264" spans="17:19" x14ac:dyDescent="0.3">
      <c r="Q3264" s="11"/>
      <c r="S3264" s="16"/>
    </row>
    <row r="3265" spans="17:19" x14ac:dyDescent="0.3">
      <c r="Q3265" s="11"/>
      <c r="S3265" s="16"/>
    </row>
    <row r="3266" spans="17:19" x14ac:dyDescent="0.3">
      <c r="Q3266" s="11"/>
      <c r="S3266" s="16"/>
    </row>
    <row r="3267" spans="17:19" x14ac:dyDescent="0.3">
      <c r="Q3267" s="11"/>
      <c r="S3267" s="16"/>
    </row>
    <row r="3268" spans="17:19" x14ac:dyDescent="0.3">
      <c r="Q3268" s="11"/>
      <c r="S3268" s="16"/>
    </row>
    <row r="3269" spans="17:19" x14ac:dyDescent="0.3">
      <c r="Q3269" s="11"/>
      <c r="S3269" s="16"/>
    </row>
    <row r="3270" spans="17:19" x14ac:dyDescent="0.3">
      <c r="Q3270" s="11"/>
      <c r="S3270" s="16"/>
    </row>
    <row r="3271" spans="17:19" x14ac:dyDescent="0.3">
      <c r="Q3271" s="11"/>
      <c r="S3271" s="16"/>
    </row>
    <row r="3272" spans="17:19" x14ac:dyDescent="0.3">
      <c r="Q3272" s="11"/>
      <c r="S3272" s="16"/>
    </row>
    <row r="3273" spans="17:19" x14ac:dyDescent="0.3">
      <c r="Q3273" s="11"/>
      <c r="S3273" s="16"/>
    </row>
    <row r="3274" spans="17:19" x14ac:dyDescent="0.3">
      <c r="Q3274" s="11"/>
      <c r="S3274" s="16"/>
    </row>
    <row r="3275" spans="17:19" x14ac:dyDescent="0.3">
      <c r="Q3275" s="11"/>
      <c r="S3275" s="16"/>
    </row>
    <row r="3276" spans="17:19" x14ac:dyDescent="0.3">
      <c r="Q3276" s="11"/>
      <c r="S3276" s="16"/>
    </row>
    <row r="3277" spans="17:19" x14ac:dyDescent="0.3">
      <c r="Q3277" s="11"/>
      <c r="S3277" s="16"/>
    </row>
    <row r="3278" spans="17:19" x14ac:dyDescent="0.3">
      <c r="Q3278" s="11"/>
      <c r="S3278" s="16"/>
    </row>
    <row r="3279" spans="17:19" x14ac:dyDescent="0.3">
      <c r="Q3279" s="11"/>
      <c r="S3279" s="16"/>
    </row>
    <row r="3280" spans="17:19" x14ac:dyDescent="0.3">
      <c r="Q3280" s="11"/>
      <c r="S3280" s="16"/>
    </row>
    <row r="3281" spans="17:19" x14ac:dyDescent="0.3">
      <c r="Q3281" s="11"/>
      <c r="S3281" s="16"/>
    </row>
    <row r="3282" spans="17:19" x14ac:dyDescent="0.3">
      <c r="Q3282" s="11"/>
      <c r="S3282" s="16"/>
    </row>
    <row r="3283" spans="17:19" x14ac:dyDescent="0.3">
      <c r="Q3283" s="11"/>
      <c r="S3283" s="16"/>
    </row>
    <row r="3284" spans="17:19" x14ac:dyDescent="0.3">
      <c r="Q3284" s="11"/>
      <c r="S3284" s="16"/>
    </row>
    <row r="3285" spans="17:19" x14ac:dyDescent="0.3">
      <c r="Q3285" s="11"/>
      <c r="S3285" s="16"/>
    </row>
    <row r="3286" spans="17:19" x14ac:dyDescent="0.3">
      <c r="Q3286" s="11"/>
      <c r="S3286" s="16"/>
    </row>
    <row r="3287" spans="17:19" x14ac:dyDescent="0.3">
      <c r="Q3287" s="11"/>
      <c r="S3287" s="16"/>
    </row>
    <row r="3288" spans="17:19" x14ac:dyDescent="0.3">
      <c r="Q3288" s="11"/>
      <c r="S3288" s="16"/>
    </row>
    <row r="3289" spans="17:19" x14ac:dyDescent="0.3">
      <c r="Q3289" s="11"/>
      <c r="S3289" s="16"/>
    </row>
    <row r="3290" spans="17:19" x14ac:dyDescent="0.3">
      <c r="Q3290" s="11"/>
      <c r="S3290" s="16"/>
    </row>
    <row r="3291" spans="17:19" x14ac:dyDescent="0.3">
      <c r="Q3291" s="11"/>
      <c r="S3291" s="16"/>
    </row>
    <row r="3292" spans="17:19" x14ac:dyDescent="0.3">
      <c r="Q3292" s="11"/>
      <c r="S3292" s="16"/>
    </row>
    <row r="3293" spans="17:19" x14ac:dyDescent="0.3">
      <c r="Q3293" s="11"/>
      <c r="S3293" s="16"/>
    </row>
    <row r="3294" spans="17:19" x14ac:dyDescent="0.3">
      <c r="Q3294" s="11"/>
      <c r="S3294" s="16"/>
    </row>
    <row r="3295" spans="17:19" x14ac:dyDescent="0.3">
      <c r="Q3295" s="11"/>
      <c r="S3295" s="16"/>
    </row>
    <row r="3296" spans="17:19" x14ac:dyDescent="0.3">
      <c r="Q3296" s="11"/>
      <c r="S3296" s="16"/>
    </row>
    <row r="3297" spans="17:19" x14ac:dyDescent="0.3">
      <c r="Q3297" s="11"/>
      <c r="S3297" s="16"/>
    </row>
    <row r="3298" spans="17:19" x14ac:dyDescent="0.3">
      <c r="Q3298" s="11"/>
      <c r="S3298" s="16"/>
    </row>
    <row r="3299" spans="17:19" x14ac:dyDescent="0.3">
      <c r="Q3299" s="11"/>
      <c r="S3299" s="16"/>
    </row>
    <row r="3300" spans="17:19" x14ac:dyDescent="0.3">
      <c r="Q3300" s="11"/>
      <c r="S3300" s="16"/>
    </row>
    <row r="3301" spans="17:19" x14ac:dyDescent="0.3">
      <c r="Q3301" s="11"/>
      <c r="S3301" s="16"/>
    </row>
    <row r="3302" spans="17:19" x14ac:dyDescent="0.3">
      <c r="Q3302" s="11"/>
      <c r="S3302" s="16"/>
    </row>
    <row r="3303" spans="17:19" x14ac:dyDescent="0.3">
      <c r="Q3303" s="11"/>
      <c r="S3303" s="16"/>
    </row>
    <row r="3304" spans="17:19" x14ac:dyDescent="0.3">
      <c r="Q3304" s="11"/>
      <c r="S3304" s="16"/>
    </row>
    <row r="3305" spans="17:19" x14ac:dyDescent="0.3">
      <c r="Q3305" s="11"/>
      <c r="S3305" s="16"/>
    </row>
    <row r="3306" spans="17:19" x14ac:dyDescent="0.3">
      <c r="Q3306" s="11"/>
      <c r="S3306" s="16"/>
    </row>
    <row r="3307" spans="17:19" x14ac:dyDescent="0.3">
      <c r="Q3307" s="11"/>
      <c r="S3307" s="16"/>
    </row>
    <row r="3308" spans="17:19" x14ac:dyDescent="0.3">
      <c r="Q3308" s="11"/>
      <c r="S3308" s="16"/>
    </row>
    <row r="3309" spans="17:19" x14ac:dyDescent="0.3">
      <c r="Q3309" s="11"/>
      <c r="S3309" s="16"/>
    </row>
    <row r="3310" spans="17:19" x14ac:dyDescent="0.3">
      <c r="Q3310" s="11"/>
      <c r="S3310" s="16"/>
    </row>
    <row r="3311" spans="17:19" x14ac:dyDescent="0.3">
      <c r="Q3311" s="11"/>
      <c r="S3311" s="16"/>
    </row>
    <row r="3312" spans="17:19" x14ac:dyDescent="0.3">
      <c r="Q3312" s="11"/>
      <c r="S3312" s="16"/>
    </row>
    <row r="3313" spans="17:19" x14ac:dyDescent="0.3">
      <c r="Q3313" s="11"/>
      <c r="S3313" s="16"/>
    </row>
    <row r="3314" spans="17:19" x14ac:dyDescent="0.3">
      <c r="Q3314" s="11"/>
      <c r="S3314" s="16"/>
    </row>
    <row r="3315" spans="17:19" x14ac:dyDescent="0.3">
      <c r="Q3315" s="11"/>
      <c r="S3315" s="16"/>
    </row>
    <row r="3316" spans="17:19" x14ac:dyDescent="0.3">
      <c r="Q3316" s="11"/>
      <c r="S3316" s="16"/>
    </row>
    <row r="3317" spans="17:19" x14ac:dyDescent="0.3">
      <c r="Q3317" s="11"/>
      <c r="S3317" s="16"/>
    </row>
    <row r="3318" spans="17:19" x14ac:dyDescent="0.3">
      <c r="Q3318" s="11"/>
      <c r="S3318" s="16"/>
    </row>
    <row r="3319" spans="17:19" x14ac:dyDescent="0.3">
      <c r="Q3319" s="11"/>
      <c r="S3319" s="16"/>
    </row>
    <row r="3320" spans="17:19" x14ac:dyDescent="0.3">
      <c r="Q3320" s="11"/>
      <c r="S3320" s="16"/>
    </row>
    <row r="3321" spans="17:19" x14ac:dyDescent="0.3">
      <c r="Q3321" s="11"/>
      <c r="S3321" s="16"/>
    </row>
    <row r="3322" spans="17:19" x14ac:dyDescent="0.3">
      <c r="Q3322" s="11"/>
      <c r="S3322" s="16"/>
    </row>
    <row r="3323" spans="17:19" x14ac:dyDescent="0.3">
      <c r="Q3323" s="11"/>
      <c r="S3323" s="16"/>
    </row>
    <row r="3324" spans="17:19" x14ac:dyDescent="0.3">
      <c r="Q3324" s="11"/>
      <c r="S3324" s="16"/>
    </row>
    <row r="3325" spans="17:19" x14ac:dyDescent="0.3">
      <c r="Q3325" s="11"/>
      <c r="S3325" s="16"/>
    </row>
    <row r="3326" spans="17:19" x14ac:dyDescent="0.3">
      <c r="Q3326" s="11"/>
      <c r="S3326" s="16"/>
    </row>
    <row r="3327" spans="17:19" x14ac:dyDescent="0.3">
      <c r="Q3327" s="11"/>
      <c r="S3327" s="16"/>
    </row>
    <row r="3328" spans="17:19" x14ac:dyDescent="0.3">
      <c r="Q3328" s="11"/>
      <c r="S3328" s="16"/>
    </row>
    <row r="3329" spans="17:19" x14ac:dyDescent="0.3">
      <c r="Q3329" s="11"/>
      <c r="S3329" s="16"/>
    </row>
    <row r="3330" spans="17:19" x14ac:dyDescent="0.3">
      <c r="Q3330" s="11"/>
      <c r="S3330" s="16"/>
    </row>
    <row r="3331" spans="17:19" x14ac:dyDescent="0.3">
      <c r="Q3331" s="11"/>
      <c r="S3331" s="16"/>
    </row>
    <row r="3332" spans="17:19" x14ac:dyDescent="0.3">
      <c r="Q3332" s="11"/>
      <c r="S3332" s="16"/>
    </row>
    <row r="3333" spans="17:19" x14ac:dyDescent="0.3">
      <c r="Q3333" s="11"/>
      <c r="S3333" s="16"/>
    </row>
    <row r="3334" spans="17:19" x14ac:dyDescent="0.3">
      <c r="Q3334" s="11"/>
      <c r="S3334" s="16"/>
    </row>
    <row r="3335" spans="17:19" x14ac:dyDescent="0.3">
      <c r="Q3335" s="11"/>
      <c r="S3335" s="16"/>
    </row>
    <row r="3336" spans="17:19" x14ac:dyDescent="0.3">
      <c r="Q3336" s="11"/>
      <c r="S3336" s="16"/>
    </row>
    <row r="3337" spans="17:19" x14ac:dyDescent="0.3">
      <c r="Q3337" s="11"/>
      <c r="S3337" s="16"/>
    </row>
    <row r="3338" spans="17:19" x14ac:dyDescent="0.3">
      <c r="Q3338" s="11"/>
      <c r="S3338" s="16"/>
    </row>
    <row r="3339" spans="17:19" x14ac:dyDescent="0.3">
      <c r="Q3339" s="11"/>
      <c r="S3339" s="16"/>
    </row>
    <row r="3340" spans="17:19" x14ac:dyDescent="0.3">
      <c r="Q3340" s="11"/>
      <c r="S3340" s="16"/>
    </row>
    <row r="3341" spans="17:19" x14ac:dyDescent="0.3">
      <c r="Q3341" s="11"/>
      <c r="S3341" s="16"/>
    </row>
    <row r="3342" spans="17:19" x14ac:dyDescent="0.3">
      <c r="Q3342" s="11"/>
      <c r="S3342" s="16"/>
    </row>
    <row r="3343" spans="17:19" x14ac:dyDescent="0.3">
      <c r="Q3343" s="11"/>
      <c r="S3343" s="16"/>
    </row>
    <row r="3344" spans="17:19" x14ac:dyDescent="0.3">
      <c r="Q3344" s="11"/>
      <c r="S3344" s="16"/>
    </row>
    <row r="3345" spans="17:19" x14ac:dyDescent="0.3">
      <c r="Q3345" s="11"/>
      <c r="S3345" s="16"/>
    </row>
    <row r="3346" spans="17:19" x14ac:dyDescent="0.3">
      <c r="Q3346" s="11"/>
      <c r="S3346" s="16"/>
    </row>
    <row r="3347" spans="17:19" x14ac:dyDescent="0.3">
      <c r="Q3347" s="11"/>
      <c r="S3347" s="16"/>
    </row>
    <row r="3348" spans="17:19" x14ac:dyDescent="0.3">
      <c r="Q3348" s="11"/>
      <c r="S3348" s="16"/>
    </row>
    <row r="3349" spans="17:19" x14ac:dyDescent="0.3">
      <c r="Q3349" s="11"/>
      <c r="S3349" s="16"/>
    </row>
    <row r="3350" spans="17:19" x14ac:dyDescent="0.3">
      <c r="Q3350" s="11"/>
      <c r="S3350" s="16"/>
    </row>
    <row r="3351" spans="17:19" x14ac:dyDescent="0.3">
      <c r="Q3351" s="11"/>
      <c r="S3351" s="16"/>
    </row>
    <row r="3352" spans="17:19" x14ac:dyDescent="0.3">
      <c r="Q3352" s="11"/>
      <c r="S3352" s="16"/>
    </row>
    <row r="3353" spans="17:19" x14ac:dyDescent="0.3">
      <c r="Q3353" s="11"/>
      <c r="S3353" s="16"/>
    </row>
    <row r="3354" spans="17:19" x14ac:dyDescent="0.3">
      <c r="Q3354" s="11"/>
      <c r="S3354" s="16"/>
    </row>
    <row r="3355" spans="17:19" x14ac:dyDescent="0.3">
      <c r="Q3355" s="11"/>
      <c r="S3355" s="16"/>
    </row>
    <row r="3356" spans="17:19" x14ac:dyDescent="0.3">
      <c r="Q3356" s="11"/>
      <c r="S3356" s="16"/>
    </row>
    <row r="3357" spans="17:19" x14ac:dyDescent="0.3">
      <c r="Q3357" s="11"/>
      <c r="S3357" s="16"/>
    </row>
    <row r="3358" spans="17:19" x14ac:dyDescent="0.3">
      <c r="Q3358" s="11"/>
      <c r="S3358" s="16"/>
    </row>
    <row r="3359" spans="17:19" x14ac:dyDescent="0.3">
      <c r="Q3359" s="11"/>
      <c r="S3359" s="16"/>
    </row>
    <row r="3360" spans="17:19" x14ac:dyDescent="0.3">
      <c r="Q3360" s="11"/>
      <c r="S3360" s="16"/>
    </row>
    <row r="3361" spans="17:19" x14ac:dyDescent="0.3">
      <c r="Q3361" s="11"/>
      <c r="S3361" s="16"/>
    </row>
    <row r="3362" spans="17:19" x14ac:dyDescent="0.3">
      <c r="Q3362" s="11"/>
      <c r="S3362" s="16"/>
    </row>
    <row r="3363" spans="17:19" x14ac:dyDescent="0.3">
      <c r="Q3363" s="11"/>
      <c r="S3363" s="16"/>
    </row>
    <row r="3364" spans="17:19" x14ac:dyDescent="0.3">
      <c r="Q3364" s="11"/>
      <c r="S3364" s="16"/>
    </row>
    <row r="3365" spans="17:19" x14ac:dyDescent="0.3">
      <c r="Q3365" s="11"/>
      <c r="S3365" s="16"/>
    </row>
    <row r="3366" spans="17:19" x14ac:dyDescent="0.3">
      <c r="Q3366" s="11"/>
      <c r="S3366" s="16"/>
    </row>
    <row r="3367" spans="17:19" x14ac:dyDescent="0.3">
      <c r="Q3367" s="11"/>
      <c r="S3367" s="16"/>
    </row>
    <row r="3368" spans="17:19" x14ac:dyDescent="0.3">
      <c r="Q3368" s="11"/>
      <c r="S3368" s="16"/>
    </row>
    <row r="3369" spans="17:19" x14ac:dyDescent="0.3">
      <c r="Q3369" s="11"/>
      <c r="S3369" s="16"/>
    </row>
    <row r="3370" spans="17:19" x14ac:dyDescent="0.3">
      <c r="Q3370" s="11"/>
      <c r="S3370" s="16"/>
    </row>
    <row r="3371" spans="17:19" x14ac:dyDescent="0.3">
      <c r="Q3371" s="11"/>
      <c r="S3371" s="16"/>
    </row>
    <row r="3372" spans="17:19" x14ac:dyDescent="0.3">
      <c r="Q3372" s="11"/>
      <c r="S3372" s="16"/>
    </row>
    <row r="3373" spans="17:19" x14ac:dyDescent="0.3">
      <c r="Q3373" s="11"/>
      <c r="S3373" s="16"/>
    </row>
    <row r="3374" spans="17:19" x14ac:dyDescent="0.3">
      <c r="Q3374" s="11"/>
      <c r="S3374" s="16"/>
    </row>
    <row r="3375" spans="17:19" x14ac:dyDescent="0.3">
      <c r="Q3375" s="11"/>
      <c r="S3375" s="16"/>
    </row>
    <row r="3376" spans="17:19" x14ac:dyDescent="0.3">
      <c r="Q3376" s="11"/>
      <c r="S3376" s="16"/>
    </row>
    <row r="3377" spans="17:19" x14ac:dyDescent="0.3">
      <c r="Q3377" s="11"/>
      <c r="S3377" s="16"/>
    </row>
    <row r="3378" spans="17:19" x14ac:dyDescent="0.3">
      <c r="Q3378" s="11"/>
      <c r="S3378" s="16"/>
    </row>
    <row r="3379" spans="17:19" x14ac:dyDescent="0.3">
      <c r="Q3379" s="11"/>
      <c r="S3379" s="16"/>
    </row>
    <row r="3380" spans="17:19" x14ac:dyDescent="0.3">
      <c r="Q3380" s="11"/>
      <c r="S3380" s="16"/>
    </row>
    <row r="3381" spans="17:19" x14ac:dyDescent="0.3">
      <c r="Q3381" s="11"/>
      <c r="S3381" s="16"/>
    </row>
    <row r="3382" spans="17:19" x14ac:dyDescent="0.3">
      <c r="Q3382" s="11"/>
      <c r="S3382" s="16"/>
    </row>
    <row r="3383" spans="17:19" x14ac:dyDescent="0.3">
      <c r="Q3383" s="11"/>
      <c r="S3383" s="16"/>
    </row>
    <row r="3384" spans="17:19" x14ac:dyDescent="0.3">
      <c r="Q3384" s="11"/>
      <c r="S3384" s="16"/>
    </row>
    <row r="3385" spans="17:19" x14ac:dyDescent="0.3">
      <c r="Q3385" s="11"/>
      <c r="S3385" s="16"/>
    </row>
    <row r="3386" spans="17:19" x14ac:dyDescent="0.3">
      <c r="Q3386" s="11"/>
      <c r="S3386" s="16"/>
    </row>
    <row r="3387" spans="17:19" x14ac:dyDescent="0.3">
      <c r="Q3387" s="11"/>
      <c r="S3387" s="16"/>
    </row>
    <row r="3388" spans="17:19" x14ac:dyDescent="0.3">
      <c r="Q3388" s="11"/>
      <c r="S3388" s="16"/>
    </row>
    <row r="3389" spans="17:19" x14ac:dyDescent="0.3">
      <c r="Q3389" s="11"/>
      <c r="S3389" s="16"/>
    </row>
    <row r="3390" spans="17:19" x14ac:dyDescent="0.3">
      <c r="Q3390" s="11"/>
      <c r="S3390" s="16"/>
    </row>
    <row r="3391" spans="17:19" x14ac:dyDescent="0.3">
      <c r="Q3391" s="11"/>
      <c r="S3391" s="16"/>
    </row>
    <row r="3392" spans="17:19" x14ac:dyDescent="0.3">
      <c r="Q3392" s="11"/>
      <c r="S3392" s="16"/>
    </row>
    <row r="3393" spans="17:19" x14ac:dyDescent="0.3">
      <c r="Q3393" s="11"/>
      <c r="S3393" s="16"/>
    </row>
    <row r="3394" spans="17:19" x14ac:dyDescent="0.3">
      <c r="Q3394" s="11"/>
      <c r="S3394" s="16"/>
    </row>
    <row r="3395" spans="17:19" x14ac:dyDescent="0.3">
      <c r="Q3395" s="11"/>
      <c r="S3395" s="16"/>
    </row>
    <row r="3396" spans="17:19" x14ac:dyDescent="0.3">
      <c r="Q3396" s="11"/>
      <c r="S3396" s="16"/>
    </row>
    <row r="3397" spans="17:19" x14ac:dyDescent="0.3">
      <c r="Q3397" s="11"/>
      <c r="S3397" s="16"/>
    </row>
    <row r="3398" spans="17:19" x14ac:dyDescent="0.3">
      <c r="Q3398" s="11"/>
      <c r="S3398" s="16"/>
    </row>
    <row r="3399" spans="17:19" x14ac:dyDescent="0.3">
      <c r="Q3399" s="11"/>
      <c r="S3399" s="16"/>
    </row>
    <row r="3400" spans="17:19" x14ac:dyDescent="0.3">
      <c r="Q3400" s="11"/>
      <c r="S3400" s="16"/>
    </row>
    <row r="3401" spans="17:19" x14ac:dyDescent="0.3">
      <c r="Q3401" s="11"/>
      <c r="S3401" s="16"/>
    </row>
    <row r="3402" spans="17:19" x14ac:dyDescent="0.3">
      <c r="Q3402" s="11"/>
      <c r="S3402" s="16"/>
    </row>
    <row r="3403" spans="17:19" x14ac:dyDescent="0.3">
      <c r="Q3403" s="11"/>
      <c r="S3403" s="16"/>
    </row>
    <row r="3404" spans="17:19" x14ac:dyDescent="0.3">
      <c r="Q3404" s="11"/>
      <c r="S3404" s="16"/>
    </row>
    <row r="3405" spans="17:19" x14ac:dyDescent="0.3">
      <c r="Q3405" s="11"/>
      <c r="S3405" s="16"/>
    </row>
    <row r="3406" spans="17:19" x14ac:dyDescent="0.3">
      <c r="Q3406" s="11"/>
      <c r="S3406" s="16"/>
    </row>
    <row r="3407" spans="17:19" x14ac:dyDescent="0.3">
      <c r="Q3407" s="11"/>
      <c r="S3407" s="16"/>
    </row>
    <row r="3408" spans="17:19" x14ac:dyDescent="0.3">
      <c r="Q3408" s="11"/>
      <c r="S3408" s="16"/>
    </row>
    <row r="3409" spans="17:19" x14ac:dyDescent="0.3">
      <c r="Q3409" s="11"/>
      <c r="S3409" s="16"/>
    </row>
    <row r="3410" spans="17:19" x14ac:dyDescent="0.3">
      <c r="Q3410" s="11"/>
      <c r="S3410" s="16"/>
    </row>
    <row r="3411" spans="17:19" x14ac:dyDescent="0.3">
      <c r="Q3411" s="11"/>
      <c r="S3411" s="16"/>
    </row>
    <row r="3412" spans="17:19" x14ac:dyDescent="0.3">
      <c r="Q3412" s="11"/>
      <c r="S3412" s="16"/>
    </row>
    <row r="3413" spans="17:19" x14ac:dyDescent="0.3">
      <c r="Q3413" s="11"/>
      <c r="S3413" s="16"/>
    </row>
    <row r="3414" spans="17:19" x14ac:dyDescent="0.3">
      <c r="Q3414" s="11"/>
      <c r="S3414" s="16"/>
    </row>
    <row r="3415" spans="17:19" x14ac:dyDescent="0.3">
      <c r="Q3415" s="11"/>
      <c r="S3415" s="16"/>
    </row>
    <row r="3416" spans="17:19" x14ac:dyDescent="0.3">
      <c r="Q3416" s="11"/>
      <c r="S3416" s="16"/>
    </row>
    <row r="3417" spans="17:19" x14ac:dyDescent="0.3">
      <c r="Q3417" s="11"/>
      <c r="S3417" s="16"/>
    </row>
    <row r="3418" spans="17:19" x14ac:dyDescent="0.3">
      <c r="Q3418" s="11"/>
      <c r="S3418" s="16"/>
    </row>
    <row r="3419" spans="17:19" x14ac:dyDescent="0.3">
      <c r="Q3419" s="11"/>
      <c r="S3419" s="16"/>
    </row>
    <row r="3420" spans="17:19" x14ac:dyDescent="0.3">
      <c r="Q3420" s="11"/>
      <c r="S3420" s="16"/>
    </row>
    <row r="3421" spans="17:19" x14ac:dyDescent="0.3">
      <c r="Q3421" s="11"/>
      <c r="S3421" s="16"/>
    </row>
    <row r="3422" spans="17:19" x14ac:dyDescent="0.3">
      <c r="Q3422" s="11"/>
      <c r="S3422" s="16"/>
    </row>
    <row r="3423" spans="17:19" x14ac:dyDescent="0.3">
      <c r="Q3423" s="11"/>
      <c r="S3423" s="16"/>
    </row>
    <row r="3424" spans="17:19" x14ac:dyDescent="0.3">
      <c r="Q3424" s="11"/>
      <c r="S3424" s="16"/>
    </row>
    <row r="3425" spans="17:19" x14ac:dyDescent="0.3">
      <c r="Q3425" s="11"/>
      <c r="S3425" s="16"/>
    </row>
    <row r="3426" spans="17:19" x14ac:dyDescent="0.3">
      <c r="Q3426" s="11"/>
      <c r="S3426" s="16"/>
    </row>
    <row r="3427" spans="17:19" x14ac:dyDescent="0.3">
      <c r="Q3427" s="11"/>
      <c r="S3427" s="16"/>
    </row>
    <row r="3428" spans="17:19" x14ac:dyDescent="0.3">
      <c r="Q3428" s="11"/>
      <c r="S3428" s="16"/>
    </row>
    <row r="3429" spans="17:19" x14ac:dyDescent="0.3">
      <c r="Q3429" s="11"/>
      <c r="S3429" s="16"/>
    </row>
    <row r="3430" spans="17:19" x14ac:dyDescent="0.3">
      <c r="Q3430" s="11"/>
      <c r="S3430" s="16"/>
    </row>
    <row r="3431" spans="17:19" x14ac:dyDescent="0.3">
      <c r="Q3431" s="11"/>
      <c r="S3431" s="16"/>
    </row>
    <row r="3432" spans="17:19" x14ac:dyDescent="0.3">
      <c r="Q3432" s="11"/>
      <c r="S3432" s="16"/>
    </row>
    <row r="3433" spans="17:19" x14ac:dyDescent="0.3">
      <c r="Q3433" s="11"/>
      <c r="S3433" s="16"/>
    </row>
    <row r="3434" spans="17:19" x14ac:dyDescent="0.3">
      <c r="Q3434" s="11"/>
      <c r="S3434" s="16"/>
    </row>
    <row r="3435" spans="17:19" x14ac:dyDescent="0.3">
      <c r="Q3435" s="11"/>
      <c r="S3435" s="16"/>
    </row>
    <row r="3436" spans="17:19" x14ac:dyDescent="0.3">
      <c r="Q3436" s="11"/>
      <c r="S3436" s="16"/>
    </row>
    <row r="3437" spans="17:19" x14ac:dyDescent="0.3">
      <c r="Q3437" s="11"/>
      <c r="S3437" s="16"/>
    </row>
    <row r="3438" spans="17:19" x14ac:dyDescent="0.3">
      <c r="Q3438" s="11"/>
      <c r="S3438" s="16"/>
    </row>
    <row r="3439" spans="17:19" x14ac:dyDescent="0.3">
      <c r="Q3439" s="11"/>
      <c r="S3439" s="16"/>
    </row>
    <row r="3440" spans="17:19" x14ac:dyDescent="0.3">
      <c r="Q3440" s="11"/>
      <c r="S3440" s="16"/>
    </row>
    <row r="3441" spans="17:19" x14ac:dyDescent="0.3">
      <c r="Q3441" s="11"/>
      <c r="S3441" s="16"/>
    </row>
    <row r="3442" spans="17:19" x14ac:dyDescent="0.3">
      <c r="Q3442" s="11"/>
      <c r="S3442" s="16"/>
    </row>
    <row r="3443" spans="17:19" x14ac:dyDescent="0.3">
      <c r="Q3443" s="11"/>
      <c r="S3443" s="16"/>
    </row>
    <row r="3444" spans="17:19" x14ac:dyDescent="0.3">
      <c r="Q3444" s="11"/>
      <c r="S3444" s="16"/>
    </row>
    <row r="3445" spans="17:19" x14ac:dyDescent="0.3">
      <c r="Q3445" s="11"/>
      <c r="S3445" s="16"/>
    </row>
    <row r="3446" spans="17:19" x14ac:dyDescent="0.3">
      <c r="Q3446" s="11"/>
      <c r="S3446" s="16"/>
    </row>
    <row r="3447" spans="17:19" x14ac:dyDescent="0.3">
      <c r="Q3447" s="11"/>
      <c r="S3447" s="16"/>
    </row>
    <row r="3448" spans="17:19" x14ac:dyDescent="0.3">
      <c r="Q3448" s="11"/>
      <c r="S3448" s="16"/>
    </row>
    <row r="3449" spans="17:19" x14ac:dyDescent="0.3">
      <c r="Q3449" s="11"/>
      <c r="S3449" s="16"/>
    </row>
    <row r="3450" spans="17:19" x14ac:dyDescent="0.3">
      <c r="Q3450" s="11"/>
      <c r="S3450" s="16"/>
    </row>
    <row r="3451" spans="17:19" x14ac:dyDescent="0.3">
      <c r="Q3451" s="11"/>
      <c r="S3451" s="16"/>
    </row>
    <row r="3452" spans="17:19" x14ac:dyDescent="0.3">
      <c r="Q3452" s="11"/>
      <c r="S3452" s="16"/>
    </row>
    <row r="3453" spans="17:19" x14ac:dyDescent="0.3">
      <c r="Q3453" s="11"/>
      <c r="S3453" s="16"/>
    </row>
    <row r="3454" spans="17:19" x14ac:dyDescent="0.3">
      <c r="Q3454" s="11"/>
      <c r="S3454" s="16"/>
    </row>
    <row r="3455" spans="17:19" x14ac:dyDescent="0.3">
      <c r="Q3455" s="11"/>
      <c r="S3455" s="16"/>
    </row>
    <row r="3456" spans="17:19" x14ac:dyDescent="0.3">
      <c r="Q3456" s="11"/>
      <c r="S3456" s="16"/>
    </row>
    <row r="3457" spans="17:19" x14ac:dyDescent="0.3">
      <c r="Q3457" s="11"/>
      <c r="S3457" s="16"/>
    </row>
    <row r="3458" spans="17:19" x14ac:dyDescent="0.3">
      <c r="Q3458" s="11"/>
      <c r="S3458" s="16"/>
    </row>
    <row r="3459" spans="17:19" x14ac:dyDescent="0.3">
      <c r="Q3459" s="11"/>
      <c r="S3459" s="16"/>
    </row>
    <row r="3460" spans="17:19" x14ac:dyDescent="0.3">
      <c r="Q3460" s="11"/>
      <c r="S3460" s="16"/>
    </row>
    <row r="3461" spans="17:19" x14ac:dyDescent="0.3">
      <c r="Q3461" s="11"/>
      <c r="S3461" s="16"/>
    </row>
    <row r="3462" spans="17:19" x14ac:dyDescent="0.3">
      <c r="Q3462" s="11"/>
      <c r="S3462" s="16"/>
    </row>
    <row r="3463" spans="17:19" x14ac:dyDescent="0.3">
      <c r="Q3463" s="11"/>
      <c r="S3463" s="16"/>
    </row>
    <row r="3464" spans="17:19" x14ac:dyDescent="0.3">
      <c r="Q3464" s="11"/>
      <c r="S3464" s="16"/>
    </row>
    <row r="3465" spans="17:19" x14ac:dyDescent="0.3">
      <c r="Q3465" s="11"/>
      <c r="S3465" s="16"/>
    </row>
    <row r="3466" spans="17:19" x14ac:dyDescent="0.3">
      <c r="Q3466" s="11"/>
      <c r="S3466" s="16"/>
    </row>
    <row r="3467" spans="17:19" x14ac:dyDescent="0.3">
      <c r="Q3467" s="11"/>
      <c r="S3467" s="16"/>
    </row>
    <row r="3468" spans="17:19" x14ac:dyDescent="0.3">
      <c r="Q3468" s="11"/>
      <c r="S3468" s="16"/>
    </row>
    <row r="3469" spans="17:19" x14ac:dyDescent="0.3">
      <c r="Q3469" s="11"/>
      <c r="S3469" s="16"/>
    </row>
    <row r="3470" spans="17:19" x14ac:dyDescent="0.3">
      <c r="Q3470" s="11"/>
      <c r="S3470" s="16"/>
    </row>
    <row r="3471" spans="17:19" x14ac:dyDescent="0.3">
      <c r="Q3471" s="11"/>
      <c r="S3471" s="16"/>
    </row>
    <row r="3472" spans="17:19" x14ac:dyDescent="0.3">
      <c r="Q3472" s="11"/>
      <c r="S3472" s="16"/>
    </row>
    <row r="3473" spans="17:19" x14ac:dyDescent="0.3">
      <c r="Q3473" s="11"/>
      <c r="S3473" s="16"/>
    </row>
    <row r="3474" spans="17:19" x14ac:dyDescent="0.3">
      <c r="Q3474" s="11"/>
      <c r="S3474" s="16"/>
    </row>
    <row r="3475" spans="17:19" x14ac:dyDescent="0.3">
      <c r="Q3475" s="11"/>
      <c r="S3475" s="16"/>
    </row>
    <row r="3476" spans="17:19" x14ac:dyDescent="0.3">
      <c r="Q3476" s="11"/>
      <c r="S3476" s="16"/>
    </row>
    <row r="3477" spans="17:19" x14ac:dyDescent="0.3">
      <c r="Q3477" s="11"/>
      <c r="S3477" s="16"/>
    </row>
    <row r="3478" spans="17:19" x14ac:dyDescent="0.3">
      <c r="Q3478" s="11"/>
      <c r="S3478" s="16"/>
    </row>
    <row r="3479" spans="17:19" x14ac:dyDescent="0.3">
      <c r="Q3479" s="11"/>
      <c r="S3479" s="16"/>
    </row>
    <row r="3480" spans="17:19" x14ac:dyDescent="0.3">
      <c r="Q3480" s="11"/>
      <c r="S3480" s="16"/>
    </row>
    <row r="3481" spans="17:19" x14ac:dyDescent="0.3">
      <c r="Q3481" s="11"/>
      <c r="S3481" s="16"/>
    </row>
    <row r="3482" spans="17:19" x14ac:dyDescent="0.3">
      <c r="Q3482" s="11"/>
      <c r="S3482" s="16"/>
    </row>
    <row r="3483" spans="17:19" x14ac:dyDescent="0.3">
      <c r="Q3483" s="11"/>
      <c r="S3483" s="16"/>
    </row>
    <row r="3484" spans="17:19" x14ac:dyDescent="0.3">
      <c r="Q3484" s="11"/>
      <c r="S3484" s="16"/>
    </row>
    <row r="3485" spans="17:19" x14ac:dyDescent="0.3">
      <c r="Q3485" s="11"/>
      <c r="S3485" s="16"/>
    </row>
    <row r="3486" spans="17:19" x14ac:dyDescent="0.3">
      <c r="Q3486" s="11"/>
      <c r="S3486" s="16"/>
    </row>
    <row r="3487" spans="17:19" x14ac:dyDescent="0.3">
      <c r="Q3487" s="11"/>
      <c r="S3487" s="16"/>
    </row>
    <row r="3488" spans="17:19" x14ac:dyDescent="0.3">
      <c r="Q3488" s="11"/>
      <c r="S3488" s="16"/>
    </row>
    <row r="3489" spans="17:19" x14ac:dyDescent="0.3">
      <c r="Q3489" s="11"/>
      <c r="S3489" s="16"/>
    </row>
    <row r="3490" spans="17:19" x14ac:dyDescent="0.3">
      <c r="Q3490" s="11"/>
      <c r="S3490" s="16"/>
    </row>
    <row r="3491" spans="17:19" x14ac:dyDescent="0.3">
      <c r="Q3491" s="11"/>
      <c r="S3491" s="16"/>
    </row>
    <row r="3492" spans="17:19" x14ac:dyDescent="0.3">
      <c r="Q3492" s="11"/>
      <c r="S3492" s="16"/>
    </row>
    <row r="3493" spans="17:19" x14ac:dyDescent="0.3">
      <c r="Q3493" s="11"/>
      <c r="S3493" s="16"/>
    </row>
    <row r="3494" spans="17:19" x14ac:dyDescent="0.3">
      <c r="Q3494" s="11"/>
      <c r="S3494" s="16"/>
    </row>
    <row r="3495" spans="17:19" x14ac:dyDescent="0.3">
      <c r="Q3495" s="11"/>
      <c r="S3495" s="16"/>
    </row>
    <row r="3496" spans="17:19" x14ac:dyDescent="0.3">
      <c r="Q3496" s="11"/>
      <c r="S3496" s="16"/>
    </row>
    <row r="3497" spans="17:19" x14ac:dyDescent="0.3">
      <c r="Q3497" s="11"/>
      <c r="S3497" s="16"/>
    </row>
    <row r="3498" spans="17:19" x14ac:dyDescent="0.3">
      <c r="Q3498" s="11"/>
      <c r="S3498" s="16"/>
    </row>
    <row r="3499" spans="17:19" x14ac:dyDescent="0.3">
      <c r="Q3499" s="11"/>
      <c r="S3499" s="16"/>
    </row>
    <row r="3500" spans="17:19" x14ac:dyDescent="0.3">
      <c r="Q3500" s="11"/>
      <c r="S3500" s="16"/>
    </row>
    <row r="3501" spans="17:19" x14ac:dyDescent="0.3">
      <c r="Q3501" s="11"/>
      <c r="S3501" s="16"/>
    </row>
    <row r="3502" spans="17:19" x14ac:dyDescent="0.3">
      <c r="Q3502" s="11"/>
      <c r="S3502" s="16"/>
    </row>
    <row r="3503" spans="17:19" x14ac:dyDescent="0.3">
      <c r="Q3503" s="11"/>
      <c r="S3503" s="16"/>
    </row>
    <row r="3504" spans="17:19" x14ac:dyDescent="0.3">
      <c r="Q3504" s="11"/>
      <c r="S3504" s="16"/>
    </row>
    <row r="3505" spans="17:19" x14ac:dyDescent="0.3">
      <c r="Q3505" s="11"/>
      <c r="S3505" s="16"/>
    </row>
    <row r="3506" spans="17:19" x14ac:dyDescent="0.3">
      <c r="Q3506" s="11"/>
      <c r="S3506" s="16"/>
    </row>
    <row r="3507" spans="17:19" x14ac:dyDescent="0.3">
      <c r="Q3507" s="11"/>
      <c r="S3507" s="16"/>
    </row>
    <row r="3508" spans="17:19" x14ac:dyDescent="0.3">
      <c r="Q3508" s="11"/>
      <c r="S3508" s="16"/>
    </row>
    <row r="3509" spans="17:19" x14ac:dyDescent="0.3">
      <c r="Q3509" s="11"/>
      <c r="S3509" s="16"/>
    </row>
    <row r="3510" spans="17:19" x14ac:dyDescent="0.3">
      <c r="Q3510" s="11"/>
      <c r="S3510" s="16"/>
    </row>
    <row r="3511" spans="17:19" x14ac:dyDescent="0.3">
      <c r="Q3511" s="11"/>
      <c r="S3511" s="16"/>
    </row>
    <row r="3512" spans="17:19" x14ac:dyDescent="0.3">
      <c r="Q3512" s="11"/>
      <c r="S3512" s="16"/>
    </row>
    <row r="3513" spans="17:19" x14ac:dyDescent="0.3">
      <c r="Q3513" s="11"/>
      <c r="S3513" s="16"/>
    </row>
    <row r="3514" spans="17:19" x14ac:dyDescent="0.3">
      <c r="Q3514" s="11"/>
      <c r="S3514" s="16"/>
    </row>
    <row r="3515" spans="17:19" x14ac:dyDescent="0.3">
      <c r="Q3515" s="11"/>
      <c r="S3515" s="16"/>
    </row>
    <row r="3516" spans="17:19" x14ac:dyDescent="0.3">
      <c r="Q3516" s="11"/>
      <c r="S3516" s="16"/>
    </row>
    <row r="3517" spans="17:19" x14ac:dyDescent="0.3">
      <c r="Q3517" s="11"/>
      <c r="S3517" s="16"/>
    </row>
    <row r="3518" spans="17:19" x14ac:dyDescent="0.3">
      <c r="Q3518" s="11"/>
      <c r="S3518" s="16"/>
    </row>
    <row r="3519" spans="17:19" x14ac:dyDescent="0.3">
      <c r="Q3519" s="11"/>
      <c r="S3519" s="16"/>
    </row>
    <row r="3520" spans="17:19" x14ac:dyDescent="0.3">
      <c r="Q3520" s="11"/>
      <c r="S3520" s="16"/>
    </row>
    <row r="3521" spans="17:19" x14ac:dyDescent="0.3">
      <c r="Q3521" s="11"/>
      <c r="S3521" s="16"/>
    </row>
    <row r="3522" spans="17:19" x14ac:dyDescent="0.3">
      <c r="Q3522" s="11"/>
      <c r="S3522" s="16"/>
    </row>
    <row r="3523" spans="17:19" x14ac:dyDescent="0.3">
      <c r="Q3523" s="11"/>
      <c r="S3523" s="16"/>
    </row>
    <row r="3524" spans="17:19" x14ac:dyDescent="0.3">
      <c r="Q3524" s="11"/>
      <c r="S3524" s="16"/>
    </row>
    <row r="3525" spans="17:19" x14ac:dyDescent="0.3">
      <c r="Q3525" s="11"/>
      <c r="S3525" s="16"/>
    </row>
    <row r="3526" spans="17:19" x14ac:dyDescent="0.3">
      <c r="Q3526" s="11"/>
      <c r="S3526" s="16"/>
    </row>
    <row r="3527" spans="17:19" x14ac:dyDescent="0.3">
      <c r="Q3527" s="11"/>
      <c r="S3527" s="16"/>
    </row>
    <row r="3528" spans="17:19" x14ac:dyDescent="0.3">
      <c r="Q3528" s="11"/>
      <c r="S3528" s="16"/>
    </row>
    <row r="3529" spans="17:19" x14ac:dyDescent="0.3">
      <c r="Q3529" s="11"/>
      <c r="S3529" s="16"/>
    </row>
    <row r="3530" spans="17:19" x14ac:dyDescent="0.3">
      <c r="Q3530" s="11"/>
      <c r="S3530" s="16"/>
    </row>
    <row r="3531" spans="17:19" x14ac:dyDescent="0.3">
      <c r="Q3531" s="11"/>
      <c r="S3531" s="16"/>
    </row>
    <row r="3532" spans="17:19" x14ac:dyDescent="0.3">
      <c r="Q3532" s="11"/>
      <c r="S3532" s="16"/>
    </row>
    <row r="3533" spans="17:19" x14ac:dyDescent="0.3">
      <c r="Q3533" s="11"/>
      <c r="S3533" s="16"/>
    </row>
    <row r="3534" spans="17:19" x14ac:dyDescent="0.3">
      <c r="Q3534" s="11"/>
      <c r="S3534" s="16"/>
    </row>
    <row r="3535" spans="17:19" x14ac:dyDescent="0.3">
      <c r="Q3535" s="11"/>
      <c r="S3535" s="16"/>
    </row>
    <row r="3536" spans="17:19" x14ac:dyDescent="0.3">
      <c r="Q3536" s="11"/>
      <c r="S3536" s="16"/>
    </row>
    <row r="3537" spans="17:19" x14ac:dyDescent="0.3">
      <c r="Q3537" s="11"/>
      <c r="S3537" s="16"/>
    </row>
    <row r="3538" spans="17:19" x14ac:dyDescent="0.3">
      <c r="Q3538" s="11"/>
      <c r="S3538" s="16"/>
    </row>
    <row r="3539" spans="17:19" x14ac:dyDescent="0.3">
      <c r="Q3539" s="11"/>
      <c r="S3539" s="16"/>
    </row>
    <row r="3540" spans="17:19" x14ac:dyDescent="0.3">
      <c r="Q3540" s="11"/>
      <c r="S3540" s="16"/>
    </row>
    <row r="3541" spans="17:19" x14ac:dyDescent="0.3">
      <c r="Q3541" s="11"/>
      <c r="S3541" s="16"/>
    </row>
    <row r="3542" spans="17:19" x14ac:dyDescent="0.3">
      <c r="Q3542" s="11"/>
      <c r="S3542" s="16"/>
    </row>
    <row r="3543" spans="17:19" x14ac:dyDescent="0.3">
      <c r="Q3543" s="11"/>
      <c r="S3543" s="16"/>
    </row>
    <row r="3544" spans="17:19" x14ac:dyDescent="0.3">
      <c r="Q3544" s="11"/>
      <c r="S3544" s="16"/>
    </row>
    <row r="3545" spans="17:19" x14ac:dyDescent="0.3">
      <c r="Q3545" s="11"/>
      <c r="S3545" s="16"/>
    </row>
    <row r="3546" spans="17:19" x14ac:dyDescent="0.3">
      <c r="Q3546" s="11"/>
      <c r="S3546" s="16"/>
    </row>
    <row r="3547" spans="17:19" x14ac:dyDescent="0.3">
      <c r="Q3547" s="11"/>
      <c r="S3547" s="16"/>
    </row>
    <row r="3548" spans="17:19" x14ac:dyDescent="0.3">
      <c r="Q3548" s="11"/>
      <c r="S3548" s="16"/>
    </row>
    <row r="3549" spans="17:19" x14ac:dyDescent="0.3">
      <c r="Q3549" s="11"/>
      <c r="S3549" s="16"/>
    </row>
    <row r="3550" spans="17:19" x14ac:dyDescent="0.3">
      <c r="Q3550" s="11"/>
      <c r="S3550" s="16"/>
    </row>
    <row r="3551" spans="17:19" x14ac:dyDescent="0.3">
      <c r="Q3551" s="11"/>
      <c r="S3551" s="16"/>
    </row>
    <row r="3552" spans="17:19" x14ac:dyDescent="0.3">
      <c r="Q3552" s="11"/>
      <c r="S3552" s="16"/>
    </row>
    <row r="3553" spans="17:19" x14ac:dyDescent="0.3">
      <c r="Q3553" s="11"/>
      <c r="S3553" s="16"/>
    </row>
    <row r="3554" spans="17:19" x14ac:dyDescent="0.3">
      <c r="Q3554" s="11"/>
      <c r="S3554" s="16"/>
    </row>
    <row r="3555" spans="17:19" x14ac:dyDescent="0.3">
      <c r="Q3555" s="11"/>
      <c r="S3555" s="16"/>
    </row>
    <row r="3556" spans="17:19" x14ac:dyDescent="0.3">
      <c r="Q3556" s="11"/>
      <c r="S3556" s="16"/>
    </row>
    <row r="3557" spans="17:19" x14ac:dyDescent="0.3">
      <c r="Q3557" s="11"/>
      <c r="S3557" s="16"/>
    </row>
    <row r="3558" spans="17:19" x14ac:dyDescent="0.3">
      <c r="Q3558" s="11"/>
      <c r="S3558" s="16"/>
    </row>
    <row r="3559" spans="17:19" x14ac:dyDescent="0.3">
      <c r="Q3559" s="11"/>
      <c r="S3559" s="16"/>
    </row>
    <row r="3560" spans="17:19" x14ac:dyDescent="0.3">
      <c r="Q3560" s="11"/>
      <c r="S3560" s="16"/>
    </row>
    <row r="3561" spans="17:19" x14ac:dyDescent="0.3">
      <c r="Q3561" s="11"/>
      <c r="S3561" s="16"/>
    </row>
    <row r="3562" spans="17:19" x14ac:dyDescent="0.3">
      <c r="Q3562" s="11"/>
      <c r="S3562" s="16"/>
    </row>
    <row r="3563" spans="17:19" x14ac:dyDescent="0.3">
      <c r="Q3563" s="11"/>
      <c r="S3563" s="16"/>
    </row>
    <row r="3564" spans="17:19" x14ac:dyDescent="0.3">
      <c r="Q3564" s="11"/>
      <c r="S3564" s="16"/>
    </row>
    <row r="3565" spans="17:19" x14ac:dyDescent="0.3">
      <c r="Q3565" s="11"/>
      <c r="S3565" s="16"/>
    </row>
    <row r="3566" spans="17:19" x14ac:dyDescent="0.3">
      <c r="Q3566" s="11"/>
      <c r="S3566" s="16"/>
    </row>
    <row r="3567" spans="17:19" x14ac:dyDescent="0.3">
      <c r="Q3567" s="11"/>
      <c r="S3567" s="16"/>
    </row>
    <row r="3568" spans="17:19" x14ac:dyDescent="0.3">
      <c r="Q3568" s="11"/>
      <c r="S3568" s="16"/>
    </row>
    <row r="3569" spans="17:19" x14ac:dyDescent="0.3">
      <c r="Q3569" s="11"/>
      <c r="S3569" s="16"/>
    </row>
    <row r="3570" spans="17:19" x14ac:dyDescent="0.3">
      <c r="Q3570" s="11"/>
      <c r="S3570" s="16"/>
    </row>
    <row r="3571" spans="17:19" x14ac:dyDescent="0.3">
      <c r="Q3571" s="11"/>
      <c r="S3571" s="16"/>
    </row>
    <row r="3572" spans="17:19" x14ac:dyDescent="0.3">
      <c r="Q3572" s="11"/>
      <c r="S3572" s="16"/>
    </row>
    <row r="3573" spans="17:19" x14ac:dyDescent="0.3">
      <c r="Q3573" s="11"/>
      <c r="S3573" s="16"/>
    </row>
    <row r="3574" spans="17:19" x14ac:dyDescent="0.3">
      <c r="Q3574" s="11"/>
      <c r="S3574" s="16"/>
    </row>
    <row r="3575" spans="17:19" x14ac:dyDescent="0.3">
      <c r="Q3575" s="11"/>
      <c r="S3575" s="16"/>
    </row>
    <row r="3576" spans="17:19" x14ac:dyDescent="0.3">
      <c r="Q3576" s="11"/>
      <c r="S3576" s="16"/>
    </row>
    <row r="3577" spans="17:19" x14ac:dyDescent="0.3">
      <c r="Q3577" s="11"/>
      <c r="S3577" s="16"/>
    </row>
    <row r="3578" spans="17:19" x14ac:dyDescent="0.3">
      <c r="Q3578" s="11"/>
      <c r="S3578" s="16"/>
    </row>
    <row r="3579" spans="17:19" x14ac:dyDescent="0.3">
      <c r="Q3579" s="11"/>
      <c r="S3579" s="16"/>
    </row>
    <row r="3580" spans="17:19" x14ac:dyDescent="0.3">
      <c r="Q3580" s="11"/>
      <c r="S3580" s="16"/>
    </row>
    <row r="3581" spans="17:19" x14ac:dyDescent="0.3">
      <c r="Q3581" s="11"/>
      <c r="S3581" s="16"/>
    </row>
    <row r="3582" spans="17:19" x14ac:dyDescent="0.3">
      <c r="Q3582" s="11"/>
      <c r="S3582" s="16"/>
    </row>
    <row r="3583" spans="17:19" x14ac:dyDescent="0.3">
      <c r="Q3583" s="11"/>
      <c r="S3583" s="16"/>
    </row>
    <row r="3584" spans="17:19" x14ac:dyDescent="0.3">
      <c r="Q3584" s="11"/>
      <c r="S3584" s="16"/>
    </row>
    <row r="3585" spans="17:19" x14ac:dyDescent="0.3">
      <c r="Q3585" s="11"/>
      <c r="S3585" s="16"/>
    </row>
    <row r="3586" spans="17:19" x14ac:dyDescent="0.3">
      <c r="Q3586" s="11"/>
      <c r="S3586" s="16"/>
    </row>
    <row r="3587" spans="17:19" x14ac:dyDescent="0.3">
      <c r="Q3587" s="11"/>
      <c r="S3587" s="16"/>
    </row>
    <row r="3588" spans="17:19" x14ac:dyDescent="0.3">
      <c r="Q3588" s="11"/>
      <c r="S3588" s="16"/>
    </row>
    <row r="3589" spans="17:19" x14ac:dyDescent="0.3">
      <c r="Q3589" s="11"/>
      <c r="S3589" s="16"/>
    </row>
    <row r="3590" spans="17:19" x14ac:dyDescent="0.3">
      <c r="Q3590" s="11"/>
      <c r="S3590" s="16"/>
    </row>
    <row r="3591" spans="17:19" x14ac:dyDescent="0.3">
      <c r="Q3591" s="11"/>
      <c r="S3591" s="16"/>
    </row>
    <row r="3592" spans="17:19" x14ac:dyDescent="0.3">
      <c r="Q3592" s="11"/>
      <c r="S3592" s="16"/>
    </row>
    <row r="3593" spans="17:19" x14ac:dyDescent="0.3">
      <c r="Q3593" s="11"/>
      <c r="S3593" s="16"/>
    </row>
    <row r="3594" spans="17:19" x14ac:dyDescent="0.3">
      <c r="Q3594" s="11"/>
      <c r="S3594" s="16"/>
    </row>
    <row r="3595" spans="17:19" x14ac:dyDescent="0.3">
      <c r="Q3595" s="11"/>
      <c r="S3595" s="16"/>
    </row>
    <row r="3596" spans="17:19" x14ac:dyDescent="0.3">
      <c r="Q3596" s="11"/>
      <c r="S3596" s="16"/>
    </row>
    <row r="3597" spans="17:19" x14ac:dyDescent="0.3">
      <c r="Q3597" s="11"/>
      <c r="S3597" s="16"/>
    </row>
    <row r="3598" spans="17:19" x14ac:dyDescent="0.3">
      <c r="Q3598" s="11"/>
      <c r="S3598" s="16"/>
    </row>
    <row r="3599" spans="17:19" x14ac:dyDescent="0.3">
      <c r="Q3599" s="11"/>
      <c r="S3599" s="16"/>
    </row>
    <row r="3600" spans="17:19" x14ac:dyDescent="0.3">
      <c r="Q3600" s="11"/>
      <c r="S3600" s="16"/>
    </row>
    <row r="3601" spans="17:19" x14ac:dyDescent="0.3">
      <c r="Q3601" s="11"/>
      <c r="S3601" s="16"/>
    </row>
    <row r="3602" spans="17:19" x14ac:dyDescent="0.3">
      <c r="Q3602" s="11"/>
      <c r="S3602" s="16"/>
    </row>
    <row r="3603" spans="17:19" x14ac:dyDescent="0.3">
      <c r="Q3603" s="11"/>
      <c r="S3603" s="16"/>
    </row>
    <row r="3604" spans="17:19" x14ac:dyDescent="0.3">
      <c r="Q3604" s="11"/>
      <c r="S3604" s="16"/>
    </row>
    <row r="3605" spans="17:19" x14ac:dyDescent="0.3">
      <c r="Q3605" s="11"/>
      <c r="S3605" s="16"/>
    </row>
    <row r="3606" spans="17:19" x14ac:dyDescent="0.3">
      <c r="Q3606" s="11"/>
      <c r="S3606" s="16"/>
    </row>
    <row r="3607" spans="17:19" x14ac:dyDescent="0.3">
      <c r="Q3607" s="11"/>
      <c r="S3607" s="16"/>
    </row>
    <row r="3608" spans="17:19" x14ac:dyDescent="0.3">
      <c r="Q3608" s="11"/>
      <c r="S3608" s="16"/>
    </row>
    <row r="3609" spans="17:19" x14ac:dyDescent="0.3">
      <c r="Q3609" s="11"/>
      <c r="S3609" s="16"/>
    </row>
    <row r="3610" spans="17:19" x14ac:dyDescent="0.3">
      <c r="Q3610" s="11"/>
      <c r="S3610" s="16"/>
    </row>
    <row r="3611" spans="17:19" x14ac:dyDescent="0.3">
      <c r="Q3611" s="11"/>
      <c r="S3611" s="16"/>
    </row>
    <row r="3612" spans="17:19" x14ac:dyDescent="0.3">
      <c r="Q3612" s="11"/>
      <c r="S3612" s="16"/>
    </row>
    <row r="3613" spans="17:19" x14ac:dyDescent="0.3">
      <c r="Q3613" s="11"/>
      <c r="S3613" s="16"/>
    </row>
    <row r="3614" spans="17:19" x14ac:dyDescent="0.3">
      <c r="Q3614" s="11"/>
      <c r="S3614" s="16"/>
    </row>
    <row r="3615" spans="17:19" x14ac:dyDescent="0.3">
      <c r="Q3615" s="11"/>
      <c r="S3615" s="16"/>
    </row>
    <row r="3616" spans="17:19" x14ac:dyDescent="0.3">
      <c r="Q3616" s="11"/>
      <c r="S3616" s="16"/>
    </row>
    <row r="3617" spans="17:19" x14ac:dyDescent="0.3">
      <c r="Q3617" s="11"/>
      <c r="S3617" s="16"/>
    </row>
    <row r="3618" spans="17:19" x14ac:dyDescent="0.3">
      <c r="Q3618" s="11"/>
      <c r="S3618" s="16"/>
    </row>
    <row r="3619" spans="17:19" x14ac:dyDescent="0.3">
      <c r="Q3619" s="11"/>
      <c r="S3619" s="16"/>
    </row>
    <row r="3620" spans="17:19" x14ac:dyDescent="0.3">
      <c r="Q3620" s="11"/>
      <c r="S3620" s="16"/>
    </row>
    <row r="3621" spans="17:19" x14ac:dyDescent="0.3">
      <c r="Q3621" s="11"/>
      <c r="S3621" s="16"/>
    </row>
    <row r="3622" spans="17:19" x14ac:dyDescent="0.3">
      <c r="Q3622" s="11"/>
      <c r="S3622" s="16"/>
    </row>
    <row r="3623" spans="17:19" x14ac:dyDescent="0.3">
      <c r="Q3623" s="11"/>
      <c r="S3623" s="16"/>
    </row>
    <row r="3624" spans="17:19" x14ac:dyDescent="0.3">
      <c r="Q3624" s="11"/>
      <c r="S3624" s="16"/>
    </row>
    <row r="3625" spans="17:19" x14ac:dyDescent="0.3">
      <c r="Q3625" s="11"/>
      <c r="S3625" s="16"/>
    </row>
    <row r="3626" spans="17:19" x14ac:dyDescent="0.3">
      <c r="Q3626" s="11"/>
      <c r="S3626" s="16"/>
    </row>
    <row r="3627" spans="17:19" x14ac:dyDescent="0.3">
      <c r="Q3627" s="11"/>
      <c r="S3627" s="16"/>
    </row>
    <row r="3628" spans="17:19" x14ac:dyDescent="0.3">
      <c r="Q3628" s="11"/>
      <c r="S3628" s="16"/>
    </row>
    <row r="3629" spans="17:19" x14ac:dyDescent="0.3">
      <c r="Q3629" s="11"/>
      <c r="S3629" s="16"/>
    </row>
    <row r="3630" spans="17:19" x14ac:dyDescent="0.3">
      <c r="Q3630" s="11"/>
      <c r="S3630" s="16"/>
    </row>
    <row r="3631" spans="17:19" x14ac:dyDescent="0.3">
      <c r="Q3631" s="11"/>
      <c r="S3631" s="16"/>
    </row>
    <row r="3632" spans="17:19" x14ac:dyDescent="0.3">
      <c r="Q3632" s="11"/>
      <c r="S3632" s="16"/>
    </row>
    <row r="3633" spans="17:19" x14ac:dyDescent="0.3">
      <c r="Q3633" s="11"/>
      <c r="S3633" s="16"/>
    </row>
    <row r="3634" spans="17:19" x14ac:dyDescent="0.3">
      <c r="Q3634" s="11"/>
      <c r="S3634" s="16"/>
    </row>
    <row r="3635" spans="17:19" x14ac:dyDescent="0.3">
      <c r="Q3635" s="11"/>
      <c r="S3635" s="16"/>
    </row>
    <row r="3636" spans="17:19" x14ac:dyDescent="0.3">
      <c r="Q3636" s="11"/>
      <c r="S3636" s="16"/>
    </row>
    <row r="3637" spans="17:19" x14ac:dyDescent="0.3">
      <c r="Q3637" s="11"/>
      <c r="S3637" s="16"/>
    </row>
    <row r="3638" spans="17:19" x14ac:dyDescent="0.3">
      <c r="Q3638" s="11"/>
      <c r="S3638" s="16"/>
    </row>
    <row r="3639" spans="17:19" x14ac:dyDescent="0.3">
      <c r="Q3639" s="11"/>
      <c r="S3639" s="16"/>
    </row>
    <row r="3640" spans="17:19" x14ac:dyDescent="0.3">
      <c r="Q3640" s="11"/>
      <c r="S3640" s="16"/>
    </row>
    <row r="3641" spans="17:19" x14ac:dyDescent="0.3">
      <c r="Q3641" s="11"/>
      <c r="S3641" s="16"/>
    </row>
    <row r="3642" spans="17:19" x14ac:dyDescent="0.3">
      <c r="Q3642" s="11"/>
      <c r="S3642" s="16"/>
    </row>
    <row r="3643" spans="17:19" x14ac:dyDescent="0.3">
      <c r="Q3643" s="11"/>
      <c r="S3643" s="16"/>
    </row>
    <row r="3644" spans="17:19" x14ac:dyDescent="0.3">
      <c r="Q3644" s="11"/>
      <c r="S3644" s="16"/>
    </row>
    <row r="3645" spans="17:19" x14ac:dyDescent="0.3">
      <c r="Q3645" s="11"/>
      <c r="S3645" s="16"/>
    </row>
    <row r="3646" spans="17:19" x14ac:dyDescent="0.3">
      <c r="Q3646" s="11"/>
      <c r="S3646" s="16"/>
    </row>
    <row r="3647" spans="17:19" x14ac:dyDescent="0.3">
      <c r="Q3647" s="11"/>
      <c r="S3647" s="16"/>
    </row>
    <row r="3648" spans="17:19" x14ac:dyDescent="0.3">
      <c r="Q3648" s="11"/>
      <c r="S3648" s="16"/>
    </row>
    <row r="3649" spans="17:19" x14ac:dyDescent="0.3">
      <c r="Q3649" s="11"/>
      <c r="S3649" s="16"/>
    </row>
    <row r="3650" spans="17:19" x14ac:dyDescent="0.3">
      <c r="Q3650" s="11"/>
      <c r="S3650" s="16"/>
    </row>
    <row r="3651" spans="17:19" x14ac:dyDescent="0.3">
      <c r="Q3651" s="11"/>
      <c r="S3651" s="16"/>
    </row>
    <row r="3652" spans="17:19" x14ac:dyDescent="0.3">
      <c r="Q3652" s="11"/>
      <c r="S3652" s="16"/>
    </row>
    <row r="3653" spans="17:19" x14ac:dyDescent="0.3">
      <c r="Q3653" s="11"/>
      <c r="S3653" s="16"/>
    </row>
    <row r="3654" spans="17:19" x14ac:dyDescent="0.3">
      <c r="Q3654" s="11"/>
      <c r="S3654" s="16"/>
    </row>
    <row r="3655" spans="17:19" x14ac:dyDescent="0.3">
      <c r="Q3655" s="11"/>
      <c r="S3655" s="16"/>
    </row>
    <row r="3656" spans="17:19" x14ac:dyDescent="0.3">
      <c r="Q3656" s="11"/>
      <c r="S3656" s="16"/>
    </row>
    <row r="3657" spans="17:19" x14ac:dyDescent="0.3">
      <c r="Q3657" s="11"/>
      <c r="S3657" s="16"/>
    </row>
    <row r="3658" spans="17:19" x14ac:dyDescent="0.3">
      <c r="Q3658" s="11"/>
      <c r="S3658" s="16"/>
    </row>
    <row r="3659" spans="17:19" x14ac:dyDescent="0.3">
      <c r="Q3659" s="11"/>
      <c r="S3659" s="16"/>
    </row>
    <row r="3660" spans="17:19" x14ac:dyDescent="0.3">
      <c r="Q3660" s="11"/>
      <c r="S3660" s="16"/>
    </row>
    <row r="3661" spans="17:19" x14ac:dyDescent="0.3">
      <c r="Q3661" s="11"/>
      <c r="S3661" s="16"/>
    </row>
    <row r="3662" spans="17:19" x14ac:dyDescent="0.3">
      <c r="Q3662" s="11"/>
      <c r="S3662" s="16"/>
    </row>
    <row r="3663" spans="17:19" x14ac:dyDescent="0.3">
      <c r="Q3663" s="11"/>
      <c r="S3663" s="16"/>
    </row>
    <row r="3664" spans="17:19" x14ac:dyDescent="0.3">
      <c r="Q3664" s="11"/>
      <c r="S3664" s="16"/>
    </row>
    <row r="3665" spans="17:19" x14ac:dyDescent="0.3">
      <c r="Q3665" s="11"/>
      <c r="S3665" s="16"/>
    </row>
    <row r="3666" spans="17:19" x14ac:dyDescent="0.3">
      <c r="Q3666" s="11"/>
      <c r="S3666" s="16"/>
    </row>
    <row r="3667" spans="17:19" x14ac:dyDescent="0.3">
      <c r="Q3667" s="11"/>
      <c r="S3667" s="16"/>
    </row>
    <row r="3668" spans="17:19" x14ac:dyDescent="0.3">
      <c r="Q3668" s="11"/>
      <c r="S3668" s="16"/>
    </row>
    <row r="3669" spans="17:19" x14ac:dyDescent="0.3">
      <c r="Q3669" s="11"/>
      <c r="S3669" s="16"/>
    </row>
    <row r="3670" spans="17:19" x14ac:dyDescent="0.3">
      <c r="Q3670" s="11"/>
      <c r="S3670" s="16"/>
    </row>
    <row r="3671" spans="17:19" x14ac:dyDescent="0.3">
      <c r="Q3671" s="11"/>
      <c r="S3671" s="16"/>
    </row>
    <row r="3672" spans="17:19" x14ac:dyDescent="0.3">
      <c r="Q3672" s="11"/>
      <c r="S3672" s="16"/>
    </row>
    <row r="3673" spans="17:19" x14ac:dyDescent="0.3">
      <c r="Q3673" s="11"/>
      <c r="S3673" s="16"/>
    </row>
    <row r="3674" spans="17:19" x14ac:dyDescent="0.3">
      <c r="Q3674" s="11"/>
      <c r="S3674" s="16"/>
    </row>
    <row r="3675" spans="17:19" x14ac:dyDescent="0.3">
      <c r="Q3675" s="11"/>
      <c r="S3675" s="16"/>
    </row>
    <row r="3676" spans="17:19" x14ac:dyDescent="0.3">
      <c r="Q3676" s="11"/>
      <c r="S3676" s="16"/>
    </row>
    <row r="3677" spans="17:19" x14ac:dyDescent="0.3">
      <c r="Q3677" s="11"/>
      <c r="S3677" s="16"/>
    </row>
    <row r="3678" spans="17:19" x14ac:dyDescent="0.3">
      <c r="Q3678" s="11"/>
      <c r="S3678" s="16"/>
    </row>
    <row r="3679" spans="17:19" x14ac:dyDescent="0.3">
      <c r="Q3679" s="11"/>
      <c r="S3679" s="16"/>
    </row>
    <row r="3680" spans="17:19" x14ac:dyDescent="0.3">
      <c r="Q3680" s="11"/>
      <c r="S3680" s="16"/>
    </row>
    <row r="3681" spans="17:19" x14ac:dyDescent="0.3">
      <c r="Q3681" s="11"/>
      <c r="S3681" s="16"/>
    </row>
    <row r="3682" spans="17:19" x14ac:dyDescent="0.3">
      <c r="Q3682" s="11"/>
      <c r="S3682" s="16"/>
    </row>
    <row r="3683" spans="17:19" x14ac:dyDescent="0.3">
      <c r="Q3683" s="11"/>
      <c r="S3683" s="16"/>
    </row>
    <row r="3684" spans="17:19" x14ac:dyDescent="0.3">
      <c r="Q3684" s="11"/>
      <c r="S3684" s="16"/>
    </row>
    <row r="3685" spans="17:19" x14ac:dyDescent="0.3">
      <c r="Q3685" s="11"/>
      <c r="S3685" s="16"/>
    </row>
    <row r="3686" spans="17:19" x14ac:dyDescent="0.3">
      <c r="Q3686" s="11"/>
      <c r="S3686" s="16"/>
    </row>
    <row r="3687" spans="17:19" x14ac:dyDescent="0.3">
      <c r="Q3687" s="11"/>
      <c r="S3687" s="16"/>
    </row>
    <row r="3688" spans="17:19" x14ac:dyDescent="0.3">
      <c r="Q3688" s="11"/>
      <c r="S3688" s="16"/>
    </row>
    <row r="3689" spans="17:19" x14ac:dyDescent="0.3">
      <c r="Q3689" s="11"/>
      <c r="S3689" s="16"/>
    </row>
    <row r="3690" spans="17:19" x14ac:dyDescent="0.3">
      <c r="Q3690" s="11"/>
      <c r="S3690" s="16"/>
    </row>
    <row r="3691" spans="17:19" x14ac:dyDescent="0.3">
      <c r="Q3691" s="11"/>
      <c r="S3691" s="16"/>
    </row>
    <row r="3692" spans="17:19" x14ac:dyDescent="0.3">
      <c r="Q3692" s="11"/>
      <c r="S3692" s="16"/>
    </row>
    <row r="3693" spans="17:19" x14ac:dyDescent="0.3">
      <c r="Q3693" s="11"/>
      <c r="S3693" s="16"/>
    </row>
    <row r="3694" spans="17:19" x14ac:dyDescent="0.3">
      <c r="Q3694" s="11"/>
      <c r="S3694" s="16"/>
    </row>
    <row r="3695" spans="17:19" x14ac:dyDescent="0.3">
      <c r="Q3695" s="11"/>
      <c r="S3695" s="16"/>
    </row>
    <row r="3696" spans="17:19" x14ac:dyDescent="0.3">
      <c r="Q3696" s="11"/>
      <c r="S3696" s="16"/>
    </row>
    <row r="3697" spans="17:19" x14ac:dyDescent="0.3">
      <c r="Q3697" s="11"/>
      <c r="S3697" s="16"/>
    </row>
    <row r="3698" spans="17:19" x14ac:dyDescent="0.3">
      <c r="Q3698" s="11"/>
      <c r="S3698" s="16"/>
    </row>
    <row r="3699" spans="17:19" x14ac:dyDescent="0.3">
      <c r="Q3699" s="11"/>
      <c r="S3699" s="16"/>
    </row>
    <row r="3700" spans="17:19" x14ac:dyDescent="0.3">
      <c r="Q3700" s="11"/>
      <c r="S3700" s="16"/>
    </row>
    <row r="3701" spans="17:19" x14ac:dyDescent="0.3">
      <c r="Q3701" s="11"/>
      <c r="S3701" s="16"/>
    </row>
    <row r="3702" spans="17:19" x14ac:dyDescent="0.3">
      <c r="Q3702" s="11"/>
      <c r="S3702" s="16"/>
    </row>
    <row r="3703" spans="17:19" x14ac:dyDescent="0.3">
      <c r="Q3703" s="11"/>
      <c r="S3703" s="16"/>
    </row>
    <row r="3704" spans="17:19" x14ac:dyDescent="0.3">
      <c r="Q3704" s="11"/>
      <c r="S3704" s="16"/>
    </row>
    <row r="3705" spans="17:19" x14ac:dyDescent="0.3">
      <c r="Q3705" s="11"/>
      <c r="S3705" s="16"/>
    </row>
    <row r="3706" spans="17:19" x14ac:dyDescent="0.3">
      <c r="Q3706" s="11"/>
      <c r="S3706" s="16"/>
    </row>
    <row r="3707" spans="17:19" x14ac:dyDescent="0.3">
      <c r="Q3707" s="11"/>
      <c r="S3707" s="16"/>
    </row>
    <row r="3708" spans="17:19" x14ac:dyDescent="0.3">
      <c r="Q3708" s="11"/>
      <c r="S3708" s="16"/>
    </row>
    <row r="3709" spans="17:19" x14ac:dyDescent="0.3">
      <c r="Q3709" s="11"/>
      <c r="S3709" s="16"/>
    </row>
    <row r="3710" spans="17:19" x14ac:dyDescent="0.3">
      <c r="Q3710" s="11"/>
      <c r="S3710" s="16"/>
    </row>
    <row r="3711" spans="17:19" x14ac:dyDescent="0.3">
      <c r="Q3711" s="11"/>
      <c r="S3711" s="16"/>
    </row>
    <row r="3712" spans="17:19" x14ac:dyDescent="0.3">
      <c r="Q3712" s="11"/>
      <c r="S3712" s="16"/>
    </row>
    <row r="3713" spans="17:19" x14ac:dyDescent="0.3">
      <c r="Q3713" s="11"/>
      <c r="S3713" s="16"/>
    </row>
    <row r="3714" spans="17:19" x14ac:dyDescent="0.3">
      <c r="Q3714" s="11"/>
      <c r="S3714" s="16"/>
    </row>
    <row r="3715" spans="17:19" x14ac:dyDescent="0.3">
      <c r="Q3715" s="11"/>
      <c r="S3715" s="16"/>
    </row>
    <row r="3716" spans="17:19" x14ac:dyDescent="0.3">
      <c r="Q3716" s="11"/>
      <c r="S3716" s="16"/>
    </row>
    <row r="3717" spans="17:19" x14ac:dyDescent="0.3">
      <c r="Q3717" s="11"/>
      <c r="S3717" s="16"/>
    </row>
    <row r="3718" spans="17:19" x14ac:dyDescent="0.3">
      <c r="Q3718" s="11"/>
      <c r="S3718" s="16"/>
    </row>
    <row r="3719" spans="17:19" x14ac:dyDescent="0.3">
      <c r="Q3719" s="11"/>
      <c r="S3719" s="16"/>
    </row>
    <row r="3720" spans="17:19" x14ac:dyDescent="0.3">
      <c r="Q3720" s="11"/>
      <c r="S3720" s="16"/>
    </row>
    <row r="3721" spans="17:19" x14ac:dyDescent="0.3">
      <c r="Q3721" s="11"/>
      <c r="S3721" s="16"/>
    </row>
    <row r="3722" spans="17:19" x14ac:dyDescent="0.3">
      <c r="Q3722" s="11"/>
      <c r="S3722" s="16"/>
    </row>
    <row r="3723" spans="17:19" x14ac:dyDescent="0.3">
      <c r="Q3723" s="11"/>
      <c r="S3723" s="16"/>
    </row>
    <row r="3724" spans="17:19" x14ac:dyDescent="0.3">
      <c r="Q3724" s="11"/>
      <c r="S3724" s="16"/>
    </row>
    <row r="3725" spans="17:19" x14ac:dyDescent="0.3">
      <c r="Q3725" s="11"/>
      <c r="S3725" s="16"/>
    </row>
    <row r="3726" spans="17:19" x14ac:dyDescent="0.3">
      <c r="Q3726" s="11"/>
      <c r="S3726" s="16"/>
    </row>
    <row r="3727" spans="17:19" x14ac:dyDescent="0.3">
      <c r="Q3727" s="11"/>
      <c r="S3727" s="16"/>
    </row>
    <row r="3728" spans="17:19" x14ac:dyDescent="0.3">
      <c r="Q3728" s="11"/>
      <c r="S3728" s="16"/>
    </row>
    <row r="3729" spans="17:19" x14ac:dyDescent="0.3">
      <c r="Q3729" s="11"/>
      <c r="S3729" s="16"/>
    </row>
    <row r="3730" spans="17:19" x14ac:dyDescent="0.3">
      <c r="Q3730" s="11"/>
      <c r="S3730" s="16"/>
    </row>
    <row r="3731" spans="17:19" x14ac:dyDescent="0.3">
      <c r="Q3731" s="11"/>
      <c r="S3731" s="16"/>
    </row>
    <row r="3732" spans="17:19" x14ac:dyDescent="0.3">
      <c r="Q3732" s="11"/>
      <c r="S3732" s="16"/>
    </row>
    <row r="3733" spans="17:19" x14ac:dyDescent="0.3">
      <c r="Q3733" s="11"/>
      <c r="S3733" s="16"/>
    </row>
    <row r="3734" spans="17:19" x14ac:dyDescent="0.3">
      <c r="Q3734" s="11"/>
      <c r="S3734" s="16"/>
    </row>
    <row r="3735" spans="17:19" x14ac:dyDescent="0.3">
      <c r="Q3735" s="11"/>
      <c r="S3735" s="16"/>
    </row>
    <row r="3736" spans="17:19" x14ac:dyDescent="0.3">
      <c r="Q3736" s="11"/>
      <c r="S3736" s="16"/>
    </row>
    <row r="3737" spans="17:19" x14ac:dyDescent="0.3">
      <c r="Q3737" s="11"/>
      <c r="S3737" s="16"/>
    </row>
    <row r="3738" spans="17:19" x14ac:dyDescent="0.3">
      <c r="Q3738" s="11"/>
      <c r="S3738" s="16"/>
    </row>
    <row r="3739" spans="17:19" x14ac:dyDescent="0.3">
      <c r="Q3739" s="11"/>
      <c r="S3739" s="16"/>
    </row>
    <row r="3740" spans="17:19" x14ac:dyDescent="0.3">
      <c r="Q3740" s="11"/>
      <c r="S3740" s="16"/>
    </row>
    <row r="3741" spans="17:19" x14ac:dyDescent="0.3">
      <c r="Q3741" s="11"/>
      <c r="S3741" s="16"/>
    </row>
    <row r="3742" spans="17:19" x14ac:dyDescent="0.3">
      <c r="Q3742" s="11"/>
      <c r="S3742" s="16"/>
    </row>
    <row r="3743" spans="17:19" x14ac:dyDescent="0.3">
      <c r="Q3743" s="11"/>
      <c r="S3743" s="16"/>
    </row>
    <row r="3744" spans="17:19" x14ac:dyDescent="0.3">
      <c r="Q3744" s="11"/>
      <c r="S3744" s="16"/>
    </row>
    <row r="3745" spans="17:19" x14ac:dyDescent="0.3">
      <c r="Q3745" s="11"/>
      <c r="S3745" s="16"/>
    </row>
    <row r="3746" spans="17:19" x14ac:dyDescent="0.3">
      <c r="Q3746" s="11"/>
      <c r="S3746" s="16"/>
    </row>
    <row r="3747" spans="17:19" x14ac:dyDescent="0.3">
      <c r="Q3747" s="11"/>
      <c r="S3747" s="16"/>
    </row>
    <row r="3748" spans="17:19" x14ac:dyDescent="0.3">
      <c r="Q3748" s="11"/>
      <c r="S3748" s="16"/>
    </row>
    <row r="3749" spans="17:19" x14ac:dyDescent="0.3">
      <c r="Q3749" s="11"/>
      <c r="S3749" s="16"/>
    </row>
    <row r="3750" spans="17:19" x14ac:dyDescent="0.3">
      <c r="Q3750" s="11"/>
      <c r="S3750" s="16"/>
    </row>
    <row r="3751" spans="17:19" x14ac:dyDescent="0.3">
      <c r="Q3751" s="11"/>
      <c r="S3751" s="16"/>
    </row>
    <row r="3752" spans="17:19" x14ac:dyDescent="0.3">
      <c r="Q3752" s="11"/>
      <c r="S3752" s="16"/>
    </row>
    <row r="3753" spans="17:19" x14ac:dyDescent="0.3">
      <c r="Q3753" s="11"/>
      <c r="S3753" s="16"/>
    </row>
    <row r="3754" spans="17:19" x14ac:dyDescent="0.3">
      <c r="Q3754" s="11"/>
      <c r="S3754" s="16"/>
    </row>
    <row r="3755" spans="17:19" x14ac:dyDescent="0.3">
      <c r="Q3755" s="11"/>
      <c r="S3755" s="16"/>
    </row>
    <row r="3756" spans="17:19" x14ac:dyDescent="0.3">
      <c r="Q3756" s="11"/>
      <c r="S3756" s="16"/>
    </row>
    <row r="3757" spans="17:19" x14ac:dyDescent="0.3">
      <c r="Q3757" s="11"/>
      <c r="S3757" s="16"/>
    </row>
    <row r="3758" spans="17:19" x14ac:dyDescent="0.3">
      <c r="Q3758" s="11"/>
      <c r="S3758" s="16"/>
    </row>
    <row r="3759" spans="17:19" x14ac:dyDescent="0.3">
      <c r="Q3759" s="11"/>
      <c r="S3759" s="16"/>
    </row>
    <row r="3760" spans="17:19" x14ac:dyDescent="0.3">
      <c r="Q3760" s="11"/>
      <c r="S3760" s="16"/>
    </row>
    <row r="3761" spans="17:19" x14ac:dyDescent="0.3">
      <c r="Q3761" s="11"/>
      <c r="S3761" s="16"/>
    </row>
    <row r="3762" spans="17:19" x14ac:dyDescent="0.3">
      <c r="Q3762" s="11"/>
      <c r="S3762" s="16"/>
    </row>
    <row r="3763" spans="17:19" x14ac:dyDescent="0.3">
      <c r="Q3763" s="11"/>
      <c r="S3763" s="16"/>
    </row>
    <row r="3764" spans="17:19" x14ac:dyDescent="0.3">
      <c r="Q3764" s="11"/>
      <c r="S3764" s="16"/>
    </row>
    <row r="3765" spans="17:19" x14ac:dyDescent="0.3">
      <c r="Q3765" s="11"/>
      <c r="S3765" s="16"/>
    </row>
    <row r="3766" spans="17:19" x14ac:dyDescent="0.3">
      <c r="Q3766" s="11"/>
      <c r="S3766" s="16"/>
    </row>
    <row r="3767" spans="17:19" x14ac:dyDescent="0.3">
      <c r="Q3767" s="11"/>
      <c r="S3767" s="16"/>
    </row>
    <row r="3768" spans="17:19" x14ac:dyDescent="0.3">
      <c r="Q3768" s="11"/>
      <c r="S3768" s="16"/>
    </row>
    <row r="3769" spans="17:19" x14ac:dyDescent="0.3">
      <c r="Q3769" s="11"/>
      <c r="S3769" s="16"/>
    </row>
    <row r="3770" spans="17:19" x14ac:dyDescent="0.3">
      <c r="Q3770" s="11"/>
      <c r="S3770" s="16"/>
    </row>
    <row r="3771" spans="17:19" x14ac:dyDescent="0.3">
      <c r="Q3771" s="11"/>
      <c r="S3771" s="16"/>
    </row>
    <row r="3772" spans="17:19" x14ac:dyDescent="0.3">
      <c r="Q3772" s="11"/>
      <c r="S3772" s="16"/>
    </row>
    <row r="3773" spans="17:19" x14ac:dyDescent="0.3">
      <c r="Q3773" s="11"/>
      <c r="S3773" s="16"/>
    </row>
    <row r="3774" spans="17:19" x14ac:dyDescent="0.3">
      <c r="Q3774" s="11"/>
      <c r="S3774" s="16"/>
    </row>
    <row r="3775" spans="17:19" x14ac:dyDescent="0.3">
      <c r="Q3775" s="11"/>
      <c r="S3775" s="16"/>
    </row>
    <row r="3776" spans="17:19" x14ac:dyDescent="0.3">
      <c r="Q3776" s="11"/>
      <c r="S3776" s="16"/>
    </row>
    <row r="3777" spans="17:19" x14ac:dyDescent="0.3">
      <c r="Q3777" s="11"/>
      <c r="S3777" s="16"/>
    </row>
    <row r="3778" spans="17:19" x14ac:dyDescent="0.3">
      <c r="Q3778" s="11"/>
      <c r="S3778" s="16"/>
    </row>
    <row r="3779" spans="17:19" x14ac:dyDescent="0.3">
      <c r="Q3779" s="11"/>
      <c r="S3779" s="16"/>
    </row>
    <row r="3780" spans="17:19" x14ac:dyDescent="0.3">
      <c r="Q3780" s="11"/>
      <c r="S3780" s="16"/>
    </row>
    <row r="3781" spans="17:19" x14ac:dyDescent="0.3">
      <c r="Q3781" s="11"/>
      <c r="S3781" s="16"/>
    </row>
    <row r="3782" spans="17:19" x14ac:dyDescent="0.3">
      <c r="Q3782" s="11"/>
      <c r="S3782" s="16"/>
    </row>
    <row r="3783" spans="17:19" x14ac:dyDescent="0.3">
      <c r="Q3783" s="11"/>
      <c r="S3783" s="16"/>
    </row>
    <row r="3784" spans="17:19" x14ac:dyDescent="0.3">
      <c r="Q3784" s="11"/>
      <c r="S3784" s="16"/>
    </row>
    <row r="3785" spans="17:19" x14ac:dyDescent="0.3">
      <c r="Q3785" s="11"/>
      <c r="S3785" s="16"/>
    </row>
    <row r="3786" spans="17:19" x14ac:dyDescent="0.3">
      <c r="Q3786" s="11"/>
      <c r="S3786" s="16"/>
    </row>
    <row r="3787" spans="17:19" x14ac:dyDescent="0.3">
      <c r="Q3787" s="11"/>
      <c r="S3787" s="16"/>
    </row>
    <row r="3788" spans="17:19" x14ac:dyDescent="0.3">
      <c r="Q3788" s="11"/>
      <c r="S3788" s="16"/>
    </row>
    <row r="3789" spans="17:19" x14ac:dyDescent="0.3">
      <c r="Q3789" s="11"/>
      <c r="S3789" s="16"/>
    </row>
    <row r="3790" spans="17:19" x14ac:dyDescent="0.3">
      <c r="Q3790" s="11"/>
      <c r="S3790" s="16"/>
    </row>
    <row r="3791" spans="17:19" x14ac:dyDescent="0.3">
      <c r="Q3791" s="11"/>
      <c r="S3791" s="16"/>
    </row>
    <row r="3792" spans="17:19" x14ac:dyDescent="0.3">
      <c r="Q3792" s="11"/>
      <c r="S3792" s="16"/>
    </row>
    <row r="3793" spans="17:19" x14ac:dyDescent="0.3">
      <c r="Q3793" s="11"/>
      <c r="S3793" s="16"/>
    </row>
    <row r="3794" spans="17:19" x14ac:dyDescent="0.3">
      <c r="Q3794" s="11"/>
      <c r="S3794" s="16"/>
    </row>
    <row r="3795" spans="17:19" x14ac:dyDescent="0.3">
      <c r="Q3795" s="11"/>
      <c r="S3795" s="16"/>
    </row>
    <row r="3796" spans="17:19" x14ac:dyDescent="0.3">
      <c r="Q3796" s="11"/>
      <c r="S3796" s="16"/>
    </row>
    <row r="3797" spans="17:19" x14ac:dyDescent="0.3">
      <c r="Q3797" s="11"/>
      <c r="S3797" s="16"/>
    </row>
    <row r="3798" spans="17:19" x14ac:dyDescent="0.3">
      <c r="Q3798" s="11"/>
      <c r="S3798" s="16"/>
    </row>
    <row r="3799" spans="17:19" x14ac:dyDescent="0.3">
      <c r="Q3799" s="11"/>
      <c r="S3799" s="16"/>
    </row>
    <row r="3800" spans="17:19" x14ac:dyDescent="0.3">
      <c r="Q3800" s="11"/>
      <c r="S3800" s="16"/>
    </row>
    <row r="3801" spans="17:19" x14ac:dyDescent="0.3">
      <c r="Q3801" s="11"/>
      <c r="S3801" s="16"/>
    </row>
    <row r="3802" spans="17:19" x14ac:dyDescent="0.3">
      <c r="Q3802" s="11"/>
      <c r="S3802" s="16"/>
    </row>
    <row r="3803" spans="17:19" x14ac:dyDescent="0.3">
      <c r="Q3803" s="11"/>
      <c r="S3803" s="16"/>
    </row>
    <row r="3804" spans="17:19" x14ac:dyDescent="0.3">
      <c r="Q3804" s="11"/>
      <c r="S3804" s="16"/>
    </row>
    <row r="3805" spans="17:19" x14ac:dyDescent="0.3">
      <c r="Q3805" s="11"/>
      <c r="S3805" s="16"/>
    </row>
    <row r="3806" spans="17:19" x14ac:dyDescent="0.3">
      <c r="Q3806" s="11"/>
      <c r="S3806" s="16"/>
    </row>
    <row r="3807" spans="17:19" x14ac:dyDescent="0.3">
      <c r="Q3807" s="11"/>
      <c r="S3807" s="16"/>
    </row>
    <row r="3808" spans="17:19" x14ac:dyDescent="0.3">
      <c r="Q3808" s="11"/>
      <c r="S3808" s="16"/>
    </row>
    <row r="3809" spans="17:19" x14ac:dyDescent="0.3">
      <c r="Q3809" s="11"/>
      <c r="S3809" s="16"/>
    </row>
    <row r="3810" spans="17:19" x14ac:dyDescent="0.3">
      <c r="Q3810" s="11"/>
      <c r="S3810" s="16"/>
    </row>
    <row r="3811" spans="17:19" x14ac:dyDescent="0.3">
      <c r="Q3811" s="11"/>
      <c r="S3811" s="16"/>
    </row>
    <row r="3812" spans="17:19" x14ac:dyDescent="0.3">
      <c r="Q3812" s="11"/>
      <c r="S3812" s="16"/>
    </row>
    <row r="3813" spans="17:19" x14ac:dyDescent="0.3">
      <c r="Q3813" s="11"/>
      <c r="S3813" s="16"/>
    </row>
    <row r="3814" spans="17:19" x14ac:dyDescent="0.3">
      <c r="Q3814" s="11"/>
      <c r="S3814" s="16"/>
    </row>
    <row r="3815" spans="17:19" x14ac:dyDescent="0.3">
      <c r="Q3815" s="11"/>
      <c r="S3815" s="16"/>
    </row>
    <row r="3816" spans="17:19" x14ac:dyDescent="0.3">
      <c r="Q3816" s="11"/>
      <c r="S3816" s="16"/>
    </row>
    <row r="3817" spans="17:19" x14ac:dyDescent="0.3">
      <c r="Q3817" s="11"/>
      <c r="S3817" s="16"/>
    </row>
    <row r="3818" spans="17:19" x14ac:dyDescent="0.3">
      <c r="Q3818" s="11"/>
      <c r="S3818" s="16"/>
    </row>
    <row r="3819" spans="17:19" x14ac:dyDescent="0.3">
      <c r="Q3819" s="11"/>
      <c r="S3819" s="16"/>
    </row>
    <row r="3820" spans="17:19" x14ac:dyDescent="0.3">
      <c r="Q3820" s="11"/>
      <c r="S3820" s="16"/>
    </row>
    <row r="3821" spans="17:19" x14ac:dyDescent="0.3">
      <c r="Q3821" s="11"/>
      <c r="S3821" s="16"/>
    </row>
    <row r="3822" spans="17:19" x14ac:dyDescent="0.3">
      <c r="Q3822" s="11"/>
      <c r="S3822" s="16"/>
    </row>
    <row r="3823" spans="17:19" x14ac:dyDescent="0.3">
      <c r="Q3823" s="11"/>
      <c r="S3823" s="16"/>
    </row>
    <row r="3824" spans="17:19" x14ac:dyDescent="0.3">
      <c r="Q3824" s="11"/>
      <c r="S3824" s="16"/>
    </row>
    <row r="3825" spans="17:19" x14ac:dyDescent="0.3">
      <c r="Q3825" s="11"/>
      <c r="S3825" s="16"/>
    </row>
    <row r="3826" spans="17:19" x14ac:dyDescent="0.3">
      <c r="Q3826" s="11"/>
      <c r="S3826" s="16"/>
    </row>
    <row r="3827" spans="17:19" x14ac:dyDescent="0.3">
      <c r="Q3827" s="11"/>
      <c r="S3827" s="16"/>
    </row>
    <row r="3828" spans="17:19" x14ac:dyDescent="0.3">
      <c r="Q3828" s="11"/>
      <c r="S3828" s="16"/>
    </row>
    <row r="3829" spans="17:19" x14ac:dyDescent="0.3">
      <c r="Q3829" s="11"/>
      <c r="S3829" s="16"/>
    </row>
    <row r="3830" spans="17:19" x14ac:dyDescent="0.3">
      <c r="Q3830" s="11"/>
      <c r="S3830" s="16"/>
    </row>
    <row r="3831" spans="17:19" x14ac:dyDescent="0.3">
      <c r="Q3831" s="11"/>
      <c r="S3831" s="16"/>
    </row>
    <row r="3832" spans="17:19" x14ac:dyDescent="0.3">
      <c r="Q3832" s="11"/>
      <c r="S3832" s="16"/>
    </row>
    <row r="3833" spans="17:19" x14ac:dyDescent="0.3">
      <c r="Q3833" s="11"/>
      <c r="S3833" s="16"/>
    </row>
    <row r="3834" spans="17:19" x14ac:dyDescent="0.3">
      <c r="Q3834" s="11"/>
      <c r="S3834" s="16"/>
    </row>
    <row r="3835" spans="17:19" x14ac:dyDescent="0.3">
      <c r="Q3835" s="11"/>
      <c r="S3835" s="16"/>
    </row>
    <row r="3836" spans="17:19" x14ac:dyDescent="0.3">
      <c r="Q3836" s="11"/>
      <c r="S3836" s="16"/>
    </row>
    <row r="3837" spans="17:19" x14ac:dyDescent="0.3">
      <c r="Q3837" s="11"/>
      <c r="S3837" s="16"/>
    </row>
    <row r="3838" spans="17:19" x14ac:dyDescent="0.3">
      <c r="Q3838" s="11"/>
      <c r="S3838" s="16"/>
    </row>
    <row r="3839" spans="17:19" x14ac:dyDescent="0.3">
      <c r="Q3839" s="11"/>
      <c r="S3839" s="16"/>
    </row>
    <row r="3840" spans="17:19" x14ac:dyDescent="0.3">
      <c r="Q3840" s="11"/>
      <c r="S3840" s="16"/>
    </row>
    <row r="3841" spans="17:19" x14ac:dyDescent="0.3">
      <c r="Q3841" s="11"/>
      <c r="S3841" s="16"/>
    </row>
    <row r="3842" spans="17:19" x14ac:dyDescent="0.3">
      <c r="Q3842" s="11"/>
      <c r="S3842" s="16"/>
    </row>
    <row r="3843" spans="17:19" x14ac:dyDescent="0.3">
      <c r="Q3843" s="11"/>
      <c r="S3843" s="16"/>
    </row>
    <row r="3844" spans="17:19" x14ac:dyDescent="0.3">
      <c r="Q3844" s="11"/>
      <c r="S3844" s="16"/>
    </row>
    <row r="3845" spans="17:19" x14ac:dyDescent="0.3">
      <c r="Q3845" s="11"/>
      <c r="S3845" s="16"/>
    </row>
    <row r="3846" spans="17:19" x14ac:dyDescent="0.3">
      <c r="Q3846" s="11"/>
      <c r="S3846" s="16"/>
    </row>
    <row r="3847" spans="17:19" x14ac:dyDescent="0.3">
      <c r="Q3847" s="11"/>
      <c r="S3847" s="16"/>
    </row>
    <row r="3848" spans="17:19" x14ac:dyDescent="0.3">
      <c r="Q3848" s="11"/>
      <c r="S3848" s="16"/>
    </row>
    <row r="3849" spans="17:19" x14ac:dyDescent="0.3">
      <c r="Q3849" s="11"/>
      <c r="S3849" s="16"/>
    </row>
    <row r="3850" spans="17:19" x14ac:dyDescent="0.3">
      <c r="Q3850" s="11"/>
      <c r="S3850" s="16"/>
    </row>
    <row r="3851" spans="17:19" x14ac:dyDescent="0.3">
      <c r="Q3851" s="11"/>
      <c r="S3851" s="16"/>
    </row>
    <row r="3852" spans="17:19" x14ac:dyDescent="0.3">
      <c r="Q3852" s="11"/>
      <c r="S3852" s="16"/>
    </row>
    <row r="3853" spans="17:19" x14ac:dyDescent="0.3">
      <c r="Q3853" s="11"/>
      <c r="S3853" s="16"/>
    </row>
    <row r="3854" spans="17:19" x14ac:dyDescent="0.3">
      <c r="Q3854" s="11"/>
      <c r="S3854" s="16"/>
    </row>
    <row r="3855" spans="17:19" x14ac:dyDescent="0.3">
      <c r="Q3855" s="11"/>
      <c r="S3855" s="16"/>
    </row>
    <row r="3856" spans="17:19" x14ac:dyDescent="0.3">
      <c r="Q3856" s="11"/>
      <c r="S3856" s="16"/>
    </row>
    <row r="3857" spans="17:19" x14ac:dyDescent="0.3">
      <c r="Q3857" s="11"/>
      <c r="S3857" s="16"/>
    </row>
    <row r="3858" spans="17:19" x14ac:dyDescent="0.3">
      <c r="Q3858" s="11"/>
      <c r="S3858" s="16"/>
    </row>
    <row r="3859" spans="17:19" x14ac:dyDescent="0.3">
      <c r="Q3859" s="11"/>
      <c r="S3859" s="16"/>
    </row>
    <row r="3860" spans="17:19" x14ac:dyDescent="0.3">
      <c r="Q3860" s="11"/>
      <c r="S3860" s="16"/>
    </row>
    <row r="3861" spans="17:19" x14ac:dyDescent="0.3">
      <c r="Q3861" s="11"/>
      <c r="S3861" s="16"/>
    </row>
    <row r="3862" spans="17:19" x14ac:dyDescent="0.3">
      <c r="Q3862" s="11"/>
      <c r="S3862" s="16"/>
    </row>
    <row r="3863" spans="17:19" x14ac:dyDescent="0.3">
      <c r="Q3863" s="11"/>
      <c r="S3863" s="16"/>
    </row>
    <row r="3864" spans="17:19" x14ac:dyDescent="0.3">
      <c r="Q3864" s="11"/>
      <c r="S3864" s="16"/>
    </row>
    <row r="3865" spans="17:19" x14ac:dyDescent="0.3">
      <c r="Q3865" s="11"/>
      <c r="S3865" s="16"/>
    </row>
    <row r="3866" spans="17:19" x14ac:dyDescent="0.3">
      <c r="Q3866" s="11"/>
      <c r="S3866" s="16"/>
    </row>
    <row r="3867" spans="17:19" x14ac:dyDescent="0.3">
      <c r="Q3867" s="11"/>
      <c r="S3867" s="16"/>
    </row>
    <row r="3868" spans="17:19" x14ac:dyDescent="0.3">
      <c r="Q3868" s="11"/>
      <c r="S3868" s="16"/>
    </row>
    <row r="3869" spans="17:19" x14ac:dyDescent="0.3">
      <c r="Q3869" s="11"/>
      <c r="S3869" s="16"/>
    </row>
    <row r="3870" spans="17:19" x14ac:dyDescent="0.3">
      <c r="Q3870" s="11"/>
      <c r="S3870" s="16"/>
    </row>
    <row r="3871" spans="17:19" x14ac:dyDescent="0.3">
      <c r="Q3871" s="11"/>
      <c r="S3871" s="16"/>
    </row>
    <row r="3872" spans="17:19" x14ac:dyDescent="0.3">
      <c r="Q3872" s="11"/>
      <c r="S3872" s="16"/>
    </row>
    <row r="3873" spans="17:19" x14ac:dyDescent="0.3">
      <c r="Q3873" s="11"/>
      <c r="S3873" s="16"/>
    </row>
    <row r="3874" spans="17:19" x14ac:dyDescent="0.3">
      <c r="Q3874" s="11"/>
      <c r="S3874" s="16"/>
    </row>
    <row r="3875" spans="17:19" x14ac:dyDescent="0.3">
      <c r="Q3875" s="11"/>
      <c r="S3875" s="16"/>
    </row>
    <row r="3876" spans="17:19" x14ac:dyDescent="0.3">
      <c r="Q3876" s="11"/>
      <c r="S3876" s="16"/>
    </row>
    <row r="3877" spans="17:19" x14ac:dyDescent="0.3">
      <c r="Q3877" s="11"/>
      <c r="S3877" s="16"/>
    </row>
    <row r="3878" spans="17:19" x14ac:dyDescent="0.3">
      <c r="Q3878" s="11"/>
      <c r="S3878" s="16"/>
    </row>
    <row r="3879" spans="17:19" x14ac:dyDescent="0.3">
      <c r="Q3879" s="11"/>
      <c r="S3879" s="16"/>
    </row>
    <row r="3880" spans="17:19" x14ac:dyDescent="0.3">
      <c r="Q3880" s="11"/>
      <c r="S3880" s="16"/>
    </row>
    <row r="3881" spans="17:19" x14ac:dyDescent="0.3">
      <c r="Q3881" s="11"/>
      <c r="S3881" s="16"/>
    </row>
    <row r="3882" spans="17:19" x14ac:dyDescent="0.3">
      <c r="Q3882" s="11"/>
      <c r="S3882" s="16"/>
    </row>
    <row r="3883" spans="17:19" x14ac:dyDescent="0.3">
      <c r="Q3883" s="11"/>
      <c r="S3883" s="16"/>
    </row>
    <row r="3884" spans="17:19" x14ac:dyDescent="0.3">
      <c r="Q3884" s="11"/>
      <c r="S3884" s="16"/>
    </row>
    <row r="3885" spans="17:19" x14ac:dyDescent="0.3">
      <c r="Q3885" s="11"/>
      <c r="S3885" s="16"/>
    </row>
    <row r="3886" spans="17:19" x14ac:dyDescent="0.3">
      <c r="Q3886" s="11"/>
      <c r="S3886" s="16"/>
    </row>
    <row r="3887" spans="17:19" x14ac:dyDescent="0.3">
      <c r="Q3887" s="11"/>
      <c r="S3887" s="16"/>
    </row>
    <row r="3888" spans="17:19" x14ac:dyDescent="0.3">
      <c r="Q3888" s="11"/>
      <c r="S3888" s="16"/>
    </row>
    <row r="3889" spans="17:19" x14ac:dyDescent="0.3">
      <c r="Q3889" s="11"/>
      <c r="S3889" s="16"/>
    </row>
    <row r="3890" spans="17:19" x14ac:dyDescent="0.3">
      <c r="Q3890" s="11"/>
      <c r="S3890" s="16"/>
    </row>
    <row r="3891" spans="17:19" x14ac:dyDescent="0.3">
      <c r="Q3891" s="11"/>
      <c r="S3891" s="16"/>
    </row>
    <row r="3892" spans="17:19" x14ac:dyDescent="0.3">
      <c r="Q3892" s="11"/>
      <c r="S3892" s="16"/>
    </row>
    <row r="3893" spans="17:19" x14ac:dyDescent="0.3">
      <c r="Q3893" s="11"/>
      <c r="S3893" s="16"/>
    </row>
    <row r="3894" spans="17:19" x14ac:dyDescent="0.3">
      <c r="Q3894" s="11"/>
      <c r="S3894" s="16"/>
    </row>
    <row r="3895" spans="17:19" x14ac:dyDescent="0.3">
      <c r="Q3895" s="11"/>
      <c r="S3895" s="16"/>
    </row>
    <row r="3896" spans="17:19" x14ac:dyDescent="0.3">
      <c r="Q3896" s="11"/>
      <c r="S3896" s="16"/>
    </row>
    <row r="3897" spans="17:19" x14ac:dyDescent="0.3">
      <c r="Q3897" s="11"/>
      <c r="S3897" s="16"/>
    </row>
    <row r="3898" spans="17:19" x14ac:dyDescent="0.3">
      <c r="Q3898" s="11"/>
      <c r="S3898" s="16"/>
    </row>
    <row r="3899" spans="17:19" x14ac:dyDescent="0.3">
      <c r="Q3899" s="11"/>
      <c r="S3899" s="16"/>
    </row>
    <row r="3900" spans="17:19" x14ac:dyDescent="0.3">
      <c r="Q3900" s="11"/>
      <c r="S3900" s="16"/>
    </row>
    <row r="3901" spans="17:19" x14ac:dyDescent="0.3">
      <c r="Q3901" s="11"/>
      <c r="S3901" s="16"/>
    </row>
    <row r="3902" spans="17:19" x14ac:dyDescent="0.3">
      <c r="Q3902" s="11"/>
      <c r="S3902" s="16"/>
    </row>
    <row r="3903" spans="17:19" x14ac:dyDescent="0.3">
      <c r="Q3903" s="11"/>
      <c r="S3903" s="16"/>
    </row>
    <row r="3904" spans="17:19" x14ac:dyDescent="0.3">
      <c r="Q3904" s="11"/>
      <c r="S3904" s="16"/>
    </row>
    <row r="3905" spans="17:19" x14ac:dyDescent="0.3">
      <c r="Q3905" s="11"/>
      <c r="S3905" s="16"/>
    </row>
    <row r="3906" spans="17:19" x14ac:dyDescent="0.3">
      <c r="Q3906" s="11"/>
      <c r="S3906" s="16"/>
    </row>
    <row r="3907" spans="17:19" x14ac:dyDescent="0.3">
      <c r="Q3907" s="11"/>
      <c r="S3907" s="16"/>
    </row>
    <row r="3908" spans="17:19" x14ac:dyDescent="0.3">
      <c r="Q3908" s="11"/>
      <c r="S3908" s="16"/>
    </row>
    <row r="3909" spans="17:19" x14ac:dyDescent="0.3">
      <c r="Q3909" s="11"/>
      <c r="S3909" s="16"/>
    </row>
    <row r="3910" spans="17:19" x14ac:dyDescent="0.3">
      <c r="Q3910" s="11"/>
      <c r="S3910" s="16"/>
    </row>
    <row r="3911" spans="17:19" x14ac:dyDescent="0.3">
      <c r="Q3911" s="11"/>
      <c r="S3911" s="16"/>
    </row>
    <row r="3912" spans="17:19" x14ac:dyDescent="0.3">
      <c r="Q3912" s="11"/>
      <c r="S3912" s="16"/>
    </row>
    <row r="3913" spans="17:19" x14ac:dyDescent="0.3">
      <c r="Q3913" s="11"/>
      <c r="S3913" s="16"/>
    </row>
    <row r="3914" spans="17:19" x14ac:dyDescent="0.3">
      <c r="Q3914" s="11"/>
      <c r="S3914" s="16"/>
    </row>
    <row r="3915" spans="17:19" x14ac:dyDescent="0.3">
      <c r="Q3915" s="11"/>
      <c r="S3915" s="16"/>
    </row>
    <row r="3916" spans="17:19" x14ac:dyDescent="0.3">
      <c r="Q3916" s="11"/>
      <c r="S3916" s="16"/>
    </row>
    <row r="3917" spans="17:19" x14ac:dyDescent="0.3">
      <c r="Q3917" s="11"/>
      <c r="S3917" s="16"/>
    </row>
    <row r="3918" spans="17:19" x14ac:dyDescent="0.3">
      <c r="Q3918" s="11"/>
      <c r="S3918" s="16"/>
    </row>
    <row r="3919" spans="17:19" x14ac:dyDescent="0.3">
      <c r="Q3919" s="11"/>
      <c r="S3919" s="16"/>
    </row>
    <row r="3920" spans="17:19" x14ac:dyDescent="0.3">
      <c r="Q3920" s="11"/>
      <c r="S3920" s="16"/>
    </row>
    <row r="3921" spans="17:19" x14ac:dyDescent="0.3">
      <c r="Q3921" s="11"/>
      <c r="S3921" s="16"/>
    </row>
    <row r="3922" spans="17:19" x14ac:dyDescent="0.3">
      <c r="Q3922" s="11"/>
      <c r="S3922" s="16"/>
    </row>
    <row r="3923" spans="17:19" x14ac:dyDescent="0.3">
      <c r="Q3923" s="11"/>
      <c r="S3923" s="16"/>
    </row>
    <row r="3924" spans="17:19" x14ac:dyDescent="0.3">
      <c r="Q3924" s="11"/>
      <c r="S3924" s="16"/>
    </row>
    <row r="3925" spans="17:19" x14ac:dyDescent="0.3">
      <c r="Q3925" s="11"/>
      <c r="S3925" s="16"/>
    </row>
    <row r="3926" spans="17:19" x14ac:dyDescent="0.3">
      <c r="Q3926" s="11"/>
      <c r="S3926" s="16"/>
    </row>
    <row r="3927" spans="17:19" x14ac:dyDescent="0.3">
      <c r="Q3927" s="11"/>
      <c r="S3927" s="16"/>
    </row>
    <row r="3928" spans="17:19" x14ac:dyDescent="0.3">
      <c r="Q3928" s="11"/>
      <c r="S3928" s="16"/>
    </row>
    <row r="3929" spans="17:19" x14ac:dyDescent="0.3">
      <c r="Q3929" s="11"/>
      <c r="S3929" s="16"/>
    </row>
    <row r="3930" spans="17:19" x14ac:dyDescent="0.3">
      <c r="Q3930" s="11"/>
      <c r="S3930" s="16"/>
    </row>
    <row r="3931" spans="17:19" x14ac:dyDescent="0.3">
      <c r="Q3931" s="11"/>
      <c r="S3931" s="16"/>
    </row>
    <row r="3932" spans="17:19" x14ac:dyDescent="0.3">
      <c r="Q3932" s="11"/>
      <c r="S3932" s="16"/>
    </row>
    <row r="3933" spans="17:19" x14ac:dyDescent="0.3">
      <c r="Q3933" s="11"/>
      <c r="S3933" s="16"/>
    </row>
    <row r="3934" spans="17:19" x14ac:dyDescent="0.3">
      <c r="Q3934" s="11"/>
      <c r="S3934" s="16"/>
    </row>
    <row r="3935" spans="17:19" x14ac:dyDescent="0.3">
      <c r="Q3935" s="11"/>
      <c r="S3935" s="16"/>
    </row>
    <row r="3936" spans="17:19" x14ac:dyDescent="0.3">
      <c r="Q3936" s="11"/>
      <c r="S3936" s="16"/>
    </row>
    <row r="3937" spans="17:19" x14ac:dyDescent="0.3">
      <c r="Q3937" s="11"/>
      <c r="S3937" s="16"/>
    </row>
    <row r="3938" spans="17:19" x14ac:dyDescent="0.3">
      <c r="Q3938" s="11"/>
      <c r="S3938" s="16"/>
    </row>
    <row r="3939" spans="17:19" x14ac:dyDescent="0.3">
      <c r="Q3939" s="11"/>
      <c r="S3939" s="16"/>
    </row>
    <row r="3940" spans="17:19" x14ac:dyDescent="0.3">
      <c r="Q3940" s="11"/>
      <c r="S3940" s="16"/>
    </row>
    <row r="3941" spans="17:19" x14ac:dyDescent="0.3">
      <c r="Q3941" s="11"/>
      <c r="S3941" s="16"/>
    </row>
    <row r="3942" spans="17:19" x14ac:dyDescent="0.3">
      <c r="Q3942" s="11"/>
      <c r="S3942" s="16"/>
    </row>
    <row r="3943" spans="17:19" x14ac:dyDescent="0.3">
      <c r="Q3943" s="11"/>
      <c r="S3943" s="16"/>
    </row>
    <row r="3944" spans="17:19" x14ac:dyDescent="0.3">
      <c r="Q3944" s="11"/>
      <c r="S3944" s="16"/>
    </row>
    <row r="3945" spans="17:19" x14ac:dyDescent="0.3">
      <c r="Q3945" s="11"/>
      <c r="S3945" s="16"/>
    </row>
    <row r="3946" spans="17:19" x14ac:dyDescent="0.3">
      <c r="Q3946" s="11"/>
      <c r="S3946" s="16"/>
    </row>
    <row r="3947" spans="17:19" x14ac:dyDescent="0.3">
      <c r="Q3947" s="11"/>
      <c r="S3947" s="16"/>
    </row>
    <row r="3948" spans="17:19" x14ac:dyDescent="0.3">
      <c r="Q3948" s="11"/>
      <c r="S3948" s="16"/>
    </row>
    <row r="3949" spans="17:19" x14ac:dyDescent="0.3">
      <c r="Q3949" s="11"/>
      <c r="S3949" s="16"/>
    </row>
    <row r="3950" spans="17:19" x14ac:dyDescent="0.3">
      <c r="Q3950" s="11"/>
      <c r="S3950" s="16"/>
    </row>
    <row r="3951" spans="17:19" x14ac:dyDescent="0.3">
      <c r="Q3951" s="11"/>
      <c r="S3951" s="16"/>
    </row>
    <row r="3952" spans="17:19" x14ac:dyDescent="0.3">
      <c r="Q3952" s="11"/>
      <c r="S3952" s="16"/>
    </row>
    <row r="3953" spans="17:19" x14ac:dyDescent="0.3">
      <c r="Q3953" s="11"/>
      <c r="S3953" s="16"/>
    </row>
    <row r="3954" spans="17:19" x14ac:dyDescent="0.3">
      <c r="Q3954" s="11"/>
      <c r="S3954" s="16"/>
    </row>
    <row r="3955" spans="17:19" x14ac:dyDescent="0.3">
      <c r="Q3955" s="11"/>
      <c r="S3955" s="16"/>
    </row>
    <row r="3956" spans="17:19" x14ac:dyDescent="0.3">
      <c r="Q3956" s="11"/>
      <c r="S3956" s="16"/>
    </row>
    <row r="3957" spans="17:19" x14ac:dyDescent="0.3">
      <c r="Q3957" s="11"/>
      <c r="S3957" s="16"/>
    </row>
    <row r="3958" spans="17:19" x14ac:dyDescent="0.3">
      <c r="Q3958" s="11"/>
      <c r="S3958" s="16"/>
    </row>
    <row r="3959" spans="17:19" x14ac:dyDescent="0.3">
      <c r="Q3959" s="11"/>
      <c r="S3959" s="16"/>
    </row>
    <row r="3960" spans="17:19" x14ac:dyDescent="0.3">
      <c r="Q3960" s="11"/>
      <c r="S3960" s="16"/>
    </row>
    <row r="3961" spans="17:19" x14ac:dyDescent="0.3">
      <c r="Q3961" s="11"/>
      <c r="S3961" s="16"/>
    </row>
    <row r="3962" spans="17:19" x14ac:dyDescent="0.3">
      <c r="Q3962" s="11"/>
      <c r="S3962" s="16"/>
    </row>
    <row r="3963" spans="17:19" x14ac:dyDescent="0.3">
      <c r="Q3963" s="11"/>
      <c r="S3963" s="16"/>
    </row>
    <row r="3964" spans="17:19" x14ac:dyDescent="0.3">
      <c r="Q3964" s="11"/>
      <c r="S3964" s="16"/>
    </row>
    <row r="3965" spans="17:19" x14ac:dyDescent="0.3">
      <c r="Q3965" s="11"/>
      <c r="S3965" s="16"/>
    </row>
    <row r="3966" spans="17:19" x14ac:dyDescent="0.3">
      <c r="Q3966" s="11"/>
      <c r="S3966" s="16"/>
    </row>
    <row r="3967" spans="17:19" x14ac:dyDescent="0.3">
      <c r="Q3967" s="11"/>
      <c r="S3967" s="16"/>
    </row>
    <row r="3968" spans="17:19" x14ac:dyDescent="0.3">
      <c r="Q3968" s="11"/>
      <c r="S3968" s="16"/>
    </row>
    <row r="3969" spans="17:19" x14ac:dyDescent="0.3">
      <c r="Q3969" s="11"/>
      <c r="S3969" s="16"/>
    </row>
    <row r="3970" spans="17:19" x14ac:dyDescent="0.3">
      <c r="Q3970" s="11"/>
      <c r="S3970" s="16"/>
    </row>
    <row r="3971" spans="17:19" x14ac:dyDescent="0.3">
      <c r="Q3971" s="11"/>
      <c r="S3971" s="16"/>
    </row>
    <row r="3972" spans="17:19" x14ac:dyDescent="0.3">
      <c r="Q3972" s="11"/>
      <c r="S3972" s="16"/>
    </row>
    <row r="3973" spans="17:19" x14ac:dyDescent="0.3">
      <c r="Q3973" s="11"/>
      <c r="S3973" s="16"/>
    </row>
    <row r="3974" spans="17:19" x14ac:dyDescent="0.3">
      <c r="Q3974" s="11"/>
      <c r="S3974" s="16"/>
    </row>
    <row r="3975" spans="17:19" x14ac:dyDescent="0.3">
      <c r="Q3975" s="11"/>
      <c r="S3975" s="16"/>
    </row>
    <row r="3976" spans="17:19" x14ac:dyDescent="0.3">
      <c r="Q3976" s="11"/>
      <c r="S3976" s="16"/>
    </row>
    <row r="3977" spans="17:19" x14ac:dyDescent="0.3">
      <c r="Q3977" s="11"/>
      <c r="S3977" s="16"/>
    </row>
    <row r="3978" spans="17:19" x14ac:dyDescent="0.3">
      <c r="Q3978" s="11"/>
      <c r="S3978" s="16"/>
    </row>
    <row r="3979" spans="17:19" x14ac:dyDescent="0.3">
      <c r="Q3979" s="11"/>
      <c r="S3979" s="16"/>
    </row>
    <row r="3980" spans="17:19" x14ac:dyDescent="0.3">
      <c r="Q3980" s="11"/>
      <c r="S3980" s="16"/>
    </row>
    <row r="3981" spans="17:19" x14ac:dyDescent="0.3">
      <c r="Q3981" s="11"/>
      <c r="S3981" s="16"/>
    </row>
    <row r="3982" spans="17:19" x14ac:dyDescent="0.3">
      <c r="Q3982" s="11"/>
      <c r="S3982" s="16"/>
    </row>
    <row r="3983" spans="17:19" x14ac:dyDescent="0.3">
      <c r="Q3983" s="11"/>
      <c r="S3983" s="16"/>
    </row>
    <row r="3984" spans="17:19" x14ac:dyDescent="0.3">
      <c r="Q3984" s="11"/>
      <c r="S3984" s="16"/>
    </row>
    <row r="3985" spans="17:19" x14ac:dyDescent="0.3">
      <c r="Q3985" s="11"/>
      <c r="S3985" s="16"/>
    </row>
    <row r="3986" spans="17:19" x14ac:dyDescent="0.3">
      <c r="Q3986" s="11"/>
      <c r="S3986" s="16"/>
    </row>
    <row r="3987" spans="17:19" x14ac:dyDescent="0.3">
      <c r="Q3987" s="11"/>
      <c r="S3987" s="16"/>
    </row>
    <row r="3988" spans="17:19" x14ac:dyDescent="0.3">
      <c r="Q3988" s="11"/>
      <c r="S3988" s="16"/>
    </row>
    <row r="3989" spans="17:19" x14ac:dyDescent="0.3">
      <c r="Q3989" s="11"/>
      <c r="S3989" s="16"/>
    </row>
    <row r="3990" spans="17:19" x14ac:dyDescent="0.3">
      <c r="Q3990" s="11"/>
      <c r="S3990" s="16"/>
    </row>
    <row r="3991" spans="17:19" x14ac:dyDescent="0.3">
      <c r="Q3991" s="11"/>
      <c r="S3991" s="16"/>
    </row>
    <row r="3992" spans="17:19" x14ac:dyDescent="0.3">
      <c r="Q3992" s="11"/>
      <c r="S3992" s="16"/>
    </row>
    <row r="3993" spans="17:19" x14ac:dyDescent="0.3">
      <c r="Q3993" s="11"/>
      <c r="S3993" s="16"/>
    </row>
    <row r="3994" spans="17:19" x14ac:dyDescent="0.3">
      <c r="Q3994" s="11"/>
      <c r="S3994" s="16"/>
    </row>
    <row r="3995" spans="17:19" x14ac:dyDescent="0.3">
      <c r="Q3995" s="11"/>
      <c r="S3995" s="16"/>
    </row>
    <row r="3996" spans="17:19" x14ac:dyDescent="0.3">
      <c r="Q3996" s="11"/>
      <c r="S3996" s="16"/>
    </row>
    <row r="3997" spans="17:19" x14ac:dyDescent="0.3">
      <c r="Q3997" s="11"/>
      <c r="S3997" s="16"/>
    </row>
    <row r="3998" spans="17:19" x14ac:dyDescent="0.3">
      <c r="Q3998" s="11"/>
      <c r="S3998" s="16"/>
    </row>
    <row r="3999" spans="17:19" x14ac:dyDescent="0.3">
      <c r="Q3999" s="11"/>
      <c r="S3999" s="16"/>
    </row>
    <row r="4000" spans="17:19" x14ac:dyDescent="0.3">
      <c r="Q4000" s="11"/>
      <c r="S4000" s="16"/>
    </row>
    <row r="4001" spans="17:19" x14ac:dyDescent="0.3">
      <c r="Q4001" s="11"/>
      <c r="S4001" s="16"/>
    </row>
    <row r="4002" spans="17:19" x14ac:dyDescent="0.3">
      <c r="Q4002" s="11"/>
      <c r="S4002" s="16"/>
    </row>
    <row r="4003" spans="17:19" x14ac:dyDescent="0.3">
      <c r="Q4003" s="11"/>
      <c r="S4003" s="16"/>
    </row>
    <row r="4004" spans="17:19" x14ac:dyDescent="0.3">
      <c r="Q4004" s="11"/>
      <c r="S4004" s="16"/>
    </row>
    <row r="4005" spans="17:19" x14ac:dyDescent="0.3">
      <c r="Q4005" s="11"/>
      <c r="S4005" s="16"/>
    </row>
    <row r="4006" spans="17:19" x14ac:dyDescent="0.3">
      <c r="Q4006" s="11"/>
      <c r="S4006" s="16"/>
    </row>
    <row r="4007" spans="17:19" x14ac:dyDescent="0.3">
      <c r="Q4007" s="11"/>
      <c r="S4007" s="16"/>
    </row>
    <row r="4008" spans="17:19" x14ac:dyDescent="0.3">
      <c r="Q4008" s="11"/>
      <c r="S4008" s="16"/>
    </row>
    <row r="4009" spans="17:19" x14ac:dyDescent="0.3">
      <c r="Q4009" s="11"/>
      <c r="S4009" s="16"/>
    </row>
    <row r="4010" spans="17:19" x14ac:dyDescent="0.3">
      <c r="Q4010" s="11"/>
      <c r="S4010" s="16"/>
    </row>
    <row r="4011" spans="17:19" x14ac:dyDescent="0.3">
      <c r="Q4011" s="11"/>
      <c r="S4011" s="16"/>
    </row>
    <row r="4012" spans="17:19" x14ac:dyDescent="0.3">
      <c r="Q4012" s="11"/>
      <c r="S4012" s="16"/>
    </row>
    <row r="4013" spans="17:19" x14ac:dyDescent="0.3">
      <c r="Q4013" s="11"/>
      <c r="S4013" s="16"/>
    </row>
    <row r="4014" spans="17:19" x14ac:dyDescent="0.3">
      <c r="Q4014" s="11"/>
      <c r="S4014" s="16"/>
    </row>
    <row r="4015" spans="17:19" x14ac:dyDescent="0.3">
      <c r="Q4015" s="11"/>
      <c r="S4015" s="16"/>
    </row>
    <row r="4016" spans="17:19" x14ac:dyDescent="0.3">
      <c r="Q4016" s="11"/>
      <c r="S4016" s="16"/>
    </row>
    <row r="4017" spans="17:19" x14ac:dyDescent="0.3">
      <c r="Q4017" s="11"/>
      <c r="S4017" s="16"/>
    </row>
    <row r="4018" spans="17:19" x14ac:dyDescent="0.3">
      <c r="Q4018" s="11"/>
      <c r="S4018" s="16"/>
    </row>
    <row r="4019" spans="17:19" x14ac:dyDescent="0.3">
      <c r="Q4019" s="11"/>
      <c r="S4019" s="16"/>
    </row>
    <row r="4020" spans="17:19" x14ac:dyDescent="0.3">
      <c r="Q4020" s="11"/>
      <c r="S4020" s="16"/>
    </row>
    <row r="4021" spans="17:19" x14ac:dyDescent="0.3">
      <c r="Q4021" s="11"/>
      <c r="S4021" s="16"/>
    </row>
    <row r="4022" spans="17:19" x14ac:dyDescent="0.3">
      <c r="Q4022" s="11"/>
      <c r="S4022" s="16"/>
    </row>
    <row r="4023" spans="17:19" x14ac:dyDescent="0.3">
      <c r="Q4023" s="11"/>
      <c r="S4023" s="16"/>
    </row>
    <row r="4024" spans="17:19" x14ac:dyDescent="0.3">
      <c r="Q4024" s="11"/>
      <c r="S4024" s="16"/>
    </row>
    <row r="4025" spans="17:19" x14ac:dyDescent="0.3">
      <c r="Q4025" s="11"/>
      <c r="S4025" s="16"/>
    </row>
    <row r="4026" spans="17:19" x14ac:dyDescent="0.3">
      <c r="Q4026" s="11"/>
      <c r="S4026" s="16"/>
    </row>
    <row r="4027" spans="17:19" x14ac:dyDescent="0.3">
      <c r="Q4027" s="11"/>
      <c r="S4027" s="16"/>
    </row>
    <row r="4028" spans="17:19" x14ac:dyDescent="0.3">
      <c r="Q4028" s="11"/>
      <c r="S4028" s="16"/>
    </row>
    <row r="4029" spans="17:19" x14ac:dyDescent="0.3">
      <c r="Q4029" s="11"/>
      <c r="S4029" s="16"/>
    </row>
    <row r="4030" spans="17:19" x14ac:dyDescent="0.3">
      <c r="Q4030" s="11"/>
      <c r="S4030" s="16"/>
    </row>
    <row r="4031" spans="17:19" x14ac:dyDescent="0.3">
      <c r="Q4031" s="11"/>
      <c r="S4031" s="16"/>
    </row>
    <row r="4032" spans="17:19" x14ac:dyDescent="0.3">
      <c r="Q4032" s="11"/>
      <c r="S4032" s="16"/>
    </row>
    <row r="4033" spans="17:19" x14ac:dyDescent="0.3">
      <c r="Q4033" s="11"/>
      <c r="S4033" s="16"/>
    </row>
    <row r="4034" spans="17:19" x14ac:dyDescent="0.3">
      <c r="Q4034" s="11"/>
      <c r="S4034" s="16"/>
    </row>
    <row r="4035" spans="17:19" x14ac:dyDescent="0.3">
      <c r="Q4035" s="11"/>
      <c r="S4035" s="16"/>
    </row>
    <row r="4036" spans="17:19" x14ac:dyDescent="0.3">
      <c r="Q4036" s="11"/>
      <c r="S4036" s="16"/>
    </row>
    <row r="4037" spans="17:19" x14ac:dyDescent="0.3">
      <c r="Q4037" s="11"/>
      <c r="S4037" s="16"/>
    </row>
    <row r="4038" spans="17:19" x14ac:dyDescent="0.3">
      <c r="Q4038" s="11"/>
      <c r="S4038" s="16"/>
    </row>
    <row r="4039" spans="17:19" x14ac:dyDescent="0.3">
      <c r="Q4039" s="11"/>
      <c r="S4039" s="16"/>
    </row>
    <row r="4040" spans="17:19" x14ac:dyDescent="0.3">
      <c r="Q4040" s="11"/>
      <c r="S4040" s="16"/>
    </row>
    <row r="4041" spans="17:19" x14ac:dyDescent="0.3">
      <c r="Q4041" s="11"/>
      <c r="S4041" s="16"/>
    </row>
    <row r="4042" spans="17:19" x14ac:dyDescent="0.3">
      <c r="Q4042" s="11"/>
      <c r="S4042" s="16"/>
    </row>
    <row r="4043" spans="17:19" x14ac:dyDescent="0.3">
      <c r="Q4043" s="11"/>
      <c r="S4043" s="16"/>
    </row>
    <row r="4044" spans="17:19" x14ac:dyDescent="0.3">
      <c r="Q4044" s="11"/>
      <c r="S4044" s="16"/>
    </row>
    <row r="4045" spans="17:19" x14ac:dyDescent="0.3">
      <c r="Q4045" s="11"/>
      <c r="S4045" s="16"/>
    </row>
    <row r="4046" spans="17:19" x14ac:dyDescent="0.3">
      <c r="Q4046" s="11"/>
      <c r="S4046" s="16"/>
    </row>
    <row r="4047" spans="17:19" x14ac:dyDescent="0.3">
      <c r="Q4047" s="11"/>
      <c r="S4047" s="16"/>
    </row>
    <row r="4048" spans="17:19" x14ac:dyDescent="0.3">
      <c r="Q4048" s="11"/>
      <c r="S4048" s="16"/>
    </row>
    <row r="4049" spans="17:19" x14ac:dyDescent="0.3">
      <c r="Q4049" s="11"/>
      <c r="S4049" s="16"/>
    </row>
    <row r="4050" spans="17:19" x14ac:dyDescent="0.3">
      <c r="Q4050" s="11"/>
      <c r="S4050" s="16"/>
    </row>
    <row r="4051" spans="17:19" x14ac:dyDescent="0.3">
      <c r="Q4051" s="11"/>
      <c r="S4051" s="16"/>
    </row>
    <row r="4052" spans="17:19" x14ac:dyDescent="0.3">
      <c r="Q4052" s="11"/>
      <c r="S4052" s="16"/>
    </row>
    <row r="4053" spans="17:19" x14ac:dyDescent="0.3">
      <c r="Q4053" s="11"/>
      <c r="S4053" s="16"/>
    </row>
    <row r="4054" spans="17:19" x14ac:dyDescent="0.3">
      <c r="Q4054" s="11"/>
      <c r="S4054" s="16"/>
    </row>
    <row r="4055" spans="17:19" x14ac:dyDescent="0.3">
      <c r="Q4055" s="11"/>
      <c r="S4055" s="16"/>
    </row>
    <row r="4056" spans="17:19" x14ac:dyDescent="0.3">
      <c r="Q4056" s="11"/>
      <c r="S4056" s="16"/>
    </row>
    <row r="4057" spans="17:19" x14ac:dyDescent="0.3">
      <c r="Q4057" s="11"/>
      <c r="S4057" s="16"/>
    </row>
    <row r="4058" spans="17:19" x14ac:dyDescent="0.3">
      <c r="Q4058" s="11"/>
      <c r="S4058" s="16"/>
    </row>
    <row r="4059" spans="17:19" x14ac:dyDescent="0.3">
      <c r="Q4059" s="11"/>
      <c r="S4059" s="16"/>
    </row>
    <row r="4060" spans="17:19" x14ac:dyDescent="0.3">
      <c r="Q4060" s="11"/>
      <c r="S4060" s="16"/>
    </row>
    <row r="4061" spans="17:19" x14ac:dyDescent="0.3">
      <c r="Q4061" s="11"/>
      <c r="S4061" s="16"/>
    </row>
    <row r="4062" spans="17:19" x14ac:dyDescent="0.3">
      <c r="Q4062" s="11"/>
      <c r="S4062" s="16"/>
    </row>
    <row r="4063" spans="17:19" x14ac:dyDescent="0.3">
      <c r="Q4063" s="11"/>
      <c r="S4063" s="16"/>
    </row>
    <row r="4064" spans="17:19" x14ac:dyDescent="0.3">
      <c r="Q4064" s="11"/>
      <c r="S4064" s="16"/>
    </row>
    <row r="4065" spans="17:19" x14ac:dyDescent="0.3">
      <c r="Q4065" s="11"/>
      <c r="S4065" s="16"/>
    </row>
    <row r="4066" spans="17:19" x14ac:dyDescent="0.3">
      <c r="Q4066" s="11"/>
      <c r="S4066" s="16"/>
    </row>
    <row r="4067" spans="17:19" x14ac:dyDescent="0.3">
      <c r="Q4067" s="11"/>
      <c r="S4067" s="16"/>
    </row>
    <row r="4068" spans="17:19" x14ac:dyDescent="0.3">
      <c r="Q4068" s="11"/>
      <c r="S4068" s="16"/>
    </row>
    <row r="4069" spans="17:19" x14ac:dyDescent="0.3">
      <c r="Q4069" s="11"/>
      <c r="S4069" s="16"/>
    </row>
    <row r="4070" spans="17:19" x14ac:dyDescent="0.3">
      <c r="Q4070" s="11"/>
      <c r="S4070" s="16"/>
    </row>
    <row r="4071" spans="17:19" x14ac:dyDescent="0.3">
      <c r="Q4071" s="11"/>
      <c r="S4071" s="16"/>
    </row>
    <row r="4072" spans="17:19" x14ac:dyDescent="0.3">
      <c r="Q4072" s="11"/>
      <c r="S4072" s="16"/>
    </row>
    <row r="4073" spans="17:19" x14ac:dyDescent="0.3">
      <c r="Q4073" s="11"/>
      <c r="S4073" s="16"/>
    </row>
    <row r="4074" spans="17:19" x14ac:dyDescent="0.3">
      <c r="Q4074" s="11"/>
      <c r="S4074" s="16"/>
    </row>
    <row r="4075" spans="17:19" x14ac:dyDescent="0.3">
      <c r="Q4075" s="11"/>
      <c r="S4075" s="16"/>
    </row>
    <row r="4076" spans="17:19" x14ac:dyDescent="0.3">
      <c r="Q4076" s="11"/>
      <c r="S4076" s="16"/>
    </row>
    <row r="4077" spans="17:19" x14ac:dyDescent="0.3">
      <c r="Q4077" s="11"/>
      <c r="S4077" s="16"/>
    </row>
    <row r="4078" spans="17:19" x14ac:dyDescent="0.3">
      <c r="Q4078" s="11"/>
      <c r="S4078" s="16"/>
    </row>
    <row r="4079" spans="17:19" x14ac:dyDescent="0.3">
      <c r="Q4079" s="11"/>
      <c r="S4079" s="16"/>
    </row>
    <row r="4080" spans="17:19" x14ac:dyDescent="0.3">
      <c r="Q4080" s="11"/>
      <c r="S4080" s="16"/>
    </row>
    <row r="4081" spans="17:19" x14ac:dyDescent="0.3">
      <c r="Q4081" s="11"/>
      <c r="S4081" s="16"/>
    </row>
    <row r="4082" spans="17:19" x14ac:dyDescent="0.3">
      <c r="Q4082" s="11"/>
      <c r="S4082" s="16"/>
    </row>
    <row r="4083" spans="17:19" x14ac:dyDescent="0.3">
      <c r="Q4083" s="11"/>
      <c r="S4083" s="16"/>
    </row>
    <row r="4084" spans="17:19" x14ac:dyDescent="0.3">
      <c r="Q4084" s="11"/>
      <c r="S4084" s="16"/>
    </row>
    <row r="4085" spans="17:19" x14ac:dyDescent="0.3">
      <c r="Q4085" s="11"/>
      <c r="S4085" s="16"/>
    </row>
    <row r="4086" spans="17:19" x14ac:dyDescent="0.3">
      <c r="Q4086" s="11"/>
      <c r="S4086" s="16"/>
    </row>
    <row r="4087" spans="17:19" x14ac:dyDescent="0.3">
      <c r="Q4087" s="11"/>
      <c r="S4087" s="16"/>
    </row>
    <row r="4088" spans="17:19" x14ac:dyDescent="0.3">
      <c r="Q4088" s="11"/>
      <c r="S4088" s="16"/>
    </row>
    <row r="4089" spans="17:19" x14ac:dyDescent="0.3">
      <c r="Q4089" s="11"/>
      <c r="S4089" s="16"/>
    </row>
    <row r="4090" spans="17:19" x14ac:dyDescent="0.3">
      <c r="Q4090" s="11"/>
      <c r="S4090" s="16"/>
    </row>
    <row r="4091" spans="17:19" x14ac:dyDescent="0.3">
      <c r="Q4091" s="11"/>
      <c r="S4091" s="16"/>
    </row>
    <row r="4092" spans="17:19" x14ac:dyDescent="0.3">
      <c r="Q4092" s="11"/>
      <c r="S4092" s="16"/>
    </row>
    <row r="4093" spans="17:19" x14ac:dyDescent="0.3">
      <c r="Q4093" s="11"/>
      <c r="S4093" s="16"/>
    </row>
    <row r="4094" spans="17:19" x14ac:dyDescent="0.3">
      <c r="Q4094" s="11"/>
      <c r="S4094" s="16"/>
    </row>
    <row r="4095" spans="17:19" x14ac:dyDescent="0.3">
      <c r="Q4095" s="11"/>
      <c r="S4095" s="16"/>
    </row>
    <row r="4096" spans="17:19" x14ac:dyDescent="0.3">
      <c r="Q4096" s="11"/>
      <c r="S4096" s="16"/>
    </row>
    <row r="4097" spans="17:19" x14ac:dyDescent="0.3">
      <c r="Q4097" s="11"/>
      <c r="S4097" s="16"/>
    </row>
    <row r="4098" spans="17:19" x14ac:dyDescent="0.3">
      <c r="Q4098" s="11"/>
      <c r="S4098" s="16"/>
    </row>
    <row r="4099" spans="17:19" x14ac:dyDescent="0.3">
      <c r="Q4099" s="11"/>
      <c r="S4099" s="16"/>
    </row>
    <row r="4100" spans="17:19" x14ac:dyDescent="0.3">
      <c r="Q4100" s="11"/>
      <c r="S4100" s="16"/>
    </row>
    <row r="4101" spans="17:19" x14ac:dyDescent="0.3">
      <c r="Q4101" s="11"/>
      <c r="S4101" s="16"/>
    </row>
    <row r="4102" spans="17:19" x14ac:dyDescent="0.3">
      <c r="Q4102" s="11"/>
      <c r="S4102" s="16"/>
    </row>
    <row r="4103" spans="17:19" x14ac:dyDescent="0.3">
      <c r="Q4103" s="11"/>
      <c r="S4103" s="16"/>
    </row>
    <row r="4104" spans="17:19" x14ac:dyDescent="0.3">
      <c r="Q4104" s="11"/>
      <c r="S4104" s="16"/>
    </row>
    <row r="4105" spans="17:19" x14ac:dyDescent="0.3">
      <c r="Q4105" s="11"/>
      <c r="S4105" s="16"/>
    </row>
    <row r="4106" spans="17:19" x14ac:dyDescent="0.3">
      <c r="Q4106" s="11"/>
      <c r="S4106" s="16"/>
    </row>
    <row r="4107" spans="17:19" x14ac:dyDescent="0.3">
      <c r="Q4107" s="11"/>
      <c r="S4107" s="16"/>
    </row>
    <row r="4108" spans="17:19" x14ac:dyDescent="0.3">
      <c r="Q4108" s="11"/>
      <c r="S4108" s="16"/>
    </row>
    <row r="4109" spans="17:19" x14ac:dyDescent="0.3">
      <c r="Q4109" s="11"/>
      <c r="S4109" s="16"/>
    </row>
    <row r="4110" spans="17:19" x14ac:dyDescent="0.3">
      <c r="Q4110" s="11"/>
      <c r="S4110" s="16"/>
    </row>
    <row r="4111" spans="17:19" x14ac:dyDescent="0.3">
      <c r="Q4111" s="11"/>
      <c r="S4111" s="16"/>
    </row>
    <row r="4112" spans="17:19" x14ac:dyDescent="0.3">
      <c r="Q4112" s="11"/>
      <c r="S4112" s="16"/>
    </row>
    <row r="4113" spans="17:19" x14ac:dyDescent="0.3">
      <c r="Q4113" s="11"/>
      <c r="S4113" s="16"/>
    </row>
    <row r="4114" spans="17:19" x14ac:dyDescent="0.3">
      <c r="Q4114" s="11"/>
      <c r="S4114" s="16"/>
    </row>
    <row r="4115" spans="17:19" x14ac:dyDescent="0.3">
      <c r="Q4115" s="11"/>
      <c r="S4115" s="16"/>
    </row>
    <row r="4116" spans="17:19" x14ac:dyDescent="0.3">
      <c r="Q4116" s="11"/>
      <c r="S4116" s="16"/>
    </row>
    <row r="4117" spans="17:19" x14ac:dyDescent="0.3">
      <c r="Q4117" s="11"/>
      <c r="S4117" s="16"/>
    </row>
    <row r="4118" spans="17:19" x14ac:dyDescent="0.3">
      <c r="Q4118" s="11"/>
      <c r="S4118" s="16"/>
    </row>
    <row r="4119" spans="17:19" x14ac:dyDescent="0.3">
      <c r="Q4119" s="11"/>
      <c r="S4119" s="16"/>
    </row>
    <row r="4120" spans="17:19" x14ac:dyDescent="0.3">
      <c r="Q4120" s="11"/>
      <c r="S4120" s="16"/>
    </row>
    <row r="4121" spans="17:19" x14ac:dyDescent="0.3">
      <c r="Q4121" s="11"/>
      <c r="S4121" s="16"/>
    </row>
    <row r="4122" spans="17:19" x14ac:dyDescent="0.3">
      <c r="Q4122" s="11"/>
      <c r="S4122" s="16"/>
    </row>
    <row r="4123" spans="17:19" x14ac:dyDescent="0.3">
      <c r="Q4123" s="11"/>
      <c r="S4123" s="16"/>
    </row>
  </sheetData>
  <conditionalFormatting sqref="F1:F1048576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B167-DCE8-4372-9076-9C7EDB9AC221}">
  <dimension ref="A1:F43"/>
  <sheetViews>
    <sheetView topLeftCell="A34" workbookViewId="0">
      <selection activeCell="B46" sqref="B4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8365</v>
      </c>
      <c r="B2" t="s">
        <v>8366</v>
      </c>
    </row>
    <row r="4" spans="1:6" x14ac:dyDescent="0.3">
      <c r="A4" s="12" t="s">
        <v>8364</v>
      </c>
      <c r="B4" s="12" t="s">
        <v>8363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3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3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3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3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3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3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3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3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3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3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3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3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3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3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3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3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3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3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3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3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3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3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3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3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3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3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3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3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3">
      <c r="A43" s="13" t="s">
        <v>8362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0E588-4369-4D59-94D9-4AA36473383A}">
  <dimension ref="A1:D6"/>
  <sheetViews>
    <sheetView workbookViewId="0">
      <selection activeCell="F3" sqref="F3"/>
    </sheetView>
  </sheetViews>
  <sheetFormatPr defaultRowHeight="14.4" x14ac:dyDescent="0.3"/>
  <cols>
    <col min="1" max="1" width="32.6640625" style="18" bestFit="1" customWidth="1"/>
    <col min="2" max="2" width="37.33203125" customWidth="1"/>
  </cols>
  <sheetData>
    <row r="1" spans="1:4" x14ac:dyDescent="0.3">
      <c r="A1" s="18" t="s">
        <v>8387</v>
      </c>
      <c r="B1" s="19" t="s">
        <v>4110</v>
      </c>
      <c r="C1" t="s">
        <v>8388</v>
      </c>
      <c r="D1" t="s">
        <v>8389</v>
      </c>
    </row>
    <row r="2" spans="1:4" ht="57.6" x14ac:dyDescent="0.3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57.6" x14ac:dyDescent="0.3">
      <c r="A3" s="1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57.6" x14ac:dyDescent="0.3">
      <c r="A4" s="18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57.6" x14ac:dyDescent="0.3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s="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Outcomes Based on Launch Date</vt:lpstr>
      <vt:lpstr>Kickstarter</vt:lpstr>
      <vt:lpstr>Successful US Kickstarters</vt:lpstr>
      <vt:lpstr>Failed US Kickstarters</vt:lpstr>
      <vt:lpstr>Descriptive Statistics</vt:lpstr>
      <vt:lpstr>Subcategory Statistics</vt:lpstr>
      <vt:lpstr>Edinburgh Research Name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 Becker</cp:lastModifiedBy>
  <dcterms:created xsi:type="dcterms:W3CDTF">2017-04-20T15:17:24Z</dcterms:created>
  <dcterms:modified xsi:type="dcterms:W3CDTF">2021-10-11T16:27:56Z</dcterms:modified>
</cp:coreProperties>
</file>