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Hoja1" sheetId="1" state="visible" r:id="rId2"/>
    <sheet name="Infundido F CD34+" sheetId="2" state="visible" r:id="rId3"/>
    <sheet name="Congelado F CD34+" sheetId="3" state="visible" r:id="rId4"/>
    <sheet name="Informe" sheetId="4" state="visible" r:id="rId5"/>
    <sheet name="Para imprimir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<sst xmlns="http://schemas.openxmlformats.org/spreadsheetml/2006/main" count="199" uniqueCount="118">
  <si>
    <t xml:space="preserve">DATOS PROCESAMIENTO</t>
  </si>
  <si>
    <t xml:space="preserve">AFERESIS S.P.</t>
  </si>
  <si>
    <t xml:space="preserve">Suma aféresis</t>
  </si>
  <si>
    <t xml:space="preserve">POST-SEPAX</t>
  </si>
  <si>
    <t xml:space="preserve">FRACCION CD34+</t>
  </si>
  <si>
    <t xml:space="preserve">FRACCION CD34-</t>
  </si>
  <si>
    <t xml:space="preserve">WASTE</t>
  </si>
  <si>
    <t xml:space="preserve">Peso del paciente</t>
  </si>
  <si>
    <t xml:space="preserve">Volumen total (mL)</t>
  </si>
  <si>
    <r>
      <rPr>
        <sz val="10"/>
        <rFont val="Times New Roman"/>
        <family val="1"/>
        <charset val="1"/>
      </rPr>
      <t xml:space="preserve">Eritros (x10</t>
    </r>
    <r>
      <rPr>
        <vertAlign val="superscript"/>
        <sz val="10"/>
        <rFont val="Times New Roman"/>
        <family val="1"/>
        <charset val="1"/>
      </rPr>
      <t xml:space="preserve">12</t>
    </r>
    <r>
      <rPr>
        <sz val="10"/>
        <rFont val="Times New Roman"/>
        <family val="1"/>
        <charset val="1"/>
      </rPr>
      <t xml:space="preserve">/L)</t>
    </r>
  </si>
  <si>
    <r>
      <rPr>
        <sz val="10"/>
        <rFont val="Times New Roman"/>
        <family val="1"/>
        <charset val="1"/>
      </rPr>
      <t xml:space="preserve">WBC (x10</t>
    </r>
    <r>
      <rPr>
        <vertAlign val="superscript"/>
        <sz val="10"/>
        <rFont val="Times New Roman"/>
        <family val="1"/>
        <charset val="1"/>
      </rPr>
      <t xml:space="preserve">9</t>
    </r>
    <r>
      <rPr>
        <sz val="10"/>
        <rFont val="Times New Roman"/>
        <family val="1"/>
        <charset val="1"/>
      </rPr>
      <t xml:space="preserve">/L)</t>
    </r>
  </si>
  <si>
    <t xml:space="preserve">Neutrófilos (%)</t>
  </si>
  <si>
    <r>
      <rPr>
        <sz val="10"/>
        <rFont val="Times New Roman"/>
        <family val="1"/>
        <charset val="1"/>
      </rPr>
      <t xml:space="preserve">Neutrófilos (x10</t>
    </r>
    <r>
      <rPr>
        <vertAlign val="superscript"/>
        <sz val="10"/>
        <rFont val="Times New Roman"/>
        <family val="1"/>
        <charset val="1"/>
      </rPr>
      <t xml:space="preserve">9</t>
    </r>
    <r>
      <rPr>
        <sz val="10"/>
        <rFont val="Times New Roman"/>
        <family val="1"/>
        <charset val="1"/>
      </rPr>
      <t xml:space="preserve">/L)</t>
    </r>
  </si>
  <si>
    <t xml:space="preserve">Linfocitos (%)</t>
  </si>
  <si>
    <r>
      <rPr>
        <sz val="10"/>
        <rFont val="Times New Roman"/>
        <family val="1"/>
        <charset val="1"/>
      </rPr>
      <t xml:space="preserve">Linfocitos (x10</t>
    </r>
    <r>
      <rPr>
        <vertAlign val="superscript"/>
        <sz val="10"/>
        <rFont val="Times New Roman"/>
        <family val="1"/>
        <charset val="1"/>
      </rPr>
      <t xml:space="preserve">9</t>
    </r>
    <r>
      <rPr>
        <sz val="10"/>
        <rFont val="Times New Roman"/>
        <family val="1"/>
        <charset val="1"/>
      </rPr>
      <t xml:space="preserve">/L)</t>
    </r>
  </si>
  <si>
    <t xml:space="preserve">Monocitos (%)</t>
  </si>
  <si>
    <r>
      <rPr>
        <sz val="10"/>
        <rFont val="Times New Roman"/>
        <family val="1"/>
        <charset val="1"/>
      </rPr>
      <t xml:space="preserve">Monocitos (x10</t>
    </r>
    <r>
      <rPr>
        <vertAlign val="superscript"/>
        <sz val="10"/>
        <rFont val="Times New Roman"/>
        <family val="1"/>
        <charset val="1"/>
      </rPr>
      <t xml:space="preserve">9</t>
    </r>
    <r>
      <rPr>
        <sz val="10"/>
        <rFont val="Times New Roman"/>
        <family val="1"/>
        <charset val="1"/>
      </rPr>
      <t xml:space="preserve">/L)</t>
    </r>
  </si>
  <si>
    <r>
      <rPr>
        <sz val="10"/>
        <rFont val="Times New Roman"/>
        <family val="1"/>
        <charset val="1"/>
      </rPr>
      <t xml:space="preserve">Plaquetas (x10</t>
    </r>
    <r>
      <rPr>
        <vertAlign val="superscript"/>
        <sz val="10"/>
        <rFont val="Times New Roman"/>
        <family val="1"/>
        <charset val="1"/>
      </rPr>
      <t xml:space="preserve">9</t>
    </r>
    <r>
      <rPr>
        <sz val="10"/>
        <rFont val="Times New Roman"/>
        <family val="1"/>
        <charset val="1"/>
      </rPr>
      <t xml:space="preserve">/L)</t>
    </r>
  </si>
  <si>
    <t xml:space="preserve">Células/kg en F+</t>
  </si>
  <si>
    <r>
      <rPr>
        <sz val="10"/>
        <rFont val="Times New Roman"/>
        <family val="1"/>
        <charset val="1"/>
      </rPr>
      <t xml:space="preserve">WBC total  (x10</t>
    </r>
    <r>
      <rPr>
        <vertAlign val="superscript"/>
        <sz val="10"/>
        <rFont val="Times New Roman"/>
        <family val="1"/>
        <charset val="1"/>
      </rPr>
      <t xml:space="preserve">6</t>
    </r>
    <r>
      <rPr>
        <sz val="10"/>
        <rFont val="Times New Roman"/>
        <family val="1"/>
        <charset val="1"/>
      </rPr>
      <t xml:space="preserve">)</t>
    </r>
  </si>
  <si>
    <t xml:space="preserve">% WBC vs WBC total en MO inicial</t>
  </si>
  <si>
    <t xml:space="preserve">% WBC vs WBC total postCOBE</t>
  </si>
  <si>
    <t xml:space="preserve">% CD34+</t>
  </si>
  <si>
    <r>
      <rPr>
        <sz val="10"/>
        <rFont val="Times New Roman"/>
        <family val="1"/>
        <charset val="1"/>
      </rPr>
      <t xml:space="preserve">CD34+ total (x10</t>
    </r>
    <r>
      <rPr>
        <vertAlign val="superscript"/>
        <sz val="10"/>
        <rFont val="Times New Roman"/>
        <family val="1"/>
        <charset val="1"/>
      </rPr>
      <t xml:space="preserve">6</t>
    </r>
    <r>
      <rPr>
        <sz val="10"/>
        <rFont val="Times New Roman"/>
        <family val="1"/>
        <charset val="1"/>
      </rPr>
      <t xml:space="preserve">)</t>
    </r>
  </si>
  <si>
    <t xml:space="preserve">% CD34+ vs CD34+ total en MO inicial</t>
  </si>
  <si>
    <t xml:space="preserve">% CD34+ vs CD34+ total postCOBE</t>
  </si>
  <si>
    <t xml:space="preserve">% CD3+</t>
  </si>
  <si>
    <r>
      <rPr>
        <sz val="10"/>
        <rFont val="Times New Roman"/>
        <family val="1"/>
        <charset val="1"/>
      </rPr>
      <t xml:space="preserve">CD3+ total (x10</t>
    </r>
    <r>
      <rPr>
        <vertAlign val="superscript"/>
        <sz val="10"/>
        <rFont val="Times New Roman"/>
        <family val="1"/>
        <charset val="1"/>
      </rPr>
      <t xml:space="preserve">6</t>
    </r>
    <r>
      <rPr>
        <sz val="10"/>
        <rFont val="Times New Roman"/>
        <family val="1"/>
        <charset val="1"/>
      </rPr>
      <t xml:space="preserve">)</t>
    </r>
  </si>
  <si>
    <r>
      <rPr>
        <sz val="10"/>
        <rFont val="Times New Roman"/>
        <family val="1"/>
        <charset val="1"/>
      </rPr>
      <t xml:space="preserve">CD3+ (x10</t>
    </r>
    <r>
      <rPr>
        <vertAlign val="superscript"/>
        <sz val="10"/>
        <rFont val="Times New Roman"/>
        <family val="1"/>
        <charset val="1"/>
      </rPr>
      <t xml:space="preserve">9</t>
    </r>
    <r>
      <rPr>
        <sz val="10"/>
        <rFont val="Times New Roman"/>
        <family val="1"/>
        <charset val="1"/>
      </rPr>
      <t xml:space="preserve">/L)</t>
    </r>
  </si>
  <si>
    <t xml:space="preserve">% viabilidad celular  citometria</t>
  </si>
  <si>
    <t xml:space="preserve">% viabilidad celular  </t>
  </si>
  <si>
    <t xml:space="preserve">Cultivo Microbiológico</t>
  </si>
  <si>
    <r>
      <rPr>
        <sz val="10"/>
        <rFont val="Times New Roman"/>
        <family val="1"/>
        <charset val="1"/>
      </rPr>
      <t xml:space="preserve">CFU-GM (x10</t>
    </r>
    <r>
      <rPr>
        <vertAlign val="superscript"/>
        <sz val="10"/>
        <rFont val="Times New Roman"/>
        <family val="1"/>
        <charset val="1"/>
      </rPr>
      <t xml:space="preserve">4</t>
    </r>
    <r>
      <rPr>
        <sz val="10"/>
        <rFont val="Times New Roman"/>
        <family val="1"/>
        <charset val="1"/>
      </rPr>
      <t xml:space="preserve">)</t>
    </r>
  </si>
  <si>
    <t xml:space="preserve">POST-COBE</t>
  </si>
  <si>
    <t xml:space="preserve">% CD3+ CD8+</t>
  </si>
  <si>
    <r>
      <rPr>
        <sz val="10"/>
        <rFont val="Times New Roman"/>
        <family val="1"/>
        <charset val="1"/>
      </rPr>
      <t xml:space="preserve">CD3+ CD8+ total (x10</t>
    </r>
    <r>
      <rPr>
        <vertAlign val="superscript"/>
        <sz val="10"/>
        <rFont val="Times New Roman"/>
        <family val="1"/>
        <charset val="1"/>
      </rPr>
      <t xml:space="preserve">6</t>
    </r>
    <r>
      <rPr>
        <sz val="10"/>
        <rFont val="Times New Roman"/>
        <family val="1"/>
        <charset val="1"/>
      </rPr>
      <t xml:space="preserve">)</t>
    </r>
  </si>
  <si>
    <t xml:space="preserve">% CD3+ CD4+</t>
  </si>
  <si>
    <r>
      <rPr>
        <sz val="10"/>
        <rFont val="Times New Roman"/>
        <family val="1"/>
        <charset val="1"/>
      </rPr>
      <t xml:space="preserve">CD3+ CD4+ total (x10</t>
    </r>
    <r>
      <rPr>
        <vertAlign val="superscript"/>
        <sz val="10"/>
        <rFont val="Times New Roman"/>
        <family val="1"/>
        <charset val="1"/>
      </rPr>
      <t xml:space="preserve">6</t>
    </r>
    <r>
      <rPr>
        <sz val="10"/>
        <rFont val="Times New Roman"/>
        <family val="1"/>
        <charset val="1"/>
      </rPr>
      <t xml:space="preserve">)</t>
    </r>
  </si>
  <si>
    <t xml:space="preserve">% CD16+ CD56+</t>
  </si>
  <si>
    <r>
      <rPr>
        <sz val="10"/>
        <rFont val="Times New Roman"/>
        <family val="1"/>
        <charset val="1"/>
      </rPr>
      <t xml:space="preserve">CD16+ CD56+ total (x10</t>
    </r>
    <r>
      <rPr>
        <vertAlign val="superscript"/>
        <sz val="10"/>
        <rFont val="Times New Roman"/>
        <family val="1"/>
        <charset val="1"/>
      </rPr>
      <t xml:space="preserve">6</t>
    </r>
    <r>
      <rPr>
        <sz val="10"/>
        <rFont val="Times New Roman"/>
        <family val="1"/>
        <charset val="1"/>
      </rPr>
      <t xml:space="preserve">)</t>
    </r>
  </si>
  <si>
    <t xml:space="preserve">% CD20+</t>
  </si>
  <si>
    <r>
      <rPr>
        <sz val="10"/>
        <rFont val="Times New Roman"/>
        <family val="1"/>
        <charset val="1"/>
      </rPr>
      <t xml:space="preserve">CD20+ total (x10</t>
    </r>
    <r>
      <rPr>
        <vertAlign val="superscript"/>
        <sz val="10"/>
        <rFont val="Times New Roman"/>
        <family val="1"/>
        <charset val="1"/>
      </rPr>
      <t xml:space="preserve">6</t>
    </r>
    <r>
      <rPr>
        <sz val="10"/>
        <rFont val="Times New Roman"/>
        <family val="1"/>
        <charset val="1"/>
      </rPr>
      <t xml:space="preserve">)</t>
    </r>
  </si>
  <si>
    <t xml:space="preserve">VALORES EN S.P.</t>
  </si>
  <si>
    <t xml:space="preserve">LOTE</t>
  </si>
  <si>
    <t xml:space="preserve">CADUCIDAD</t>
  </si>
  <si>
    <t xml:space="preserve">Hemoglobina (g/dL) pre</t>
  </si>
  <si>
    <t xml:space="preserve">Filtros PALL</t>
  </si>
  <si>
    <t xml:space="preserve">Hemoglobina (g/dL) post</t>
  </si>
  <si>
    <t xml:space="preserve">Equipos de lavado COBE 2991</t>
  </si>
  <si>
    <t xml:space="preserve">WBCs/µL pre</t>
  </si>
  <si>
    <t xml:space="preserve">Set tubos Clini MACS ref 161-01</t>
  </si>
  <si>
    <t xml:space="preserve">WBCs/µL post</t>
  </si>
  <si>
    <t xml:space="preserve">HSA 20% (Grifols)</t>
  </si>
  <si>
    <t xml:space="preserve">Plaquetas/µL pre</t>
  </si>
  <si>
    <t xml:space="preserve">PBS-EDTA Miltenyi</t>
  </si>
  <si>
    <t xml:space="preserve">Plaquetas/µL post</t>
  </si>
  <si>
    <t xml:space="preserve">Flebogamma (Grifols)</t>
  </si>
  <si>
    <t xml:space="preserve">CD34/µL pre</t>
  </si>
  <si>
    <t xml:space="preserve">CD34 REAGENT Miltenyi</t>
  </si>
  <si>
    <t xml:space="preserve">CD34/µL post</t>
  </si>
  <si>
    <t xml:space="preserve">Bolsas transferencia 150 cc</t>
  </si>
  <si>
    <t xml:space="preserve">Código final del procedimiento dado por el CliniMacs:</t>
  </si>
  <si>
    <t xml:space="preserve">Fecha</t>
  </si>
  <si>
    <t xml:space="preserve">Volumen de células (mL)</t>
  </si>
  <si>
    <t xml:space="preserve">% Linfocitos</t>
  </si>
  <si>
    <r>
      <rPr>
        <sz val="10"/>
        <rFont val="Times New Roman"/>
        <family val="1"/>
        <charset val="1"/>
      </rPr>
      <t xml:space="preserve">Linfocitos totales (x10</t>
    </r>
    <r>
      <rPr>
        <vertAlign val="superscript"/>
        <sz val="10"/>
        <rFont val="Times New Roman"/>
        <family val="1"/>
        <charset val="1"/>
      </rPr>
      <t xml:space="preserve">6</t>
    </r>
    <r>
      <rPr>
        <sz val="10"/>
        <rFont val="Times New Roman"/>
        <family val="1"/>
        <charset val="1"/>
      </rPr>
      <t xml:space="preserve">)</t>
    </r>
  </si>
  <si>
    <t xml:space="preserve">Viabilidad</t>
  </si>
  <si>
    <t xml:space="preserve">Peso</t>
  </si>
  <si>
    <t xml:space="preserve">% CD3+CD4+</t>
  </si>
  <si>
    <r>
      <rPr>
        <sz val="10"/>
        <rFont val="Times New Roman"/>
        <family val="1"/>
        <charset val="1"/>
      </rPr>
      <t xml:space="preserve">CD3+CD4+ totales (x10</t>
    </r>
    <r>
      <rPr>
        <vertAlign val="superscript"/>
        <sz val="10"/>
        <rFont val="Times New Roman"/>
        <family val="1"/>
        <charset val="1"/>
      </rPr>
      <t xml:space="preserve">6</t>
    </r>
    <r>
      <rPr>
        <sz val="10"/>
        <rFont val="Times New Roman"/>
        <family val="1"/>
        <charset val="1"/>
      </rPr>
      <t xml:space="preserve">)</t>
    </r>
  </si>
  <si>
    <t xml:space="preserve">% CD3+CD8+</t>
  </si>
  <si>
    <r>
      <rPr>
        <sz val="10"/>
        <rFont val="Times New Roman"/>
        <family val="1"/>
        <charset val="1"/>
      </rPr>
      <t xml:space="preserve">CD3+CD8+ total (x10</t>
    </r>
    <r>
      <rPr>
        <vertAlign val="superscript"/>
        <sz val="10"/>
        <rFont val="Times New Roman"/>
        <family val="1"/>
        <charset val="1"/>
      </rPr>
      <t xml:space="preserve">6</t>
    </r>
    <r>
      <rPr>
        <sz val="10"/>
        <rFont val="Times New Roman"/>
        <family val="1"/>
        <charset val="1"/>
      </rPr>
      <t xml:space="preserve">)</t>
    </r>
  </si>
  <si>
    <t xml:space="preserve">% CD16+CD56+</t>
  </si>
  <si>
    <r>
      <rPr>
        <sz val="10"/>
        <rFont val="Times New Roman"/>
        <family val="1"/>
        <charset val="1"/>
      </rPr>
      <t xml:space="preserve">CD16+CD56+ (x10</t>
    </r>
    <r>
      <rPr>
        <vertAlign val="superscript"/>
        <sz val="10"/>
        <rFont val="Times New Roman"/>
        <family val="1"/>
        <charset val="1"/>
      </rPr>
      <t xml:space="preserve">6</t>
    </r>
    <r>
      <rPr>
        <sz val="10"/>
        <rFont val="Times New Roman"/>
        <family val="1"/>
        <charset val="1"/>
      </rPr>
      <t xml:space="preserve">)</t>
    </r>
  </si>
  <si>
    <t xml:space="preserve">CD20+ (x106)</t>
  </si>
  <si>
    <t xml:space="preserve">Bolsas</t>
  </si>
  <si>
    <t xml:space="preserve">Falcon 50 cc</t>
  </si>
  <si>
    <t xml:space="preserve">Nunc 4 cc</t>
  </si>
  <si>
    <t xml:space="preserve">Volumen total congelado (mL)</t>
  </si>
  <si>
    <t xml:space="preserve">nº bolsas / tubos</t>
  </si>
  <si>
    <t xml:space="preserve">HOJA DE SELECCIÓN CD34 POSITIVA DE AFERESIS DE PHSP</t>
  </si>
  <si>
    <t xml:space="preserve">UNIDAD DE TPH – TERAPIA CELULAR</t>
  </si>
  <si>
    <t xml:space="preserve">Nombre receptor:</t>
  </si>
  <si>
    <t xml:space="preserve">NHC:</t>
  </si>
  <si>
    <t xml:space="preserve">Apellidos receptor:</t>
  </si>
  <si>
    <t xml:space="preserve">Peso:</t>
  </si>
  <si>
    <t xml:space="preserve">Nombre donante:</t>
  </si>
  <si>
    <t xml:space="preserve">Apellidos donante:</t>
  </si>
  <si>
    <t xml:space="preserve">INFUSIÓN</t>
  </si>
  <si>
    <t xml:space="preserve">BOLSAS CONGELADAS</t>
  </si>
  <si>
    <t xml:space="preserve">FALCON 50 cc CONGELADOS</t>
  </si>
  <si>
    <t xml:space="preserve">NUNC 4 cc CONGELADOS</t>
  </si>
  <si>
    <t xml:space="preserve">Número bolsas/tubos</t>
  </si>
  <si>
    <r>
      <rPr>
        <sz val="12"/>
        <rFont val="Times New Roman"/>
        <family val="1"/>
        <charset val="1"/>
      </rPr>
      <t xml:space="preserve">Eritros (x10</t>
    </r>
    <r>
      <rPr>
        <vertAlign val="superscript"/>
        <sz val="12"/>
        <rFont val="Times New Roman"/>
        <family val="1"/>
        <charset val="1"/>
      </rPr>
      <t xml:space="preserve">12</t>
    </r>
    <r>
      <rPr>
        <sz val="12"/>
        <rFont val="Times New Roman"/>
        <family val="1"/>
        <charset val="1"/>
      </rPr>
      <t xml:space="preserve">/L)</t>
    </r>
  </si>
  <si>
    <r>
      <rPr>
        <sz val="12"/>
        <rFont val="Times New Roman"/>
        <family val="1"/>
        <charset val="1"/>
      </rPr>
      <t xml:space="preserve">Plaquetas (x10</t>
    </r>
    <r>
      <rPr>
        <vertAlign val="superscript"/>
        <sz val="12"/>
        <rFont val="Times New Roman"/>
        <family val="1"/>
        <charset val="1"/>
      </rPr>
      <t xml:space="preserve">9</t>
    </r>
    <r>
      <rPr>
        <sz val="12"/>
        <rFont val="Times New Roman"/>
        <family val="1"/>
        <charset val="1"/>
      </rPr>
      <t xml:space="preserve">/L)</t>
    </r>
  </si>
  <si>
    <r>
      <rPr>
        <sz val="12"/>
        <rFont val="Times New Roman"/>
        <family val="1"/>
        <charset val="1"/>
      </rPr>
      <t xml:space="preserve">WBC (x10</t>
    </r>
    <r>
      <rPr>
        <vertAlign val="superscript"/>
        <sz val="12"/>
        <rFont val="Times New Roman"/>
        <family val="1"/>
        <charset val="1"/>
      </rPr>
      <t xml:space="preserve">9</t>
    </r>
    <r>
      <rPr>
        <sz val="12"/>
        <rFont val="Times New Roman"/>
        <family val="1"/>
        <charset val="1"/>
      </rPr>
      <t xml:space="preserve">/L)</t>
    </r>
  </si>
  <si>
    <r>
      <rPr>
        <sz val="12"/>
        <rFont val="Times New Roman"/>
        <family val="1"/>
        <charset val="1"/>
      </rPr>
      <t xml:space="preserve">WBC total  (x10</t>
    </r>
    <r>
      <rPr>
        <vertAlign val="superscript"/>
        <sz val="12"/>
        <rFont val="Times New Roman"/>
        <family val="1"/>
        <charset val="1"/>
      </rPr>
      <t xml:space="preserve">6</t>
    </r>
    <r>
      <rPr>
        <sz val="12"/>
        <rFont val="Times New Roman"/>
        <family val="1"/>
        <charset val="1"/>
      </rPr>
      <t xml:space="preserve">)</t>
    </r>
  </si>
  <si>
    <r>
      <rPr>
        <sz val="12"/>
        <rFont val="Times New Roman"/>
        <family val="1"/>
        <charset val="1"/>
      </rPr>
      <t xml:space="preserve">WBC total  (x10</t>
    </r>
    <r>
      <rPr>
        <vertAlign val="superscript"/>
        <sz val="12"/>
        <rFont val="Times New Roman"/>
        <family val="1"/>
        <charset val="1"/>
      </rPr>
      <t xml:space="preserve">6</t>
    </r>
    <r>
      <rPr>
        <sz val="12"/>
        <rFont val="Times New Roman"/>
        <family val="1"/>
        <charset val="1"/>
      </rPr>
      <t xml:space="preserve">/kg)</t>
    </r>
  </si>
  <si>
    <r>
      <rPr>
        <sz val="12"/>
        <rFont val="Times New Roman"/>
        <family val="1"/>
        <charset val="1"/>
      </rPr>
      <t xml:space="preserve">CD34+ (x10</t>
    </r>
    <r>
      <rPr>
        <vertAlign val="superscript"/>
        <sz val="12"/>
        <rFont val="Times New Roman"/>
        <family val="1"/>
        <charset val="1"/>
      </rPr>
      <t xml:space="preserve">6</t>
    </r>
    <r>
      <rPr>
        <sz val="12"/>
        <rFont val="Times New Roman"/>
        <family val="1"/>
        <charset val="1"/>
      </rPr>
      <t xml:space="preserve">)</t>
    </r>
  </si>
  <si>
    <r>
      <rPr>
        <sz val="12"/>
        <rFont val="Times New Roman"/>
        <family val="1"/>
        <charset val="1"/>
      </rPr>
      <t xml:space="preserve">CD34+ x10</t>
    </r>
    <r>
      <rPr>
        <vertAlign val="superscript"/>
        <sz val="12"/>
        <rFont val="Times New Roman"/>
        <family val="1"/>
        <charset val="1"/>
      </rPr>
      <t xml:space="preserve">6</t>
    </r>
    <r>
      <rPr>
        <sz val="12"/>
        <rFont val="Times New Roman"/>
        <family val="1"/>
        <charset val="1"/>
      </rPr>
      <t xml:space="preserve">/kg</t>
    </r>
  </si>
  <si>
    <r>
      <rPr>
        <sz val="12"/>
        <rFont val="Times New Roman"/>
        <family val="1"/>
        <charset val="1"/>
      </rPr>
      <t xml:space="preserve">CD3+ x10</t>
    </r>
    <r>
      <rPr>
        <vertAlign val="superscript"/>
        <sz val="12"/>
        <rFont val="Times New Roman"/>
        <family val="1"/>
        <charset val="1"/>
      </rPr>
      <t xml:space="preserve">6</t>
    </r>
  </si>
  <si>
    <r>
      <rPr>
        <sz val="12"/>
        <rFont val="Times New Roman"/>
        <family val="1"/>
        <charset val="1"/>
      </rPr>
      <t xml:space="preserve">CD3+ x10</t>
    </r>
    <r>
      <rPr>
        <vertAlign val="superscript"/>
        <sz val="12"/>
        <rFont val="Times New Roman"/>
        <family val="1"/>
        <charset val="1"/>
      </rPr>
      <t xml:space="preserve">3</t>
    </r>
    <r>
      <rPr>
        <sz val="12"/>
        <rFont val="Times New Roman"/>
        <family val="1"/>
        <charset val="1"/>
      </rPr>
      <t xml:space="preserve">/kg</t>
    </r>
  </si>
  <si>
    <r>
      <rPr>
        <sz val="12"/>
        <rFont val="Times New Roman"/>
        <family val="1"/>
        <charset val="1"/>
      </rPr>
      <t xml:space="preserve">CD3+CD4+ x10</t>
    </r>
    <r>
      <rPr>
        <vertAlign val="superscript"/>
        <sz val="12"/>
        <rFont val="Times New Roman"/>
        <family val="1"/>
        <charset val="1"/>
      </rPr>
      <t xml:space="preserve">6</t>
    </r>
  </si>
  <si>
    <r>
      <rPr>
        <sz val="12"/>
        <rFont val="Times New Roman"/>
        <family val="1"/>
        <charset val="1"/>
      </rPr>
      <t xml:space="preserve">CD3+CD4+ x10</t>
    </r>
    <r>
      <rPr>
        <vertAlign val="superscript"/>
        <sz val="12"/>
        <rFont val="Times New Roman"/>
        <family val="1"/>
        <charset val="1"/>
      </rPr>
      <t xml:space="preserve">3</t>
    </r>
    <r>
      <rPr>
        <sz val="12"/>
        <rFont val="Times New Roman"/>
        <family val="1"/>
        <charset val="1"/>
      </rPr>
      <t xml:space="preserve"> /kg</t>
    </r>
  </si>
  <si>
    <r>
      <rPr>
        <sz val="12"/>
        <rFont val="Times New Roman"/>
        <family val="1"/>
        <charset val="1"/>
      </rPr>
      <t xml:space="preserve">CD3+CD8+ x10</t>
    </r>
    <r>
      <rPr>
        <vertAlign val="superscript"/>
        <sz val="12"/>
        <rFont val="Times New Roman"/>
        <family val="1"/>
        <charset val="1"/>
      </rPr>
      <t xml:space="preserve">6</t>
    </r>
  </si>
  <si>
    <r>
      <rPr>
        <sz val="12"/>
        <rFont val="Times New Roman"/>
        <family val="1"/>
        <charset val="1"/>
      </rPr>
      <t xml:space="preserve">CD3+CD8+ x10</t>
    </r>
    <r>
      <rPr>
        <vertAlign val="superscript"/>
        <sz val="12"/>
        <rFont val="Times New Roman"/>
        <family val="1"/>
        <charset val="1"/>
      </rPr>
      <t xml:space="preserve">3</t>
    </r>
    <r>
      <rPr>
        <sz val="12"/>
        <rFont val="Times New Roman"/>
        <family val="1"/>
        <charset val="1"/>
      </rPr>
      <t xml:space="preserve">/kg</t>
    </r>
  </si>
  <si>
    <r>
      <rPr>
        <sz val="12"/>
        <rFont val="Times New Roman"/>
        <family val="1"/>
        <charset val="1"/>
      </rPr>
      <t xml:space="preserve">CD16+CD56+ x10</t>
    </r>
    <r>
      <rPr>
        <vertAlign val="superscript"/>
        <sz val="12"/>
        <rFont val="Times New Roman"/>
        <family val="1"/>
        <charset val="1"/>
      </rPr>
      <t xml:space="preserve">6</t>
    </r>
  </si>
  <si>
    <r>
      <rPr>
        <sz val="12"/>
        <rFont val="Times New Roman"/>
        <family val="1"/>
        <charset val="1"/>
      </rPr>
      <t xml:space="preserve">CD16+CD56+ x10</t>
    </r>
    <r>
      <rPr>
        <vertAlign val="superscript"/>
        <sz val="12"/>
        <rFont val="Times New Roman"/>
        <family val="1"/>
        <charset val="1"/>
      </rPr>
      <t xml:space="preserve">3</t>
    </r>
    <r>
      <rPr>
        <sz val="12"/>
        <rFont val="Times New Roman"/>
        <family val="1"/>
        <charset val="1"/>
      </rPr>
      <t xml:space="preserve">/kg</t>
    </r>
  </si>
  <si>
    <t xml:space="preserve">CD20+ x106</t>
  </si>
  <si>
    <t xml:space="preserve">CD20+ x103/kg</t>
  </si>
  <si>
    <t xml:space="preserve">Microbiología</t>
  </si>
  <si>
    <t xml:space="preserve">Firmado:</t>
  </si>
  <si>
    <t xml:space="preserve">Miguel Blanquer</t>
  </si>
  <si>
    <t xml:space="preserve">nº col.:</t>
  </si>
  <si>
    <t xml:space="preserve">Células/kg</t>
  </si>
  <si>
    <t xml:space="preserve">% WBC vs WBC total preCobe</t>
  </si>
  <si>
    <t xml:space="preserve">CD34+ total (x106)</t>
  </si>
  <si>
    <t xml:space="preserve">CD34 Reagent Miltenyi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</si>
</sst>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General"/>
    <numFmt numFmtId="167" formatCode="0.000"/>
    <numFmt numFmtId="168" formatCode="@"/>
    <numFmt numFmtId="169" formatCode="dd/mm/yyyy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9"/>
      <name val="Times New Roman"/>
      <family val="1"/>
      <charset val="1"/>
    </font>
    <font>
      <sz val="11"/>
      <name val="Times New Roman"/>
      <family val="1"/>
      <charset val="1"/>
    </font>
    <font>
      <sz val="10"/>
      <name val="Times New Roman"/>
      <family val="1"/>
      <charset val="1"/>
    </font>
    <font>
      <sz val="12"/>
      <name val="Times New Roman"/>
      <family val="1"/>
      <charset val="1"/>
    </font>
    <font>
      <vertAlign val="superscript"/>
      <sz val="10"/>
      <name val="Times New Roman"/>
      <family val="1"/>
      <charset val="1"/>
    </font>
    <font>
      <b val="true"/>
      <sz val="10"/>
      <name val="Arial"/>
      <family val="2"/>
      <charset val="1"/>
    </font>
    <font>
      <b val="true"/>
      <sz val="12"/>
      <name val="Times New Roman"/>
      <family val="1"/>
      <charset val="1"/>
    </font>
    <font>
      <sz val="10"/>
      <name val="Arial"/>
      <family val="2"/>
      <charset val="1"/>
    </font>
    <font>
      <b val="true"/>
      <sz val="11"/>
      <name val="Times New Roman"/>
      <family val="1"/>
      <charset val="1"/>
    </font>
    <font>
      <b val="true"/>
      <sz val="12"/>
      <color rgb="FF000000"/>
      <name val="Arial"/>
      <family val="2"/>
      <charset val="1"/>
    </font>
    <font>
      <vertAlign val="superscript"/>
      <sz val="12"/>
      <name val="Times New Roman"/>
      <family val="1"/>
      <charset val="1"/>
    </font>
    <font>
      <u val="single"/>
      <sz val="12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D9D9D9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9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6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8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2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4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6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3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9360</xdr:colOff>
      <xdr:row>0</xdr:row>
      <xdr:rowOff>28440</xdr:rowOff>
    </xdr:from>
    <xdr:to>
      <xdr:col>0</xdr:col>
      <xdr:colOff>970920</xdr:colOff>
      <xdr:row>1</xdr:row>
      <xdr:rowOff>56880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9360" y="28440"/>
          <a:ext cx="961560" cy="67608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0</xdr:col>
      <xdr:colOff>1104840</xdr:colOff>
      <xdr:row>0</xdr:row>
      <xdr:rowOff>104760</xdr:rowOff>
    </xdr:from>
    <xdr:to>
      <xdr:col>2</xdr:col>
      <xdr:colOff>647280</xdr:colOff>
      <xdr:row>1</xdr:row>
      <xdr:rowOff>56880</xdr:rowOff>
    </xdr:to>
    <xdr:pic>
      <xdr:nvPicPr>
        <xdr:cNvPr id="1" name="Picture 3" descr=""/>
        <xdr:cNvPicPr/>
      </xdr:nvPicPr>
      <xdr:blipFill>
        <a:blip r:embed="rId2"/>
        <a:stretch/>
      </xdr:blipFill>
      <xdr:spPr>
        <a:xfrm>
          <a:off x="1104840" y="104760"/>
          <a:ext cx="2405160" cy="5997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8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F44" activeCellId="0" sqref="F44"/>
    </sheetView>
  </sheetViews>
  <sheetFormatPr defaultColWidth="9.15625" defaultRowHeight="12.75" zeroHeight="false" outlineLevelRow="0" outlineLevelCol="0"/>
  <cols>
    <col collapsed="false" customWidth="true" hidden="false" outlineLevel="0" max="1" min="1" style="0" width="28.42"/>
    <col collapsed="false" customWidth="true" hidden="false" outlineLevel="0" max="2" min="2" style="0" width="13.01"/>
    <col collapsed="false" customWidth="true" hidden="false" outlineLevel="0" max="3" min="3" style="0" width="15.29"/>
    <col collapsed="false" customWidth="true" hidden="false" outlineLevel="0" max="4" min="4" style="0" width="11.42"/>
    <col collapsed="false" customWidth="true" hidden="false" outlineLevel="0" max="5" min="5" style="0" width="11.86"/>
    <col collapsed="false" customWidth="true" hidden="false" outlineLevel="0" max="6" min="6" style="0" width="11.42"/>
    <col collapsed="false" customWidth="true" hidden="false" outlineLevel="0" max="7" min="7" style="0" width="11.86"/>
    <col collapsed="false" customWidth="true" hidden="false" outlineLevel="0" max="256" min="8" style="0" width="11.42"/>
  </cols>
  <sheetData>
    <row r="1" customFormat="false" ht="36.75" hidden="false" customHeight="true" outlineLevel="0" collapsed="false">
      <c r="A1" s="1" t="s">
        <v>0</v>
      </c>
      <c r="B1" s="2" t="s">
        <v>1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5" t="s">
        <v>6</v>
      </c>
      <c r="I1" s="6" t="s">
        <v>7</v>
      </c>
    </row>
    <row r="2" customFormat="false" ht="15" hidden="false" customHeight="false" outlineLevel="0" collapsed="false">
      <c r="A2" s="7" t="s">
        <v>8</v>
      </c>
      <c r="B2" s="8"/>
      <c r="C2" s="8"/>
      <c r="D2" s="8"/>
      <c r="E2" s="8"/>
      <c r="F2" s="8"/>
      <c r="G2" s="8"/>
      <c r="H2" s="9"/>
      <c r="I2" s="10" t="n">
        <f aca="false">Informe!E4</f>
        <v>0</v>
      </c>
    </row>
    <row r="3" customFormat="false" ht="15" hidden="false" customHeight="false" outlineLevel="0" collapsed="false">
      <c r="A3" s="7" t="s">
        <v>9</v>
      </c>
      <c r="B3" s="8"/>
      <c r="C3" s="8"/>
      <c r="D3" s="8"/>
      <c r="E3" s="8"/>
      <c r="F3" s="8"/>
      <c r="G3" s="8"/>
      <c r="H3" s="9"/>
    </row>
    <row r="4" customFormat="false" ht="15" hidden="false" customHeight="false" outlineLevel="0" collapsed="false">
      <c r="A4" s="11" t="s">
        <v>10</v>
      </c>
      <c r="B4" s="12"/>
      <c r="C4" s="12"/>
      <c r="D4" s="12"/>
      <c r="E4" s="12"/>
      <c r="F4" s="12"/>
      <c r="G4" s="12"/>
      <c r="H4" s="13"/>
    </row>
    <row r="5" customFormat="false" ht="15.75" hidden="false" customHeight="false" outlineLevel="0" collapsed="false">
      <c r="A5" s="7" t="s">
        <v>11</v>
      </c>
      <c r="B5" s="8"/>
      <c r="C5" s="8"/>
      <c r="D5" s="8"/>
      <c r="E5" s="8"/>
      <c r="F5" s="8"/>
      <c r="G5" s="8"/>
      <c r="H5" s="14"/>
    </row>
    <row r="6" customFormat="false" ht="15.75" hidden="false" customHeight="false" outlineLevel="0" collapsed="false">
      <c r="A6" s="11" t="s">
        <v>12</v>
      </c>
      <c r="B6" s="12" t="n">
        <f aca="false">(B4*B5)/100</f>
        <v>0</v>
      </c>
      <c r="C6" s="12" t="n">
        <f aca="false">(C4*C5)/100</f>
        <v>0</v>
      </c>
      <c r="D6" s="12"/>
      <c r="E6" s="12" t="n">
        <f aca="false">(E4*E5)/100</f>
        <v>0</v>
      </c>
      <c r="F6" s="12" t="n">
        <f aca="false">(F4*F5)/100</f>
        <v>0</v>
      </c>
      <c r="G6" s="12" t="n">
        <f aca="false">(G4*G5)/100</f>
        <v>0</v>
      </c>
      <c r="H6" s="12" t="n">
        <f aca="false">(H4*H5)/100</f>
        <v>0</v>
      </c>
    </row>
    <row r="7" customFormat="false" ht="15.75" hidden="false" customHeight="false" outlineLevel="0" collapsed="false">
      <c r="A7" s="7" t="s">
        <v>13</v>
      </c>
      <c r="B7" s="8"/>
      <c r="C7" s="8"/>
      <c r="D7" s="8"/>
      <c r="E7" s="8"/>
      <c r="F7" s="8"/>
      <c r="G7" s="8"/>
      <c r="H7" s="14"/>
    </row>
    <row r="8" customFormat="false" ht="15.75" hidden="false" customHeight="false" outlineLevel="0" collapsed="false">
      <c r="A8" s="11" t="s">
        <v>14</v>
      </c>
      <c r="B8" s="12" t="n">
        <f aca="false">(B7*B4)/100</f>
        <v>0</v>
      </c>
      <c r="C8" s="12" t="n">
        <f aca="false">(C7*C4)/100</f>
        <v>0</v>
      </c>
      <c r="D8" s="12"/>
      <c r="E8" s="12" t="n">
        <f aca="false">(E7*E4)/100</f>
        <v>0</v>
      </c>
      <c r="F8" s="12" t="n">
        <f aca="false">(F7*F4)/100</f>
        <v>0</v>
      </c>
      <c r="G8" s="12" t="n">
        <f aca="false">(G7*G4)/100</f>
        <v>0</v>
      </c>
      <c r="H8" s="12" t="n">
        <f aca="false">(H7*H4)/100</f>
        <v>0</v>
      </c>
    </row>
    <row r="9" customFormat="false" ht="15.75" hidden="false" customHeight="false" outlineLevel="0" collapsed="false">
      <c r="A9" s="7" t="s">
        <v>15</v>
      </c>
      <c r="B9" s="8"/>
      <c r="C9" s="8"/>
      <c r="D9" s="8"/>
      <c r="E9" s="8"/>
      <c r="F9" s="8"/>
      <c r="G9" s="8"/>
      <c r="H9" s="14"/>
    </row>
    <row r="10" customFormat="false" ht="15.75" hidden="false" customHeight="false" outlineLevel="0" collapsed="false">
      <c r="A10" s="11" t="s">
        <v>16</v>
      </c>
      <c r="B10" s="12" t="n">
        <f aca="false">(B9*B4)/100</f>
        <v>0</v>
      </c>
      <c r="C10" s="12" t="n">
        <f aca="false">(C9*C4)/100</f>
        <v>0</v>
      </c>
      <c r="D10" s="12"/>
      <c r="E10" s="12" t="n">
        <f aca="false">(E9*E4)/100</f>
        <v>0</v>
      </c>
      <c r="F10" s="12" t="n">
        <f aca="false">(F9*F4)/100</f>
        <v>0</v>
      </c>
      <c r="G10" s="12" t="n">
        <f aca="false">(G9*G4)/100</f>
        <v>0</v>
      </c>
      <c r="H10" s="12" t="n">
        <f aca="false">(H9*H4)/100</f>
        <v>0</v>
      </c>
      <c r="I10" s="15"/>
    </row>
    <row r="11" customFormat="false" ht="15.75" hidden="false" customHeight="false" outlineLevel="0" collapsed="false">
      <c r="A11" s="7" t="s">
        <v>17</v>
      </c>
      <c r="B11" s="8"/>
      <c r="C11" s="8"/>
      <c r="D11" s="8"/>
      <c r="E11" s="8"/>
      <c r="F11" s="8"/>
      <c r="G11" s="8"/>
      <c r="H11" s="14"/>
    </row>
    <row r="12" customFormat="false" ht="15.75" hidden="false" customHeight="false" outlineLevel="0" collapsed="false">
      <c r="A12" s="16"/>
      <c r="B12" s="17"/>
      <c r="C12" s="17"/>
      <c r="D12" s="17"/>
      <c r="E12" s="17"/>
      <c r="F12" s="17"/>
      <c r="G12" s="17"/>
      <c r="H12" s="18"/>
      <c r="I12" s="19" t="s">
        <v>18</v>
      </c>
    </row>
    <row r="13" customFormat="false" ht="15.75" hidden="false" customHeight="false" outlineLevel="0" collapsed="false">
      <c r="A13" s="11" t="s">
        <v>19</v>
      </c>
      <c r="B13" s="12" t="n">
        <f aca="false">B4*B2</f>
        <v>0</v>
      </c>
      <c r="C13" s="12" t="n">
        <f aca="false">C4*C2</f>
        <v>0</v>
      </c>
      <c r="D13" s="12" t="n">
        <f aca="false">SUM(B13:C13)</f>
        <v>0</v>
      </c>
      <c r="E13" s="12" t="n">
        <f aca="false">E4*E2</f>
        <v>0</v>
      </c>
      <c r="F13" s="20" t="n">
        <f aca="false">F4*F2</f>
        <v>0</v>
      </c>
      <c r="G13" s="12" t="n">
        <f aca="false">G4*G2</f>
        <v>0</v>
      </c>
      <c r="H13" s="21" t="n">
        <f aca="false">H4*H2</f>
        <v>0</v>
      </c>
      <c r="I13" s="12" t="e">
        <f aca="false">F13/I2</f>
        <v>#DIV/0!</v>
      </c>
    </row>
    <row r="14" customFormat="false" ht="25.5" hidden="false" customHeight="false" outlineLevel="0" collapsed="false">
      <c r="A14" s="7" t="s">
        <v>20</v>
      </c>
      <c r="B14" s="8"/>
      <c r="C14" s="8"/>
      <c r="D14" s="8"/>
      <c r="E14" s="22" t="e">
        <f aca="false">E13/D13*100</f>
        <v>#DIV/0!</v>
      </c>
      <c r="F14" s="8" t="e">
        <f aca="false">F13/D13*100</f>
        <v>#DIV/0!</v>
      </c>
      <c r="G14" s="8" t="e">
        <f aca="false">G13/D13*100</f>
        <v>#DIV/0!</v>
      </c>
      <c r="H14" s="23" t="e">
        <f aca="false">H13/D13*100</f>
        <v>#DIV/0!</v>
      </c>
      <c r="I14" s="14"/>
    </row>
    <row r="15" customFormat="false" ht="15.75" hidden="false" customHeight="false" outlineLevel="0" collapsed="false">
      <c r="A15" s="11" t="s">
        <v>21</v>
      </c>
      <c r="B15" s="12"/>
      <c r="C15" s="12"/>
      <c r="D15" s="12"/>
      <c r="E15" s="12"/>
      <c r="F15" s="12" t="e">
        <f aca="false">F13/E13*100</f>
        <v>#DIV/0!</v>
      </c>
      <c r="G15" s="12" t="e">
        <f aca="false">G13/E13*100</f>
        <v>#DIV/0!</v>
      </c>
      <c r="H15" s="21" t="e">
        <f aca="false">H13/E13*100</f>
        <v>#DIV/0!</v>
      </c>
      <c r="I15" s="13"/>
    </row>
    <row r="16" customFormat="false" ht="15.75" hidden="false" customHeight="false" outlineLevel="0" collapsed="false">
      <c r="A16" s="7" t="s">
        <v>22</v>
      </c>
      <c r="B16" s="8"/>
      <c r="C16" s="8"/>
      <c r="D16" s="8"/>
      <c r="E16" s="8"/>
      <c r="F16" s="8"/>
      <c r="G16" s="8"/>
      <c r="H16" s="23"/>
      <c r="I16" s="14"/>
    </row>
    <row r="17" customFormat="false" ht="15.75" hidden="false" customHeight="false" outlineLevel="0" collapsed="false">
      <c r="A17" s="11" t="s">
        <v>23</v>
      </c>
      <c r="B17" s="12" t="n">
        <f aca="false">B13*(B16/100)</f>
        <v>0</v>
      </c>
      <c r="C17" s="12" t="n">
        <f aca="false">C13*(C16/100)</f>
        <v>0</v>
      </c>
      <c r="D17" s="12" t="n">
        <f aca="false">SUM(B17:C17)</f>
        <v>0</v>
      </c>
      <c r="E17" s="12" t="n">
        <f aca="false">E13*(E16/100)</f>
        <v>0</v>
      </c>
      <c r="F17" s="12" t="n">
        <f aca="false">F13*(F16/100)</f>
        <v>0</v>
      </c>
      <c r="G17" s="12" t="n">
        <f aca="false">G13*(G16/100)</f>
        <v>0</v>
      </c>
      <c r="H17" s="21" t="n">
        <f aca="false">H13*(H16/100)</f>
        <v>0</v>
      </c>
      <c r="I17" s="24" t="e">
        <f aca="false">F17/I2</f>
        <v>#DIV/0!</v>
      </c>
    </row>
    <row r="18" customFormat="false" ht="25.5" hidden="false" customHeight="false" outlineLevel="0" collapsed="false">
      <c r="A18" s="7" t="s">
        <v>24</v>
      </c>
      <c r="B18" s="8"/>
      <c r="C18" s="8"/>
      <c r="D18" s="8"/>
      <c r="E18" s="22" t="e">
        <f aca="false">E17/D17*100</f>
        <v>#DIV/0!</v>
      </c>
      <c r="F18" s="25" t="e">
        <f aca="false">F17/D17*100</f>
        <v>#DIV/0!</v>
      </c>
      <c r="G18" s="8" t="e">
        <f aca="false">G17/E17*100</f>
        <v>#DIV/0!</v>
      </c>
      <c r="H18" s="23" t="e">
        <f aca="false">H17/E17*100</f>
        <v>#DIV/0!</v>
      </c>
      <c r="I18" s="14"/>
    </row>
    <row r="19" customFormat="false" ht="25.5" hidden="false" customHeight="false" outlineLevel="0" collapsed="false">
      <c r="A19" s="11" t="s">
        <v>25</v>
      </c>
      <c r="B19" s="12"/>
      <c r="C19" s="12"/>
      <c r="D19" s="12"/>
      <c r="E19" s="12"/>
      <c r="F19" s="22" t="e">
        <f aca="false">F17/E17*100</f>
        <v>#DIV/0!</v>
      </c>
      <c r="G19" s="12" t="e">
        <f aca="false">G17/E17*100</f>
        <v>#DIV/0!</v>
      </c>
      <c r="H19" s="21" t="e">
        <f aca="false">H17/E17*100</f>
        <v>#DIV/0!</v>
      </c>
      <c r="I19" s="13"/>
    </row>
    <row r="20" customFormat="false" ht="12.75" hidden="false" customHeight="false" outlineLevel="0" collapsed="false">
      <c r="A20" s="7" t="s">
        <v>26</v>
      </c>
      <c r="B20" s="14"/>
      <c r="C20" s="14"/>
      <c r="D20" s="14"/>
      <c r="E20" s="14"/>
      <c r="F20" s="14"/>
      <c r="G20" s="14"/>
      <c r="H20" s="14"/>
      <c r="I20" s="14"/>
    </row>
    <row r="21" customFormat="false" ht="15.75" hidden="false" customHeight="false" outlineLevel="0" collapsed="false">
      <c r="A21" s="11" t="s">
        <v>27</v>
      </c>
      <c r="B21" s="13" t="n">
        <f aca="false">(B20/100)*B13</f>
        <v>0</v>
      </c>
      <c r="C21" s="13" t="n">
        <f aca="false">(C20/100)*C13</f>
        <v>0</v>
      </c>
      <c r="D21" s="12" t="n">
        <f aca="false">SUM(B21:C21)</f>
        <v>0</v>
      </c>
      <c r="E21" s="13" t="n">
        <f aca="false">(E20/100)*E13</f>
        <v>0</v>
      </c>
      <c r="F21" s="13" t="n">
        <f aca="false">(F20/100)*F13</f>
        <v>0</v>
      </c>
      <c r="G21" s="13" t="n">
        <f aca="false">(G20/100)*G13</f>
        <v>0</v>
      </c>
      <c r="H21" s="13" t="n">
        <f aca="false">(H20/100)*H13</f>
        <v>0</v>
      </c>
      <c r="I21" s="24" t="e">
        <f aca="false">F21/I2</f>
        <v>#DIV/0!</v>
      </c>
    </row>
    <row r="22" customFormat="false" ht="15.75" hidden="false" customHeight="false" outlineLevel="0" collapsed="false">
      <c r="A22" s="11" t="s">
        <v>28</v>
      </c>
      <c r="B22" s="13" t="n">
        <f aca="false">B20*B4/100</f>
        <v>0</v>
      </c>
      <c r="C22" s="13" t="n">
        <f aca="false">C20*C4/100</f>
        <v>0</v>
      </c>
      <c r="D22" s="12"/>
      <c r="E22" s="13" t="n">
        <f aca="false">E20*E4/100</f>
        <v>0</v>
      </c>
      <c r="F22" s="13" t="n">
        <f aca="false">F20*F4/100</f>
        <v>0</v>
      </c>
      <c r="G22" s="13" t="n">
        <f aca="false">G20*G4/100</f>
        <v>0</v>
      </c>
      <c r="H22" s="13" t="n">
        <f aca="false">H20*H4/100</f>
        <v>0</v>
      </c>
      <c r="I22" s="13"/>
    </row>
    <row r="23" customFormat="false" ht="15" hidden="false" customHeight="false" outlineLevel="0" collapsed="false">
      <c r="A23" s="7" t="s">
        <v>29</v>
      </c>
      <c r="B23" s="8"/>
      <c r="C23" s="8"/>
      <c r="D23" s="8"/>
      <c r="E23" s="8"/>
      <c r="F23" s="8"/>
      <c r="G23" s="8"/>
      <c r="H23" s="23"/>
      <c r="I23" s="14"/>
    </row>
    <row r="24" customFormat="false" ht="15" hidden="false" customHeight="false" outlineLevel="0" collapsed="false">
      <c r="A24" s="7" t="s">
        <v>30</v>
      </c>
      <c r="B24" s="8"/>
      <c r="C24" s="8"/>
      <c r="D24" s="8"/>
      <c r="E24" s="8"/>
      <c r="F24" s="8"/>
      <c r="G24" s="8"/>
      <c r="H24" s="23"/>
      <c r="I24" s="14"/>
    </row>
    <row r="25" customFormat="false" ht="15.75" hidden="false" customHeight="false" outlineLevel="0" collapsed="false">
      <c r="A25" s="11" t="s">
        <v>31</v>
      </c>
      <c r="B25" s="12"/>
      <c r="C25" s="12"/>
      <c r="D25" s="12"/>
      <c r="E25" s="12"/>
      <c r="F25" s="12"/>
      <c r="G25" s="12"/>
      <c r="H25" s="13"/>
      <c r="I25" s="26"/>
    </row>
    <row r="26" customFormat="false" ht="15.75" hidden="false" customHeight="false" outlineLevel="0" collapsed="false">
      <c r="A26" s="7" t="s">
        <v>32</v>
      </c>
      <c r="B26" s="8"/>
      <c r="C26" s="8"/>
      <c r="D26" s="8"/>
      <c r="E26" s="8"/>
      <c r="F26" s="8"/>
      <c r="G26" s="8"/>
      <c r="H26" s="14"/>
      <c r="I26" s="10"/>
    </row>
    <row r="27" customFormat="false" ht="15.75" hidden="false" customHeight="false" outlineLevel="0" collapsed="false">
      <c r="A27" s="16"/>
      <c r="B27" s="17"/>
      <c r="C27" s="17"/>
      <c r="D27" s="17"/>
      <c r="E27" s="17"/>
      <c r="F27" s="17"/>
      <c r="G27" s="17"/>
      <c r="H27" s="18"/>
    </row>
    <row r="28" customFormat="false" ht="15.75" hidden="false" customHeight="false" outlineLevel="0" collapsed="false">
      <c r="A28" s="27"/>
      <c r="B28" s="28"/>
      <c r="C28" s="28"/>
      <c r="D28" s="28"/>
      <c r="E28" s="29"/>
      <c r="F28" s="18"/>
      <c r="G28" s="28"/>
      <c r="H28" s="28"/>
    </row>
    <row r="29" customFormat="false" ht="28.5" hidden="false" customHeight="false" outlineLevel="0" collapsed="false">
      <c r="A29" s="30" t="s">
        <v>0</v>
      </c>
      <c r="B29" s="31" t="s">
        <v>1</v>
      </c>
      <c r="C29" s="31" t="s">
        <v>1</v>
      </c>
      <c r="D29" s="31" t="s">
        <v>2</v>
      </c>
      <c r="E29" s="31" t="s">
        <v>33</v>
      </c>
      <c r="F29" s="32" t="s">
        <v>4</v>
      </c>
      <c r="G29" s="33" t="s">
        <v>5</v>
      </c>
      <c r="H29" s="5" t="s">
        <v>6</v>
      </c>
      <c r="I29" s="34" t="s">
        <v>18</v>
      </c>
    </row>
    <row r="30" customFormat="false" ht="12.75" hidden="false" customHeight="false" outlineLevel="0" collapsed="false">
      <c r="A30" s="7" t="s">
        <v>34</v>
      </c>
      <c r="B30" s="14"/>
      <c r="C30" s="14"/>
      <c r="D30" s="14"/>
      <c r="E30" s="14"/>
      <c r="F30" s="14"/>
      <c r="G30" s="14"/>
      <c r="H30" s="14"/>
      <c r="I30" s="14"/>
    </row>
    <row r="31" customFormat="false" ht="15.75" hidden="false" customHeight="false" outlineLevel="0" collapsed="false">
      <c r="A31" s="11" t="s">
        <v>35</v>
      </c>
      <c r="B31" s="13" t="n">
        <f aca="false">(B30/100)*B13</f>
        <v>0</v>
      </c>
      <c r="C31" s="13" t="n">
        <f aca="false">(C30/100)*C13</f>
        <v>0</v>
      </c>
      <c r="D31" s="12" t="n">
        <f aca="false">SUM(B31:C31)</f>
        <v>0</v>
      </c>
      <c r="E31" s="13" t="n">
        <f aca="false">(E30/100)*E13</f>
        <v>0</v>
      </c>
      <c r="F31" s="13" t="n">
        <f aca="false">(F30/100)*F13</f>
        <v>0</v>
      </c>
      <c r="G31" s="13" t="n">
        <f aca="false">(G30/100)*G13</f>
        <v>0</v>
      </c>
      <c r="H31" s="13" t="n">
        <f aca="false">(H30/100)*H13</f>
        <v>0</v>
      </c>
      <c r="I31" s="13" t="e">
        <f aca="false">F31/I2</f>
        <v>#DIV/0!</v>
      </c>
    </row>
    <row r="32" customFormat="false" ht="12.75" hidden="false" customHeight="false" outlineLevel="0" collapsed="false">
      <c r="A32" s="7" t="s">
        <v>36</v>
      </c>
      <c r="B32" s="14"/>
      <c r="C32" s="14"/>
      <c r="D32" s="14"/>
      <c r="E32" s="14"/>
      <c r="F32" s="14"/>
      <c r="G32" s="14"/>
      <c r="H32" s="14"/>
      <c r="I32" s="14"/>
    </row>
    <row r="33" customFormat="false" ht="15.75" hidden="false" customHeight="false" outlineLevel="0" collapsed="false">
      <c r="A33" s="11" t="s">
        <v>37</v>
      </c>
      <c r="B33" s="13" t="n">
        <f aca="false">(B32/100)*B13</f>
        <v>0</v>
      </c>
      <c r="C33" s="13" t="n">
        <f aca="false">(C32/100)*C13</f>
        <v>0</v>
      </c>
      <c r="D33" s="12" t="n">
        <f aca="false">SUM(B33:C33)</f>
        <v>0</v>
      </c>
      <c r="E33" s="13" t="n">
        <f aca="false">(E32/100)*E13</f>
        <v>0</v>
      </c>
      <c r="F33" s="13" t="n">
        <f aca="false">(F32/100)*F13</f>
        <v>0</v>
      </c>
      <c r="G33" s="13" t="n">
        <f aca="false">(G32/100)*G13</f>
        <v>0</v>
      </c>
      <c r="H33" s="13" t="n">
        <f aca="false">(H32/100)*H13</f>
        <v>0</v>
      </c>
      <c r="I33" s="13" t="e">
        <f aca="false">F33/I2</f>
        <v>#DIV/0!</v>
      </c>
    </row>
    <row r="34" customFormat="false" ht="12.75" hidden="false" customHeight="false" outlineLevel="0" collapsed="false">
      <c r="A34" s="7" t="s">
        <v>38</v>
      </c>
      <c r="B34" s="14"/>
      <c r="C34" s="14"/>
      <c r="D34" s="14"/>
      <c r="E34" s="14"/>
      <c r="F34" s="14"/>
      <c r="G34" s="14"/>
      <c r="H34" s="14"/>
      <c r="I34" s="14"/>
    </row>
    <row r="35" customFormat="false" ht="15.75" hidden="false" customHeight="false" outlineLevel="0" collapsed="false">
      <c r="A35" s="11" t="s">
        <v>39</v>
      </c>
      <c r="B35" s="13" t="n">
        <f aca="false">(B34/100)*B13</f>
        <v>0</v>
      </c>
      <c r="C35" s="13" t="n">
        <f aca="false">(C34/100)*C13</f>
        <v>0</v>
      </c>
      <c r="D35" s="12" t="n">
        <f aca="false">SUM(B35:C35)</f>
        <v>0</v>
      </c>
      <c r="E35" s="13" t="n">
        <f aca="false">(E34/100)*E13</f>
        <v>0</v>
      </c>
      <c r="F35" s="13" t="n">
        <f aca="false">(F34/100)*F13</f>
        <v>0</v>
      </c>
      <c r="G35" s="13" t="n">
        <f aca="false">(G34/100)*G13</f>
        <v>0</v>
      </c>
      <c r="H35" s="13" t="n">
        <f aca="false">(H34/100)*H13</f>
        <v>0</v>
      </c>
      <c r="I35" s="13" t="e">
        <f aca="false">F35/I2</f>
        <v>#DIV/0!</v>
      </c>
    </row>
    <row r="36" customFormat="false" ht="12.75" hidden="false" customHeight="false" outlineLevel="0" collapsed="false">
      <c r="A36" s="7" t="s">
        <v>40</v>
      </c>
      <c r="B36" s="14"/>
      <c r="C36" s="14"/>
      <c r="D36" s="14"/>
      <c r="E36" s="14"/>
      <c r="F36" s="14"/>
      <c r="G36" s="14"/>
      <c r="H36" s="14"/>
      <c r="I36" s="14"/>
    </row>
    <row r="37" customFormat="false" ht="15.75" hidden="false" customHeight="false" outlineLevel="0" collapsed="false">
      <c r="A37" s="11" t="s">
        <v>41</v>
      </c>
      <c r="B37" s="13" t="n">
        <f aca="false">(B36/100)*B13</f>
        <v>0</v>
      </c>
      <c r="C37" s="13" t="n">
        <f aca="false">(C36/100)*C13</f>
        <v>0</v>
      </c>
      <c r="D37" s="12" t="n">
        <f aca="false">SUM(B37:C37)</f>
        <v>0</v>
      </c>
      <c r="E37" s="13" t="n">
        <f aca="false">(E36/100)*E13</f>
        <v>0</v>
      </c>
      <c r="F37" s="13" t="n">
        <f aca="false">(F36/100)*F13</f>
        <v>0</v>
      </c>
      <c r="G37" s="13" t="n">
        <f aca="false">(G36/100)*G13</f>
        <v>0</v>
      </c>
      <c r="H37" s="13" t="n">
        <f aca="false">(H36/100)*H13</f>
        <v>0</v>
      </c>
      <c r="I37" s="13" t="e">
        <f aca="false">F37/I2</f>
        <v>#DIV/0!</v>
      </c>
    </row>
    <row r="38" customFormat="false" ht="15.75" hidden="false" customHeight="false" outlineLevel="0" collapsed="false">
      <c r="A38" s="35" t="s">
        <v>42</v>
      </c>
      <c r="D38" s="16"/>
      <c r="E38" s="17"/>
      <c r="F38" s="36" t="s">
        <v>43</v>
      </c>
      <c r="G38" s="36" t="s">
        <v>44</v>
      </c>
      <c r="H38" s="17"/>
      <c r="I38" s="17"/>
      <c r="J38" s="37"/>
      <c r="K38" s="37"/>
    </row>
    <row r="39" customFormat="false" ht="15" hidden="false" customHeight="false" outlineLevel="0" collapsed="false">
      <c r="A39" s="38" t="s">
        <v>45</v>
      </c>
      <c r="B39" s="39"/>
      <c r="C39" s="40"/>
      <c r="D39" s="41" t="s">
        <v>46</v>
      </c>
      <c r="E39" s="42"/>
      <c r="F39" s="43"/>
      <c r="G39" s="43"/>
    </row>
    <row r="40" customFormat="false" ht="15" hidden="false" customHeight="false" outlineLevel="0" collapsed="false">
      <c r="A40" s="44" t="s">
        <v>47</v>
      </c>
      <c r="B40" s="45"/>
      <c r="C40" s="40"/>
      <c r="D40" s="41" t="s">
        <v>48</v>
      </c>
      <c r="E40" s="42"/>
      <c r="F40" s="43"/>
      <c r="G40" s="43"/>
      <c r="I40" s="17"/>
      <c r="J40" s="18"/>
    </row>
    <row r="41" customFormat="false" ht="15" hidden="false" customHeight="false" outlineLevel="0" collapsed="false">
      <c r="A41" s="38" t="s">
        <v>49</v>
      </c>
      <c r="B41" s="39"/>
      <c r="C41" s="40"/>
      <c r="D41" s="41" t="s">
        <v>50</v>
      </c>
      <c r="E41" s="42"/>
      <c r="F41" s="43"/>
      <c r="G41" s="43"/>
      <c r="H41" s="17"/>
      <c r="I41" s="17"/>
      <c r="J41" s="18"/>
    </row>
    <row r="42" customFormat="false" ht="15" hidden="false" customHeight="false" outlineLevel="0" collapsed="false">
      <c r="A42" s="44" t="s">
        <v>51</v>
      </c>
      <c r="B42" s="45"/>
      <c r="C42" s="40"/>
      <c r="D42" s="41" t="s">
        <v>52</v>
      </c>
      <c r="E42" s="42"/>
      <c r="F42" s="43"/>
      <c r="G42" s="43"/>
      <c r="H42" s="17"/>
      <c r="I42" s="17"/>
      <c r="J42" s="18"/>
    </row>
    <row r="43" customFormat="false" ht="15" hidden="false" customHeight="false" outlineLevel="0" collapsed="false">
      <c r="A43" s="38" t="s">
        <v>53</v>
      </c>
      <c r="B43" s="39"/>
      <c r="C43" s="40"/>
      <c r="D43" s="41" t="s">
        <v>54</v>
      </c>
      <c r="E43" s="42"/>
      <c r="F43" s="43"/>
      <c r="G43" s="43"/>
      <c r="H43" s="17"/>
      <c r="I43" s="17"/>
      <c r="J43" s="18"/>
    </row>
    <row r="44" customFormat="false" ht="15" hidden="false" customHeight="false" outlineLevel="0" collapsed="false">
      <c r="A44" s="44" t="s">
        <v>55</v>
      </c>
      <c r="B44" s="45"/>
      <c r="C44" s="40"/>
      <c r="D44" s="41" t="s">
        <v>56</v>
      </c>
      <c r="E44" s="42"/>
      <c r="F44" s="43"/>
      <c r="G44" s="43"/>
      <c r="H44" s="17"/>
      <c r="I44" s="17"/>
      <c r="J44" s="18"/>
    </row>
    <row r="45" customFormat="false" ht="15.75" hidden="false" customHeight="false" outlineLevel="0" collapsed="false">
      <c r="A45" s="38" t="s">
        <v>57</v>
      </c>
      <c r="B45" s="39" t="n">
        <f aca="false">B41*0.229/100</f>
        <v>0</v>
      </c>
      <c r="C45" s="40"/>
      <c r="D45" s="41" t="s">
        <v>58</v>
      </c>
      <c r="E45" s="42"/>
      <c r="F45" s="43"/>
      <c r="G45" s="43"/>
      <c r="H45" s="17"/>
      <c r="I45" s="17"/>
      <c r="J45" s="18"/>
    </row>
    <row r="46" customFormat="false" ht="15.75" hidden="false" customHeight="false" outlineLevel="0" collapsed="false">
      <c r="A46" s="44" t="s">
        <v>59</v>
      </c>
      <c r="B46" s="45" t="n">
        <f aca="false">B42*0.141/100</f>
        <v>0</v>
      </c>
      <c r="C46" s="40"/>
      <c r="D46" s="46" t="s">
        <v>60</v>
      </c>
      <c r="E46" s="47"/>
      <c r="F46" s="48"/>
      <c r="G46" s="48"/>
    </row>
    <row r="48" customFormat="false" ht="15.75" hidden="false" customHeight="false" outlineLevel="0" collapsed="false">
      <c r="C48" s="49" t="s">
        <v>61</v>
      </c>
    </row>
  </sheetData>
  <printOptions headings="false" gridLines="false" gridLinesSet="true" horizontalCentered="false" verticalCentered="false"/>
  <pageMargins left="0.75" right="0.75" top="1" bottom="1" header="0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&amp;LFECHA: 
PACIENTE: 
DONANTE: 
CODIGO: &amp;CSELECCIÓN CD34+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ColWidth="9.15625" defaultRowHeight="12.75" zeroHeight="false" outlineLevelRow="0" outlineLevelCol="0"/>
  <cols>
    <col collapsed="false" customWidth="true" hidden="false" outlineLevel="0" max="1" min="1" style="0" width="23.57"/>
    <col collapsed="false" customWidth="true" hidden="false" outlineLevel="0" max="256" min="2" style="0" width="11.42"/>
  </cols>
  <sheetData>
    <row r="1" customFormat="false" ht="36.75" hidden="false" customHeight="true" outlineLevel="0" collapsed="false">
      <c r="A1" s="1" t="s">
        <v>0</v>
      </c>
      <c r="B1" s="2"/>
    </row>
    <row r="2" customFormat="false" ht="12.75" hidden="false" customHeight="false" outlineLevel="0" collapsed="false">
      <c r="A2" s="7" t="s">
        <v>62</v>
      </c>
      <c r="B2" s="50"/>
    </row>
    <row r="3" customFormat="false" ht="12.75" hidden="false" customHeight="false" outlineLevel="0" collapsed="false">
      <c r="A3" s="7" t="s">
        <v>63</v>
      </c>
      <c r="B3" s="9"/>
    </row>
    <row r="4" customFormat="false" ht="15.75" hidden="false" customHeight="false" outlineLevel="0" collapsed="false">
      <c r="A4" s="7" t="s">
        <v>9</v>
      </c>
      <c r="B4" s="9" t="n">
        <f aca="false">Hoja1!F3</f>
        <v>0</v>
      </c>
    </row>
    <row r="5" customFormat="false" ht="15.75" hidden="false" customHeight="false" outlineLevel="0" collapsed="false">
      <c r="A5" s="7" t="s">
        <v>17</v>
      </c>
      <c r="B5" s="9" t="n">
        <f aca="false">Hoja1!F11</f>
        <v>0</v>
      </c>
    </row>
    <row r="6" customFormat="false" ht="15.75" hidden="false" customHeight="false" outlineLevel="0" collapsed="false">
      <c r="A6" s="7" t="s">
        <v>10</v>
      </c>
      <c r="B6" s="9" t="n">
        <f aca="false">Hoja1!F4</f>
        <v>0</v>
      </c>
    </row>
    <row r="7" customFormat="false" ht="15.75" hidden="false" customHeight="false" outlineLevel="0" collapsed="false">
      <c r="A7" s="7" t="s">
        <v>19</v>
      </c>
      <c r="B7" s="24" t="n">
        <f aca="false">B6*B3</f>
        <v>0</v>
      </c>
    </row>
    <row r="8" customFormat="false" ht="12.75" hidden="false" customHeight="false" outlineLevel="0" collapsed="false">
      <c r="A8" s="7" t="s">
        <v>22</v>
      </c>
      <c r="B8" s="9" t="n">
        <f aca="false">Hoja1!F16</f>
        <v>0</v>
      </c>
      <c r="E8" s="15"/>
    </row>
    <row r="9" customFormat="false" ht="15.75" hidden="false" customHeight="false" outlineLevel="0" collapsed="false">
      <c r="A9" s="7" t="s">
        <v>23</v>
      </c>
      <c r="B9" s="22" t="n">
        <f aca="false">B8*B7/100</f>
        <v>0</v>
      </c>
    </row>
    <row r="10" customFormat="false" ht="15.75" hidden="false" customHeight="true" outlineLevel="0" collapsed="false">
      <c r="A10" s="38" t="s">
        <v>64</v>
      </c>
      <c r="B10" s="51" t="n">
        <f aca="false">Hoja1!F7</f>
        <v>0</v>
      </c>
    </row>
    <row r="11" customFormat="false" ht="15.75" hidden="false" customHeight="true" outlineLevel="0" collapsed="false">
      <c r="A11" s="38" t="s">
        <v>65</v>
      </c>
      <c r="B11" s="12" t="n">
        <f aca="false">B10*B7/100</f>
        <v>0</v>
      </c>
    </row>
    <row r="12" customFormat="false" ht="15.75" hidden="false" customHeight="true" outlineLevel="0" collapsed="false">
      <c r="A12" s="38" t="s">
        <v>26</v>
      </c>
      <c r="B12" s="51" t="n">
        <f aca="false">Hoja1!F20</f>
        <v>0</v>
      </c>
      <c r="C12" s="52"/>
    </row>
    <row r="13" customFormat="false" ht="15.75" hidden="false" customHeight="true" outlineLevel="0" collapsed="false">
      <c r="A13" s="38" t="s">
        <v>27</v>
      </c>
      <c r="B13" s="12" t="n">
        <f aca="false">B12*B7/100</f>
        <v>0</v>
      </c>
    </row>
    <row r="14" customFormat="false" ht="12.75" hidden="false" customHeight="false" outlineLevel="0" collapsed="false">
      <c r="A14" s="7" t="s">
        <v>66</v>
      </c>
      <c r="B14" s="24" t="n">
        <f aca="false">Hoja1!F24</f>
        <v>0</v>
      </c>
    </row>
    <row r="15" customFormat="false" ht="12.75" hidden="false" customHeight="false" outlineLevel="0" collapsed="false">
      <c r="A15" s="53" t="s">
        <v>67</v>
      </c>
      <c r="B15" s="54" t="n">
        <f aca="false">Informe!E4</f>
        <v>0</v>
      </c>
    </row>
    <row r="16" customFormat="false" ht="15.75" hidden="false" customHeight="true" outlineLevel="0" collapsed="false">
      <c r="A16" s="38" t="s">
        <v>68</v>
      </c>
      <c r="B16" s="51" t="n">
        <f aca="false">Hoja1!F32</f>
        <v>0</v>
      </c>
    </row>
    <row r="17" customFormat="false" ht="15.75" hidden="false" customHeight="true" outlineLevel="0" collapsed="false">
      <c r="A17" s="38" t="s">
        <v>69</v>
      </c>
      <c r="B17" s="12" t="n">
        <f aca="false">B16*B7/100</f>
        <v>0</v>
      </c>
    </row>
    <row r="18" customFormat="false" ht="15.75" hidden="false" customHeight="true" outlineLevel="0" collapsed="false">
      <c r="A18" s="38" t="s">
        <v>70</v>
      </c>
      <c r="B18" s="51" t="n">
        <f aca="false">Hoja1!F30</f>
        <v>0</v>
      </c>
    </row>
    <row r="19" customFormat="false" ht="15.75" hidden="false" customHeight="true" outlineLevel="0" collapsed="false">
      <c r="A19" s="38" t="s">
        <v>71</v>
      </c>
      <c r="B19" s="12" t="n">
        <f aca="false">B18*B7/100</f>
        <v>0</v>
      </c>
    </row>
    <row r="20" customFormat="false" ht="15.75" hidden="false" customHeight="true" outlineLevel="0" collapsed="false">
      <c r="A20" s="38" t="s">
        <v>72</v>
      </c>
      <c r="B20" s="51" t="n">
        <f aca="false">Hoja1!F34</f>
        <v>0</v>
      </c>
    </row>
    <row r="21" customFormat="false" ht="15.75" hidden="false" customHeight="true" outlineLevel="0" collapsed="false">
      <c r="A21" s="38" t="s">
        <v>73</v>
      </c>
      <c r="B21" s="12" t="n">
        <f aca="false">B20*B7/100</f>
        <v>0</v>
      </c>
    </row>
    <row r="22" customFormat="false" ht="15.75" hidden="false" customHeight="true" outlineLevel="0" collapsed="false">
      <c r="A22" s="38" t="s">
        <v>40</v>
      </c>
      <c r="B22" s="51" t="n">
        <f aca="false">Hoja1!F36</f>
        <v>0</v>
      </c>
    </row>
    <row r="23" customFormat="false" ht="15.75" hidden="false" customHeight="true" outlineLevel="0" collapsed="false">
      <c r="A23" s="38" t="s">
        <v>74</v>
      </c>
      <c r="B23" s="12" t="n">
        <f aca="false">B22*B7/100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ColWidth="9.15625" defaultRowHeight="12.75" zeroHeight="false" outlineLevelRow="0" outlineLevelCol="0"/>
  <cols>
    <col collapsed="false" customWidth="true" hidden="false" outlineLevel="0" max="1" min="1" style="0" width="23.57"/>
    <col collapsed="false" customWidth="true" hidden="false" outlineLevel="0" max="256" min="2" style="0" width="11.42"/>
  </cols>
  <sheetData>
    <row r="1" customFormat="false" ht="36.75" hidden="false" customHeight="true" outlineLevel="0" collapsed="false">
      <c r="A1" s="1" t="s">
        <v>0</v>
      </c>
      <c r="B1" s="2" t="s">
        <v>75</v>
      </c>
      <c r="C1" s="2" t="s">
        <v>76</v>
      </c>
      <c r="D1" s="2" t="s">
        <v>77</v>
      </c>
    </row>
    <row r="2" customFormat="false" ht="12.75" hidden="false" customHeight="false" outlineLevel="0" collapsed="false">
      <c r="A2" s="7" t="s">
        <v>62</v>
      </c>
      <c r="B2" s="50"/>
      <c r="C2" s="50"/>
      <c r="D2" s="50"/>
    </row>
    <row r="3" customFormat="false" ht="12.75" hidden="false" customHeight="false" outlineLevel="0" collapsed="false">
      <c r="A3" s="7" t="s">
        <v>63</v>
      </c>
      <c r="B3" s="9"/>
      <c r="C3" s="9"/>
      <c r="D3" s="9"/>
    </row>
    <row r="4" customFormat="false" ht="14.25" hidden="false" customHeight="true" outlineLevel="0" collapsed="false">
      <c r="A4" s="7" t="s">
        <v>78</v>
      </c>
      <c r="B4" s="9"/>
      <c r="C4" s="9"/>
      <c r="D4" s="9"/>
    </row>
    <row r="5" customFormat="false" ht="14.25" hidden="false" customHeight="true" outlineLevel="0" collapsed="false">
      <c r="A5" s="7" t="s">
        <v>79</v>
      </c>
      <c r="B5" s="9"/>
      <c r="C5" s="9"/>
      <c r="D5" s="9"/>
    </row>
    <row r="6" customFormat="false" ht="15.75" hidden="false" customHeight="false" outlineLevel="0" collapsed="false">
      <c r="A6" s="7" t="s">
        <v>9</v>
      </c>
      <c r="B6" s="9" t="n">
        <f aca="false">Hoja1!F3</f>
        <v>0</v>
      </c>
      <c r="C6" s="9" t="n">
        <f aca="false">Hoja1!F3</f>
        <v>0</v>
      </c>
      <c r="D6" s="9" t="n">
        <f aca="false">Hoja1!F3</f>
        <v>0</v>
      </c>
    </row>
    <row r="7" customFormat="false" ht="15.75" hidden="false" customHeight="false" outlineLevel="0" collapsed="false">
      <c r="A7" s="7" t="s">
        <v>17</v>
      </c>
      <c r="B7" s="9" t="n">
        <f aca="false">Hoja1!F11</f>
        <v>0</v>
      </c>
      <c r="C7" s="9" t="n">
        <f aca="false">Hoja1!F11</f>
        <v>0</v>
      </c>
      <c r="D7" s="9" t="n">
        <f aca="false">Hoja1!F11</f>
        <v>0</v>
      </c>
    </row>
    <row r="8" customFormat="false" ht="15.75" hidden="false" customHeight="false" outlineLevel="0" collapsed="false">
      <c r="A8" s="7" t="s">
        <v>10</v>
      </c>
      <c r="B8" s="9" t="n">
        <f aca="false">Hoja1!F4</f>
        <v>0</v>
      </c>
      <c r="C8" s="9" t="n">
        <f aca="false">Hoja1!F4</f>
        <v>0</v>
      </c>
      <c r="D8" s="9" t="n">
        <f aca="false">Hoja1!F4</f>
        <v>0</v>
      </c>
    </row>
    <row r="9" customFormat="false" ht="15.75" hidden="false" customHeight="false" outlineLevel="0" collapsed="false">
      <c r="A9" s="7" t="s">
        <v>19</v>
      </c>
      <c r="B9" s="24" t="n">
        <f aca="false">B8*B3</f>
        <v>0</v>
      </c>
      <c r="C9" s="24" t="n">
        <f aca="false">C8*C3</f>
        <v>0</v>
      </c>
      <c r="D9" s="24" t="n">
        <f aca="false">D8*D3</f>
        <v>0</v>
      </c>
    </row>
    <row r="10" customFormat="false" ht="12.75" hidden="false" customHeight="false" outlineLevel="0" collapsed="false">
      <c r="A10" s="7" t="s">
        <v>22</v>
      </c>
      <c r="B10" s="9" t="n">
        <f aca="false">Hoja1!F16</f>
        <v>0</v>
      </c>
      <c r="C10" s="9" t="n">
        <f aca="false">Hoja1!F16</f>
        <v>0</v>
      </c>
      <c r="D10" s="9" t="n">
        <f aca="false">Hoja1!F16</f>
        <v>0</v>
      </c>
      <c r="G10" s="15"/>
    </row>
    <row r="11" customFormat="false" ht="15.75" hidden="false" customHeight="false" outlineLevel="0" collapsed="false">
      <c r="A11" s="7" t="s">
        <v>23</v>
      </c>
      <c r="B11" s="22" t="n">
        <f aca="false">B10*B9/100</f>
        <v>0</v>
      </c>
      <c r="C11" s="22" t="n">
        <f aca="false">C10*C9/100</f>
        <v>0</v>
      </c>
      <c r="D11" s="22" t="n">
        <f aca="false">D10*D9/100</f>
        <v>0</v>
      </c>
    </row>
    <row r="12" customFormat="false" ht="15.75" hidden="false" customHeight="true" outlineLevel="0" collapsed="false">
      <c r="A12" s="38" t="s">
        <v>64</v>
      </c>
      <c r="B12" s="51" t="n">
        <f aca="false">Hoja1!F7</f>
        <v>0</v>
      </c>
      <c r="C12" s="51" t="n">
        <f aca="false">Hoja1!F7</f>
        <v>0</v>
      </c>
      <c r="D12" s="51" t="n">
        <f aca="false">Hoja1!F7</f>
        <v>0</v>
      </c>
    </row>
    <row r="13" customFormat="false" ht="15.75" hidden="false" customHeight="true" outlineLevel="0" collapsed="false">
      <c r="A13" s="38" t="s">
        <v>65</v>
      </c>
      <c r="B13" s="12" t="n">
        <f aca="false">B12*B9/100</f>
        <v>0</v>
      </c>
      <c r="C13" s="12" t="n">
        <f aca="false">C12*C9/100</f>
        <v>0</v>
      </c>
      <c r="D13" s="12" t="n">
        <f aca="false">D12*D9/100</f>
        <v>0</v>
      </c>
    </row>
    <row r="14" customFormat="false" ht="15.75" hidden="false" customHeight="true" outlineLevel="0" collapsed="false">
      <c r="A14" s="38" t="s">
        <v>26</v>
      </c>
      <c r="B14" s="51" t="n">
        <f aca="false">Hoja1!F20</f>
        <v>0</v>
      </c>
      <c r="C14" s="51" t="n">
        <f aca="false">Hoja1!F20</f>
        <v>0</v>
      </c>
      <c r="D14" s="51" t="n">
        <f aca="false">Hoja1!F20</f>
        <v>0</v>
      </c>
      <c r="E14" s="52"/>
    </row>
    <row r="15" customFormat="false" ht="15.75" hidden="false" customHeight="true" outlineLevel="0" collapsed="false">
      <c r="A15" s="38" t="s">
        <v>27</v>
      </c>
      <c r="B15" s="12" t="n">
        <f aca="false">B14*B9/100</f>
        <v>0</v>
      </c>
      <c r="C15" s="12" t="n">
        <f aca="false">C14*C9/100</f>
        <v>0</v>
      </c>
      <c r="D15" s="12" t="n">
        <f aca="false">D14*D9/100</f>
        <v>0</v>
      </c>
    </row>
    <row r="16" customFormat="false" ht="12.75" hidden="false" customHeight="false" outlineLevel="0" collapsed="false">
      <c r="A16" s="7" t="s">
        <v>66</v>
      </c>
      <c r="B16" s="24" t="n">
        <f aca="false">Hoja1!F24</f>
        <v>0</v>
      </c>
      <c r="C16" s="24" t="n">
        <f aca="false">B16</f>
        <v>0</v>
      </c>
      <c r="D16" s="24" t="n">
        <f aca="false">B16</f>
        <v>0</v>
      </c>
    </row>
    <row r="17" customFormat="false" ht="12.75" hidden="false" customHeight="false" outlineLevel="0" collapsed="false">
      <c r="A17" s="53" t="s">
        <v>67</v>
      </c>
      <c r="B17" s="54" t="n">
        <f aca="false">Informe!E4</f>
        <v>0</v>
      </c>
      <c r="C17" s="54" t="n">
        <f aca="false">Informe!E4</f>
        <v>0</v>
      </c>
      <c r="D17" s="54" t="n">
        <f aca="false">Informe!E4</f>
        <v>0</v>
      </c>
    </row>
    <row r="18" customFormat="false" ht="15.75" hidden="false" customHeight="true" outlineLevel="0" collapsed="false">
      <c r="A18" s="38" t="s">
        <v>68</v>
      </c>
      <c r="B18" s="51" t="n">
        <f aca="false">Hoja1!F32</f>
        <v>0</v>
      </c>
      <c r="C18" s="51" t="n">
        <f aca="false">Hoja1!F32</f>
        <v>0</v>
      </c>
      <c r="D18" s="51" t="n">
        <f aca="false">Hoja1!F32</f>
        <v>0</v>
      </c>
    </row>
    <row r="19" customFormat="false" ht="15.75" hidden="false" customHeight="true" outlineLevel="0" collapsed="false">
      <c r="A19" s="38" t="s">
        <v>69</v>
      </c>
      <c r="B19" s="12" t="n">
        <f aca="false">B18*B9/100</f>
        <v>0</v>
      </c>
      <c r="C19" s="12" t="n">
        <f aca="false">C18*C9/100</f>
        <v>0</v>
      </c>
      <c r="D19" s="12" t="n">
        <f aca="false">D18*D9/100</f>
        <v>0</v>
      </c>
    </row>
    <row r="20" customFormat="false" ht="15.75" hidden="false" customHeight="true" outlineLevel="0" collapsed="false">
      <c r="A20" s="38" t="s">
        <v>70</v>
      </c>
      <c r="B20" s="51" t="n">
        <f aca="false">Hoja1!F30</f>
        <v>0</v>
      </c>
      <c r="C20" s="51" t="n">
        <f aca="false">Hoja1!F30</f>
        <v>0</v>
      </c>
      <c r="D20" s="51" t="n">
        <f aca="false">Hoja1!F30</f>
        <v>0</v>
      </c>
    </row>
    <row r="21" customFormat="false" ht="15.75" hidden="false" customHeight="true" outlineLevel="0" collapsed="false">
      <c r="A21" s="38" t="s">
        <v>71</v>
      </c>
      <c r="B21" s="12" t="n">
        <f aca="false">B20*B9/100</f>
        <v>0</v>
      </c>
      <c r="C21" s="12" t="n">
        <f aca="false">C20*C9/100</f>
        <v>0</v>
      </c>
      <c r="D21" s="12" t="n">
        <f aca="false">D20*D9/100</f>
        <v>0</v>
      </c>
    </row>
    <row r="22" customFormat="false" ht="15.75" hidden="false" customHeight="true" outlineLevel="0" collapsed="false">
      <c r="A22" s="38" t="s">
        <v>72</v>
      </c>
      <c r="B22" s="51" t="n">
        <f aca="false">Hoja1!F34</f>
        <v>0</v>
      </c>
      <c r="C22" s="51" t="n">
        <f aca="false">Hoja1!F34</f>
        <v>0</v>
      </c>
      <c r="D22" s="51" t="n">
        <f aca="false">Hoja1!F34</f>
        <v>0</v>
      </c>
    </row>
    <row r="23" customFormat="false" ht="15.75" hidden="false" customHeight="true" outlineLevel="0" collapsed="false">
      <c r="A23" s="38" t="s">
        <v>73</v>
      </c>
      <c r="B23" s="12" t="n">
        <f aca="false">B22*B9/100</f>
        <v>0</v>
      </c>
      <c r="C23" s="12" t="n">
        <f aca="false">C22*C9/100</f>
        <v>0</v>
      </c>
      <c r="D23" s="12" t="n">
        <f aca="false">D22*D9/100</f>
        <v>0</v>
      </c>
    </row>
    <row r="24" customFormat="false" ht="15.75" hidden="false" customHeight="true" outlineLevel="0" collapsed="false">
      <c r="A24" s="38" t="s">
        <v>40</v>
      </c>
      <c r="B24" s="51" t="n">
        <f aca="false">Hoja1!F36</f>
        <v>0</v>
      </c>
      <c r="C24" s="51" t="n">
        <f aca="false">Hoja1!F36</f>
        <v>0</v>
      </c>
      <c r="D24" s="51" t="n">
        <f aca="false">Hoja1!F36</f>
        <v>0</v>
      </c>
    </row>
    <row r="25" customFormat="false" ht="15.75" hidden="false" customHeight="true" outlineLevel="0" collapsed="false">
      <c r="A25" s="38" t="s">
        <v>74</v>
      </c>
      <c r="B25" s="12" t="n">
        <f aca="false">B24*B9/100</f>
        <v>0</v>
      </c>
      <c r="C25" s="12" t="n">
        <f aca="false">C24*C9/100</f>
        <v>0</v>
      </c>
      <c r="D25" s="12" t="n">
        <f aca="false">D24*D9/100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9.15625" defaultRowHeight="12.75" zeroHeight="false" outlineLevelRow="0" outlineLevelCol="0"/>
  <cols>
    <col collapsed="false" customWidth="true" hidden="false" outlineLevel="0" max="1" min="1" style="0" width="24.86"/>
    <col collapsed="false" customWidth="true" hidden="false" outlineLevel="0" max="5" min="2" style="0" width="15.71"/>
    <col collapsed="false" customWidth="true" hidden="false" outlineLevel="0" max="256" min="6" style="0" width="11.42"/>
  </cols>
  <sheetData>
    <row r="1" customFormat="false" ht="51" hidden="false" customHeight="true" outlineLevel="0" collapsed="false">
      <c r="D1" s="55" t="s">
        <v>80</v>
      </c>
      <c r="E1" s="55"/>
    </row>
    <row r="2" customFormat="false" ht="16.5" hidden="false" customHeight="false" outlineLevel="0" collapsed="false">
      <c r="A2" s="56" t="s">
        <v>81</v>
      </c>
      <c r="B2" s="57"/>
      <c r="C2" s="57"/>
      <c r="D2" s="58"/>
      <c r="E2" s="59"/>
    </row>
    <row r="3" customFormat="false" ht="15" hidden="false" customHeight="false" outlineLevel="0" collapsed="false">
      <c r="A3" s="60" t="s">
        <v>82</v>
      </c>
      <c r="B3" s="61"/>
      <c r="C3" s="61"/>
      <c r="D3" s="60" t="s">
        <v>83</v>
      </c>
      <c r="E3" s="62"/>
    </row>
    <row r="4" customFormat="false" ht="15" hidden="false" customHeight="false" outlineLevel="0" collapsed="false">
      <c r="A4" s="63" t="s">
        <v>84</v>
      </c>
      <c r="B4" s="64"/>
      <c r="C4" s="64"/>
      <c r="D4" s="65" t="s">
        <v>85</v>
      </c>
      <c r="E4" s="66"/>
    </row>
    <row r="5" customFormat="false" ht="15" hidden="false" customHeight="false" outlineLevel="0" collapsed="false">
      <c r="A5" s="60" t="s">
        <v>86</v>
      </c>
      <c r="B5" s="61"/>
      <c r="C5" s="61"/>
      <c r="D5" s="60" t="s">
        <v>83</v>
      </c>
      <c r="E5" s="62"/>
    </row>
    <row r="6" customFormat="false" ht="15" hidden="false" customHeight="false" outlineLevel="0" collapsed="false">
      <c r="A6" s="63" t="s">
        <v>87</v>
      </c>
      <c r="B6" s="67"/>
      <c r="C6" s="67"/>
      <c r="D6" s="63" t="s">
        <v>85</v>
      </c>
      <c r="E6" s="68"/>
    </row>
    <row r="7" customFormat="false" ht="32.25" hidden="false" customHeight="false" outlineLevel="0" collapsed="false">
      <c r="A7" s="69" t="s">
        <v>0</v>
      </c>
      <c r="B7" s="70" t="s">
        <v>88</v>
      </c>
      <c r="C7" s="71" t="s">
        <v>89</v>
      </c>
      <c r="D7" s="72" t="s">
        <v>90</v>
      </c>
      <c r="E7" s="73" t="s">
        <v>91</v>
      </c>
    </row>
    <row r="8" customFormat="false" ht="15.75" hidden="false" customHeight="false" outlineLevel="0" collapsed="false">
      <c r="A8" s="74" t="s">
        <v>62</v>
      </c>
      <c r="B8" s="75" t="n">
        <f aca="false">'Infundido F CD34+'!B2</f>
        <v>0</v>
      </c>
      <c r="C8" s="76" t="n">
        <f aca="false">'Congelado F CD34+'!B2</f>
        <v>0</v>
      </c>
      <c r="D8" s="76" t="n">
        <f aca="false">'Congelado F CD34+'!C2</f>
        <v>0</v>
      </c>
      <c r="E8" s="77" t="n">
        <f aca="false">'Congelado F CD34+'!D2</f>
        <v>0</v>
      </c>
    </row>
    <row r="9" customFormat="false" ht="15.75" hidden="false" customHeight="false" outlineLevel="0" collapsed="false">
      <c r="A9" s="74" t="s">
        <v>8</v>
      </c>
      <c r="B9" s="78" t="n">
        <f aca="false">'Infundido F CD34+'!B3</f>
        <v>0</v>
      </c>
      <c r="C9" s="79" t="n">
        <f aca="false">'Congelado F CD34+'!B4</f>
        <v>0</v>
      </c>
      <c r="D9" s="79" t="n">
        <f aca="false">'Congelado F CD34+'!C4</f>
        <v>0</v>
      </c>
      <c r="E9" s="80" t="n">
        <f aca="false">'Congelado F CD34+'!D4</f>
        <v>0</v>
      </c>
    </row>
    <row r="10" customFormat="false" ht="15.75" hidden="false" customHeight="false" outlineLevel="0" collapsed="false">
      <c r="A10" s="74" t="s">
        <v>92</v>
      </c>
      <c r="B10" s="78"/>
      <c r="C10" s="79" t="n">
        <f aca="false">'Congelado F CD34+'!B5</f>
        <v>0</v>
      </c>
      <c r="D10" s="79" t="n">
        <f aca="false">'Congelado F CD34+'!C5</f>
        <v>0</v>
      </c>
      <c r="E10" s="80" t="n">
        <f aca="false">'Congelado F CD34+'!D5</f>
        <v>0</v>
      </c>
    </row>
    <row r="11" customFormat="false" ht="18.75" hidden="false" customHeight="false" outlineLevel="0" collapsed="false">
      <c r="A11" s="81" t="s">
        <v>93</v>
      </c>
      <c r="B11" s="78" t="n">
        <f aca="false">'Infundido F CD34+'!B4</f>
        <v>0</v>
      </c>
      <c r="C11" s="79"/>
      <c r="D11" s="79"/>
      <c r="E11" s="80"/>
    </row>
    <row r="12" customFormat="false" ht="18.75" hidden="false" customHeight="false" outlineLevel="0" collapsed="false">
      <c r="A12" s="81" t="s">
        <v>94</v>
      </c>
      <c r="B12" s="78" t="n">
        <f aca="false">'Infundido F CD34+'!B5</f>
        <v>0</v>
      </c>
      <c r="C12" s="79"/>
      <c r="D12" s="79"/>
      <c r="E12" s="80"/>
    </row>
    <row r="13" customFormat="false" ht="18.75" hidden="false" customHeight="false" outlineLevel="0" collapsed="false">
      <c r="A13" s="81" t="s">
        <v>95</v>
      </c>
      <c r="B13" s="78" t="n">
        <f aca="false">'Infundido F CD34+'!B6</f>
        <v>0</v>
      </c>
      <c r="C13" s="79"/>
      <c r="D13" s="79"/>
      <c r="E13" s="80"/>
    </row>
    <row r="14" customFormat="false" ht="18.75" hidden="false" customHeight="false" outlineLevel="0" collapsed="false">
      <c r="A14" s="81" t="s">
        <v>96</v>
      </c>
      <c r="B14" s="78" t="n">
        <f aca="false">'Infundido F CD34+'!B7</f>
        <v>0</v>
      </c>
      <c r="C14" s="79"/>
      <c r="D14" s="79"/>
      <c r="E14" s="80"/>
    </row>
    <row r="15" customFormat="false" ht="18.75" hidden="false" customHeight="false" outlineLevel="0" collapsed="false">
      <c r="A15" s="82" t="s">
        <v>97</v>
      </c>
      <c r="B15" s="83" t="e">
        <f aca="false">B14/E4</f>
        <v>#DIV/0!</v>
      </c>
      <c r="C15" s="84"/>
      <c r="D15" s="84"/>
      <c r="E15" s="85"/>
    </row>
    <row r="16" customFormat="false" ht="18.75" hidden="false" customHeight="false" outlineLevel="0" collapsed="false">
      <c r="A16" s="81" t="s">
        <v>98</v>
      </c>
      <c r="B16" s="78" t="n">
        <f aca="false">'Infundido F CD34+'!B9</f>
        <v>0</v>
      </c>
      <c r="C16" s="79"/>
      <c r="D16" s="79"/>
      <c r="E16" s="80"/>
    </row>
    <row r="17" customFormat="false" ht="18.75" hidden="false" customHeight="false" outlineLevel="0" collapsed="false">
      <c r="A17" s="82" t="s">
        <v>99</v>
      </c>
      <c r="B17" s="83" t="e">
        <f aca="false">B16/E4</f>
        <v>#DIV/0!</v>
      </c>
      <c r="C17" s="84"/>
      <c r="D17" s="84"/>
      <c r="E17" s="85"/>
    </row>
    <row r="18" customFormat="false" ht="18.75" hidden="false" customHeight="false" outlineLevel="0" collapsed="false">
      <c r="A18" s="86" t="s">
        <v>100</v>
      </c>
      <c r="B18" s="87" t="n">
        <f aca="false">'Infundido F CD34+'!B13</f>
        <v>0</v>
      </c>
      <c r="C18" s="88"/>
      <c r="D18" s="88"/>
      <c r="E18" s="89"/>
    </row>
    <row r="19" customFormat="false" ht="18.75" hidden="false" customHeight="false" outlineLevel="0" collapsed="false">
      <c r="A19" s="90" t="s">
        <v>101</v>
      </c>
      <c r="B19" s="91" t="e">
        <f aca="false">B18/E4*1000</f>
        <v>#DIV/0!</v>
      </c>
      <c r="C19" s="92"/>
      <c r="D19" s="92"/>
      <c r="E19" s="93"/>
    </row>
    <row r="20" customFormat="false" ht="18.75" hidden="false" customHeight="false" outlineLevel="0" collapsed="false">
      <c r="A20" s="86" t="s">
        <v>102</v>
      </c>
      <c r="B20" s="87" t="n">
        <f aca="false">'Infundido F CD34+'!B17</f>
        <v>0</v>
      </c>
      <c r="C20" s="88"/>
      <c r="D20" s="88"/>
      <c r="E20" s="89"/>
    </row>
    <row r="21" customFormat="false" ht="18.75" hidden="false" customHeight="false" outlineLevel="0" collapsed="false">
      <c r="A21" s="90" t="s">
        <v>103</v>
      </c>
      <c r="B21" s="91" t="e">
        <f aca="false">B20/E4*1000</f>
        <v>#DIV/0!</v>
      </c>
      <c r="C21" s="92"/>
      <c r="D21" s="92"/>
      <c r="E21" s="93"/>
    </row>
    <row r="22" customFormat="false" ht="18.75" hidden="false" customHeight="false" outlineLevel="0" collapsed="false">
      <c r="A22" s="86" t="s">
        <v>104</v>
      </c>
      <c r="B22" s="87" t="n">
        <f aca="false">'Infundido F CD34+'!B19</f>
        <v>0</v>
      </c>
      <c r="C22" s="88"/>
      <c r="D22" s="88"/>
      <c r="E22" s="89"/>
    </row>
    <row r="23" customFormat="false" ht="18.75" hidden="false" customHeight="false" outlineLevel="0" collapsed="false">
      <c r="A23" s="90" t="s">
        <v>105</v>
      </c>
      <c r="B23" s="91" t="e">
        <f aca="false">B22/E4*1000</f>
        <v>#DIV/0!</v>
      </c>
      <c r="C23" s="92"/>
      <c r="D23" s="92"/>
      <c r="E23" s="93"/>
    </row>
    <row r="24" customFormat="false" ht="18.75" hidden="false" customHeight="false" outlineLevel="0" collapsed="false">
      <c r="A24" s="86" t="s">
        <v>106</v>
      </c>
      <c r="B24" s="87" t="n">
        <f aca="false">'Infundido F CD34+'!B21</f>
        <v>0</v>
      </c>
      <c r="C24" s="88"/>
      <c r="D24" s="88"/>
      <c r="E24" s="89"/>
    </row>
    <row r="25" customFormat="false" ht="18.75" hidden="false" customHeight="false" outlineLevel="0" collapsed="false">
      <c r="A25" s="90" t="s">
        <v>107</v>
      </c>
      <c r="B25" s="91" t="e">
        <f aca="false">B24/E4*1000</f>
        <v>#DIV/0!</v>
      </c>
      <c r="C25" s="92"/>
      <c r="D25" s="92"/>
      <c r="E25" s="93"/>
    </row>
    <row r="26" customFormat="false" ht="15.75" hidden="false" customHeight="false" outlineLevel="0" collapsed="false">
      <c r="A26" s="86" t="s">
        <v>108</v>
      </c>
      <c r="B26" s="87" t="n">
        <f aca="false">'Infundido F CD34+'!B23</f>
        <v>0</v>
      </c>
      <c r="C26" s="88"/>
      <c r="D26" s="88"/>
      <c r="E26" s="89"/>
    </row>
    <row r="27" customFormat="false" ht="15.75" hidden="false" customHeight="false" outlineLevel="0" collapsed="false">
      <c r="A27" s="90" t="s">
        <v>109</v>
      </c>
      <c r="B27" s="91" t="e">
        <f aca="false">B26/E4*1000</f>
        <v>#DIV/0!</v>
      </c>
      <c r="C27" s="92"/>
      <c r="D27" s="92"/>
      <c r="E27" s="93"/>
    </row>
    <row r="28" customFormat="false" ht="15.75" hidden="false" customHeight="false" outlineLevel="0" collapsed="false">
      <c r="A28" s="81" t="s">
        <v>30</v>
      </c>
      <c r="B28" s="78" t="n">
        <f aca="false">'Infundido F CD34+'!B14</f>
        <v>0</v>
      </c>
      <c r="C28" s="79"/>
      <c r="D28" s="79"/>
      <c r="E28" s="80"/>
    </row>
    <row r="29" customFormat="false" ht="15" hidden="false" customHeight="false" outlineLevel="0" collapsed="false">
      <c r="A29" s="94" t="s">
        <v>110</v>
      </c>
      <c r="B29" s="95" t="n">
        <f aca="false">Hoja1!F25</f>
        <v>0</v>
      </c>
      <c r="C29" s="95"/>
      <c r="D29" s="95"/>
      <c r="E29" s="95"/>
    </row>
    <row r="30" customFormat="false" ht="15.75" hidden="false" customHeight="false" outlineLevel="0" collapsed="false">
      <c r="A30" s="96" t="s">
        <v>111</v>
      </c>
      <c r="B30" s="97" t="s">
        <v>112</v>
      </c>
      <c r="D30" s="98" t="s">
        <v>113</v>
      </c>
      <c r="E30" s="96" t="n">
        <v>3006318</v>
      </c>
    </row>
  </sheetData>
  <mergeCells count="6">
    <mergeCell ref="D1:E1"/>
    <mergeCell ref="B3:C3"/>
    <mergeCell ref="B4:C4"/>
    <mergeCell ref="B5:C5"/>
    <mergeCell ref="B6:C6"/>
    <mergeCell ref="B29:E29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ColWidth="9.15625" defaultRowHeight="12.75" zeroHeight="false" outlineLevelRow="0" outlineLevelCol="0"/>
  <cols>
    <col collapsed="false" customWidth="true" hidden="false" outlineLevel="0" max="1" min="1" style="0" width="28.42"/>
    <col collapsed="false" customWidth="true" hidden="false" outlineLevel="0" max="4" min="2" style="0" width="13.01"/>
    <col collapsed="false" customWidth="true" hidden="false" outlineLevel="0" max="7" min="5" style="0" width="11.42"/>
    <col collapsed="false" customWidth="true" hidden="false" outlineLevel="0" max="8" min="8" style="0" width="11.86"/>
    <col collapsed="false" customWidth="true" hidden="false" outlineLevel="0" max="256" min="9" style="0" width="11.42"/>
  </cols>
  <sheetData>
    <row r="1" customFormat="false" ht="36.75" hidden="false" customHeight="true" outlineLevel="0" collapsed="false">
      <c r="A1" s="1" t="s">
        <v>0</v>
      </c>
      <c r="B1" s="2" t="s">
        <v>1</v>
      </c>
      <c r="C1" s="2" t="s">
        <v>33</v>
      </c>
      <c r="D1" s="3" t="s">
        <v>4</v>
      </c>
      <c r="E1" s="4" t="s">
        <v>5</v>
      </c>
      <c r="F1" s="5" t="s">
        <v>6</v>
      </c>
      <c r="G1" s="6" t="s">
        <v>7</v>
      </c>
    </row>
    <row r="2" customFormat="false" ht="15.75" hidden="false" customHeight="false" outlineLevel="0" collapsed="false">
      <c r="A2" s="7" t="s">
        <v>8</v>
      </c>
      <c r="B2" s="8"/>
      <c r="C2" s="8"/>
      <c r="D2" s="8"/>
      <c r="E2" s="8"/>
      <c r="F2" s="9"/>
      <c r="G2" s="10"/>
    </row>
    <row r="3" customFormat="false" ht="15.75" hidden="false" customHeight="false" outlineLevel="0" collapsed="false">
      <c r="A3" s="7" t="s">
        <v>9</v>
      </c>
      <c r="B3" s="8"/>
      <c r="C3" s="8"/>
      <c r="D3" s="8"/>
      <c r="E3" s="8"/>
      <c r="F3" s="9"/>
    </row>
    <row r="4" customFormat="false" ht="15.75" hidden="false" customHeight="false" outlineLevel="0" collapsed="false">
      <c r="A4" s="7" t="s">
        <v>10</v>
      </c>
      <c r="B4" s="8"/>
      <c r="C4" s="8"/>
      <c r="D4" s="8"/>
      <c r="E4" s="8"/>
      <c r="F4" s="14"/>
    </row>
    <row r="5" customFormat="false" ht="15.75" hidden="false" customHeight="false" outlineLevel="0" collapsed="false">
      <c r="A5" s="7" t="s">
        <v>11</v>
      </c>
      <c r="B5" s="8"/>
      <c r="C5" s="8"/>
      <c r="D5" s="8"/>
      <c r="E5" s="8"/>
      <c r="F5" s="14"/>
    </row>
    <row r="6" customFormat="false" ht="15.75" hidden="false" customHeight="false" outlineLevel="0" collapsed="false">
      <c r="A6" s="7" t="s">
        <v>12</v>
      </c>
      <c r="B6" s="8"/>
      <c r="C6" s="8"/>
      <c r="D6" s="8"/>
      <c r="E6" s="8"/>
      <c r="F6" s="8"/>
    </row>
    <row r="7" customFormat="false" ht="15.75" hidden="false" customHeight="false" outlineLevel="0" collapsed="false">
      <c r="A7" s="7" t="s">
        <v>13</v>
      </c>
      <c r="B7" s="8"/>
      <c r="C7" s="8"/>
      <c r="D7" s="8"/>
      <c r="E7" s="8"/>
      <c r="F7" s="14"/>
    </row>
    <row r="8" customFormat="false" ht="15.75" hidden="false" customHeight="false" outlineLevel="0" collapsed="false">
      <c r="A8" s="7" t="s">
        <v>14</v>
      </c>
      <c r="B8" s="8"/>
      <c r="C8" s="8"/>
      <c r="D8" s="8"/>
      <c r="E8" s="8"/>
      <c r="F8" s="8"/>
    </row>
    <row r="9" customFormat="false" ht="15.75" hidden="false" customHeight="false" outlineLevel="0" collapsed="false">
      <c r="A9" s="7" t="s">
        <v>15</v>
      </c>
      <c r="B9" s="8"/>
      <c r="C9" s="8"/>
      <c r="D9" s="8"/>
      <c r="E9" s="8"/>
      <c r="F9" s="14"/>
    </row>
    <row r="10" customFormat="false" ht="15.75" hidden="false" customHeight="false" outlineLevel="0" collapsed="false">
      <c r="A10" s="7" t="s">
        <v>16</v>
      </c>
      <c r="B10" s="8"/>
      <c r="C10" s="8"/>
      <c r="D10" s="8"/>
      <c r="E10" s="8"/>
      <c r="F10" s="8"/>
    </row>
    <row r="11" customFormat="false" ht="15.75" hidden="false" customHeight="false" outlineLevel="0" collapsed="false">
      <c r="A11" s="7" t="s">
        <v>17</v>
      </c>
      <c r="B11" s="8"/>
      <c r="C11" s="8"/>
      <c r="D11" s="8"/>
      <c r="E11" s="8"/>
      <c r="F11" s="14"/>
    </row>
    <row r="12" customFormat="false" ht="15.75" hidden="false" customHeight="false" outlineLevel="0" collapsed="false">
      <c r="A12" s="16"/>
      <c r="B12" s="17"/>
      <c r="C12" s="17"/>
      <c r="D12" s="17"/>
      <c r="E12" s="17"/>
      <c r="F12" s="18"/>
      <c r="G12" s="19" t="s">
        <v>114</v>
      </c>
    </row>
    <row r="13" customFormat="false" ht="15.75" hidden="false" customHeight="false" outlineLevel="0" collapsed="false">
      <c r="A13" s="7" t="s">
        <v>19</v>
      </c>
      <c r="B13" s="8"/>
      <c r="C13" s="8"/>
      <c r="D13" s="99"/>
      <c r="E13" s="8"/>
      <c r="F13" s="23"/>
      <c r="G13" s="8"/>
    </row>
    <row r="14" customFormat="false" ht="25.5" hidden="false" customHeight="false" outlineLevel="0" collapsed="false">
      <c r="A14" s="7" t="s">
        <v>20</v>
      </c>
      <c r="B14" s="8"/>
      <c r="C14" s="8"/>
      <c r="D14" s="8"/>
      <c r="E14" s="8"/>
      <c r="F14" s="23"/>
      <c r="G14" s="10"/>
    </row>
    <row r="15" customFormat="false" ht="15.75" hidden="false" customHeight="false" outlineLevel="0" collapsed="false">
      <c r="A15" s="7" t="s">
        <v>115</v>
      </c>
      <c r="B15" s="8"/>
      <c r="C15" s="8"/>
      <c r="D15" s="8"/>
      <c r="E15" s="8"/>
      <c r="F15" s="23"/>
      <c r="G15" s="10"/>
    </row>
    <row r="16" customFormat="false" ht="15.75" hidden="false" customHeight="false" outlineLevel="0" collapsed="false">
      <c r="A16" s="7" t="s">
        <v>22</v>
      </c>
      <c r="B16" s="8"/>
      <c r="C16" s="8"/>
      <c r="D16" s="8"/>
      <c r="E16" s="8"/>
      <c r="F16" s="23"/>
      <c r="G16" s="10"/>
    </row>
    <row r="17" customFormat="false" ht="15.75" hidden="false" customHeight="false" outlineLevel="0" collapsed="false">
      <c r="A17" s="7" t="s">
        <v>116</v>
      </c>
      <c r="B17" s="8"/>
      <c r="C17" s="8"/>
      <c r="D17" s="8"/>
      <c r="E17" s="8"/>
      <c r="F17" s="23"/>
      <c r="G17" s="100"/>
    </row>
    <row r="18" customFormat="false" ht="25.5" hidden="false" customHeight="false" outlineLevel="0" collapsed="false">
      <c r="A18" s="7" t="s">
        <v>24</v>
      </c>
      <c r="B18" s="8"/>
      <c r="C18" s="8"/>
      <c r="D18" s="8"/>
      <c r="E18" s="8"/>
      <c r="F18" s="23"/>
      <c r="G18" s="100"/>
    </row>
    <row r="19" customFormat="false" ht="15.75" hidden="false" customHeight="false" outlineLevel="0" collapsed="false">
      <c r="A19" s="7" t="s">
        <v>30</v>
      </c>
      <c r="B19" s="8"/>
      <c r="C19" s="8"/>
      <c r="D19" s="8"/>
      <c r="E19" s="8"/>
      <c r="F19" s="23"/>
      <c r="G19" s="10"/>
    </row>
    <row r="20" customFormat="false" ht="15.75" hidden="false" customHeight="true" outlineLevel="0" collapsed="false">
      <c r="A20" s="16"/>
      <c r="B20" s="17"/>
      <c r="C20" s="37" t="s">
        <v>43</v>
      </c>
      <c r="D20" s="37" t="s">
        <v>44</v>
      </c>
      <c r="E20" s="101"/>
      <c r="F20" s="101"/>
      <c r="G20" s="37" t="s">
        <v>43</v>
      </c>
      <c r="H20" s="37" t="s">
        <v>44</v>
      </c>
    </row>
    <row r="21" customFormat="false" ht="15.75" hidden="false" customHeight="true" outlineLevel="0" collapsed="false">
      <c r="A21" s="102" t="s">
        <v>46</v>
      </c>
      <c r="B21" s="42"/>
      <c r="C21" s="8"/>
      <c r="D21" s="8"/>
      <c r="E21" s="103" t="s">
        <v>60</v>
      </c>
      <c r="F21" s="104"/>
      <c r="G21" s="105"/>
      <c r="H21" s="105"/>
    </row>
    <row r="22" customFormat="false" ht="15.75" hidden="false" customHeight="true" outlineLevel="0" collapsed="false">
      <c r="A22" s="102" t="s">
        <v>48</v>
      </c>
      <c r="B22" s="42"/>
      <c r="C22" s="8"/>
      <c r="D22" s="8"/>
      <c r="E22" s="106" t="s">
        <v>117</v>
      </c>
      <c r="F22" s="42"/>
      <c r="G22" s="43"/>
      <c r="H22" s="43"/>
    </row>
    <row r="23" customFormat="false" ht="15.75" hidden="false" customHeight="true" outlineLevel="0" collapsed="false">
      <c r="A23" s="102" t="s">
        <v>50</v>
      </c>
      <c r="B23" s="42"/>
      <c r="C23" s="8"/>
      <c r="D23" s="8"/>
      <c r="E23" s="17"/>
      <c r="F23" s="17"/>
      <c r="G23" s="18"/>
    </row>
    <row r="24" customFormat="false" ht="15.75" hidden="false" customHeight="true" outlineLevel="0" collapsed="false">
      <c r="A24" s="102" t="s">
        <v>52</v>
      </c>
      <c r="B24" s="42"/>
      <c r="C24" s="8"/>
      <c r="D24" s="8"/>
      <c r="E24" s="17"/>
      <c r="F24" s="17"/>
      <c r="G24" s="18"/>
    </row>
    <row r="25" customFormat="false" ht="15.75" hidden="false" customHeight="true" outlineLevel="0" collapsed="false">
      <c r="A25" s="102" t="s">
        <v>54</v>
      </c>
      <c r="B25" s="42"/>
      <c r="C25" s="8"/>
      <c r="D25" s="8"/>
      <c r="E25" s="17"/>
      <c r="F25" s="17"/>
      <c r="G25" s="18"/>
    </row>
    <row r="26" customFormat="false" ht="15.75" hidden="false" customHeight="false" outlineLevel="0" collapsed="false">
      <c r="A26" s="102" t="s">
        <v>56</v>
      </c>
      <c r="B26" s="42"/>
      <c r="C26" s="8"/>
      <c r="D26" s="8"/>
      <c r="E26" s="17"/>
      <c r="F26" s="17"/>
      <c r="G26" s="18"/>
    </row>
    <row r="27" customFormat="false" ht="12.75" hidden="false" customHeight="false" outlineLevel="0" collapsed="false">
      <c r="E27" s="28"/>
      <c r="F27" s="28"/>
      <c r="G27" s="28"/>
    </row>
    <row r="28" customFormat="false" ht="15.75" hidden="false" customHeight="false" outlineLevel="0" collapsed="false">
      <c r="A28" s="27"/>
      <c r="B28" s="28"/>
      <c r="C28" s="28"/>
      <c r="D28" s="28"/>
      <c r="E28" s="28"/>
      <c r="F28" s="28"/>
      <c r="G28" s="28"/>
    </row>
  </sheetData>
  <printOptions headings="false" gridLines="false" gridLinesSet="true" horizontalCentered="false" verticalCentered="false"/>
  <pageMargins left="0.75" right="0.75" top="1" bottom="1" header="0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&amp;LFECHA: 18/5/10
PACIENTE: Raúl Muñoz López
CODIGO: NC-32&amp;CSELECCIÓN CD34+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LibreOffice/7.3.3.2$Linux_X86_64 LibreOffice_project/30$Build-2</Application>
  <AppVersion>15.0000</AppVersion>
  <Company>hmmg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2005-03-18T10:51:14Z</dcterms:created>
  <dc:creator>mbb</dc:creator>
  <dc:description/>
  <dc:language>es-ES</dc:language>
  <cp:lastModifiedBy/>
  <dcterms:modified xsi:type="dcterms:W3CDTF">2022-06-17T01:14:58Z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