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jum\OneDrive\Documentos\GitHub\GECKO\ecYaliGEM\output\"/>
    </mc:Choice>
  </mc:AlternateContent>
  <xr:revisionPtr revIDLastSave="0" documentId="13_ncr:1_{D1DD140A-1F1D-4DA4-B5F6-DE28E086AF4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cYali" sheetId="1" r:id="rId1"/>
    <sheet name="ecYali_Nlim" sheetId="6" r:id="rId2"/>
    <sheet name="iYali" sheetId="5" r:id="rId3"/>
    <sheet name="NGAM plot" sheetId="2" r:id="rId4"/>
    <sheet name="prot_pool plo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5" i="6" l="1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14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65" i="6"/>
  <c r="F107" i="1"/>
  <c r="H3" i="6"/>
  <c r="F146" i="1"/>
  <c r="F155" i="1"/>
  <c r="F15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H61" i="6"/>
  <c r="H60" i="6"/>
  <c r="H58" i="6"/>
  <c r="H56" i="6"/>
  <c r="H54" i="6"/>
  <c r="H53" i="6"/>
  <c r="H52" i="6"/>
  <c r="H50" i="6"/>
  <c r="H48" i="6"/>
  <c r="H46" i="6"/>
  <c r="H44" i="6"/>
  <c r="H42" i="6"/>
  <c r="H40" i="6"/>
  <c r="H38" i="6"/>
  <c r="H36" i="6"/>
  <c r="H34" i="6"/>
  <c r="H32" i="6"/>
  <c r="H30" i="6"/>
  <c r="H28" i="6"/>
  <c r="H26" i="6"/>
  <c r="H24" i="6"/>
  <c r="H23" i="6"/>
  <c r="H22" i="6"/>
  <c r="H21" i="6"/>
  <c r="H20" i="6"/>
  <c r="H19" i="6"/>
  <c r="H18" i="6"/>
  <c r="H17" i="6"/>
  <c r="H16" i="6"/>
  <c r="H15" i="6"/>
  <c r="H13" i="6"/>
  <c r="H11" i="6"/>
  <c r="H10" i="6"/>
  <c r="H8" i="6"/>
  <c r="H7" i="6"/>
  <c r="H6" i="6"/>
  <c r="H5" i="6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52" i="1"/>
  <c r="F153" i="1"/>
  <c r="F154" i="1"/>
  <c r="F147" i="1"/>
  <c r="F148" i="1"/>
  <c r="F149" i="1"/>
  <c r="F150" i="1"/>
  <c r="F151" i="1"/>
</calcChain>
</file>

<file path=xl/sharedStrings.xml><?xml version="1.0" encoding="utf-8"?>
<sst xmlns="http://schemas.openxmlformats.org/spreadsheetml/2006/main" count="2170" uniqueCount="804">
  <si>
    <t>'y000027'</t>
  </si>
  <si>
    <t>'2-methylcitrate dehydratase'</t>
  </si>
  <si>
    <t>'Q6C791'</t>
  </si>
  <si>
    <t>'YALI0E02728g'</t>
  </si>
  <si>
    <t>'y000027_REV'</t>
  </si>
  <si>
    <t>'2-methylcitrate dehydratase (reversible)'</t>
  </si>
  <si>
    <t>'y000028_EXP_2'</t>
  </si>
  <si>
    <t>'2-methylcitrate synthase'</t>
  </si>
  <si>
    <t>'Q6C793'</t>
  </si>
  <si>
    <t>'YALI0E02684g'</t>
  </si>
  <si>
    <t>'y000039'</t>
  </si>
  <si>
    <t>'3-dehydroquinate dehydratase'</t>
  </si>
  <si>
    <t>'Q6C1X5'</t>
  </si>
  <si>
    <t>'YALI0F12639g'</t>
  </si>
  <si>
    <t>'y000040'</t>
  </si>
  <si>
    <t>'3-dehydroquinate synthase'</t>
  </si>
  <si>
    <t>'y000065'</t>
  </si>
  <si>
    <t>'3-phosphoshikimate 1-carboxyvinyltransferase'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</si>
  <si>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</si>
  <si>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</si>
  <si>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</si>
  <si>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</si>
  <si>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</si>
  <si>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</si>
  <si>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'y000111'</t>
  </si>
  <si>
    <t>'acetyl-CoA hydrolase'</t>
  </si>
  <si>
    <t>'Q6C3Z9'</t>
  </si>
  <si>
    <t>'YALI0E30965g'</t>
  </si>
  <si>
    <t>'y000117'</t>
  </si>
  <si>
    <t>'Q6C354'</t>
  </si>
  <si>
    <t>'YALI0F02497g'</t>
  </si>
  <si>
    <t>'y000117_REV'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</si>
  <si>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</si>
  <si>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</si>
  <si>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</si>
  <si>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</si>
  <si>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</si>
  <si>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</si>
  <si>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'y000153'</t>
  </si>
  <si>
    <t>'adenylosuccinate synthase'</t>
  </si>
  <si>
    <t>'Q6C482'</t>
  </si>
  <si>
    <t>'YALI0E28963g'</t>
  </si>
  <si>
    <t>'y000172_EXP_2'</t>
  </si>
  <si>
    <t>'aldehyde dehydrogenase (3-aminopropanal, NAD)'</t>
  </si>
  <si>
    <t>'Q6C9V7'</t>
  </si>
  <si>
    <t>'YALI0D07942g'</t>
  </si>
  <si>
    <t>'y000173_EXP_2'</t>
  </si>
  <si>
    <t>'aldehyde dehydrogenase (acetaldehyde, NADP)'</t>
  </si>
  <si>
    <t>'y000174_EXP_2'</t>
  </si>
  <si>
    <t>'aldehyde dehydrogenase (acetylaldehyde, NAD)'</t>
  </si>
  <si>
    <t>'y000175_EXP_2'</t>
  </si>
  <si>
    <t>'aldehyde dehydrogenase (acetylaldehyde, NADP)'</t>
  </si>
  <si>
    <t>'y000176_EXP_2'</t>
  </si>
  <si>
    <t>'aldehyde dehydrogenase (indole-3-acetaldehyde, NAD)'</t>
  </si>
  <si>
    <t>'y000177_EXP_2'</t>
  </si>
  <si>
    <t>'aldehyde dehydrogenase (indole-3-acetaldehyde, NADP)'</t>
  </si>
  <si>
    <t>'y000178_EXP_2'</t>
  </si>
  <si>
    <t>'y000185_EXP_2'</t>
  </si>
  <si>
    <t>'aldehyde dehydrogenase (phenylacetaldehyde, NAD)'</t>
  </si>
  <si>
    <t>'y000201_EXP_2'</t>
  </si>
  <si>
    <t>'Aminobutyraldehyde dehydrogenase'</t>
  </si>
  <si>
    <t>'y000214_EXP_2'</t>
  </si>
  <si>
    <t>'aspartate carbamoyltransferase'</t>
  </si>
  <si>
    <t>'Q6C9Y4'</t>
  </si>
  <si>
    <t>'YALI0D07370g'</t>
  </si>
  <si>
    <t>'y000225'</t>
  </si>
  <si>
    <t>'ATP phosphoribosyltransferase'</t>
  </si>
  <si>
    <t>'Q99145'</t>
  </si>
  <si>
    <t>'YALI0C05170g'</t>
  </si>
  <si>
    <t>'y000236'</t>
  </si>
  <si>
    <t>'C-3 sterol keto reductase (4-methylzymosterol)'</t>
  </si>
  <si>
    <t>'Q6CE88'</t>
  </si>
  <si>
    <t>'YALI0B17644g'</t>
  </si>
  <si>
    <t>'y000237'</t>
  </si>
  <si>
    <t>'C-3 sterol keto reductase (zymosterol)'</t>
  </si>
  <si>
    <t>'y000250_EXP_2'</t>
  </si>
  <si>
    <t>'carbamoyl-phosphate synthase (glutamine-hydrolysing)'</t>
  </si>
  <si>
    <t>'YALI0C23969g and YALI0D07370g'</t>
  </si>
  <si>
    <t>'y000300_EXP_2'</t>
  </si>
  <si>
    <t>'citrate synthase'</t>
  </si>
  <si>
    <t>'y000301_EXP_2'</t>
  </si>
  <si>
    <t>'citrate synthase, peroxisomal'</t>
  </si>
  <si>
    <t>'y000362_EXP_2'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</si>
  <si>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</si>
  <si>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</si>
  <si>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</si>
  <si>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</si>
  <si>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</si>
  <si>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</si>
  <si>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</si>
  <si>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</si>
  <si>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</si>
  <si>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'y000468'</t>
  </si>
  <si>
    <t>'glutamate 5-kinase'</t>
  </si>
  <si>
    <t>'Q6CGH7'</t>
  </si>
  <si>
    <t>'YALI0A19206g'</t>
  </si>
  <si>
    <t>'y000476'</t>
  </si>
  <si>
    <t>'glutamine synthetase'</t>
  </si>
  <si>
    <t>'Q6C3E0'</t>
  </si>
  <si>
    <t>'YALI0F00506g'</t>
  </si>
  <si>
    <t>'y000514'</t>
  </si>
  <si>
    <t>'GMP synthase'</t>
  </si>
  <si>
    <t>'Q6CEF3'</t>
  </si>
  <si>
    <t>'YALI0B16104g'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</si>
  <si>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</si>
  <si>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</si>
  <si>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</si>
  <si>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</si>
  <si>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</si>
  <si>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</si>
  <si>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'y000523_EXP_1'</t>
  </si>
  <si>
    <t>'GPI-anchor assembly, step 9'</t>
  </si>
  <si>
    <t>'Q6C741'</t>
  </si>
  <si>
    <t>'YALI0E03960g'</t>
  </si>
  <si>
    <t>'y000523_REV_EXP_1'</t>
  </si>
  <si>
    <t>'GPI-anchor assembly, step 9 (reversible)'</t>
  </si>
  <si>
    <t>'y000542'</t>
  </si>
  <si>
    <t>'homoacontinate hydratase'</t>
  </si>
  <si>
    <t>'y000542_REV'</t>
  </si>
  <si>
    <t>'homoacontinate hydratase (reversible)'</t>
  </si>
  <si>
    <t>'y000543'</t>
  </si>
  <si>
    <t>'homocitrate synthase'</t>
  </si>
  <si>
    <t>'Q12726'</t>
  </si>
  <si>
    <t>'YALI0F31075g'</t>
  </si>
  <si>
    <t>'y000568_EXP_2'</t>
  </si>
  <si>
    <t>'inorganic diphosphatase'</t>
  </si>
  <si>
    <t>'Q6C1T4'</t>
  </si>
  <si>
    <t>'YALI0F13541g'</t>
  </si>
  <si>
    <t>'y000569_EXP_2'</t>
  </si>
  <si>
    <t>'y000662_EXP_1'</t>
  </si>
  <si>
    <t>'isocitrate lyase'</t>
  </si>
  <si>
    <t>'P41555'</t>
  </si>
  <si>
    <t>'YALI0C16885g'</t>
  </si>
  <si>
    <t>'y000662_EXP_2'</t>
  </si>
  <si>
    <t>'Q6BZP5'</t>
  </si>
  <si>
    <t>'YALI0F31999g'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</si>
  <si>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</si>
  <si>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</si>
  <si>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</si>
  <si>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</si>
  <si>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</si>
  <si>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</si>
  <si>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</si>
  <si>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</si>
  <si>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</si>
  <si>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</si>
  <si>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</si>
  <si>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</si>
  <si>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</si>
  <si>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</si>
  <si>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</si>
  <si>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</si>
  <si>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</si>
  <si>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</si>
  <si>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</si>
  <si>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</si>
  <si>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</si>
  <si>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</si>
  <si>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</si>
  <si>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</si>
  <si>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</si>
  <si>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</si>
  <si>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</si>
  <si>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</si>
  <si>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</si>
  <si>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</si>
  <si>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'y000734_EXP_1'</t>
  </si>
  <si>
    <t>'methylisocitrate lyase'</t>
  </si>
  <si>
    <t>'y000734_EXP_2'</t>
  </si>
  <si>
    <t>'y000761'</t>
  </si>
  <si>
    <t>'N-acteylglutamate synthase'</t>
  </si>
  <si>
    <t>'Q6C627'</t>
  </si>
  <si>
    <t>'YALI0E13057g'</t>
  </si>
  <si>
    <t>'y000770'</t>
  </si>
  <si>
    <t>'NADH dehydrogenase, cytosolic/mitochondrial'</t>
  </si>
  <si>
    <t>'F2Z699'</t>
  </si>
  <si>
    <t>'YALI0F25135g'</t>
  </si>
  <si>
    <t>'y000773'</t>
  </si>
  <si>
    <t>'NADH:ubiquinone oxidoreductase'</t>
  </si>
  <si>
    <t>'y000818'</t>
  </si>
  <si>
    <t>'ornithine transacetylase'</t>
  </si>
  <si>
    <t>'y000820'</t>
  </si>
  <si>
    <t>'orotate phosphoribosyltransferase'</t>
  </si>
  <si>
    <t>'P41923'</t>
  </si>
  <si>
    <t>'YALI0F21527g'</t>
  </si>
  <si>
    <t>'y000820_REV'</t>
  </si>
  <si>
    <t>'orotate phosphoribosyltransferase (reversible)'</t>
  </si>
  <si>
    <t>'y000855'</t>
  </si>
  <si>
    <t>'phopshoribosylaminoimidazole synthetase'</t>
  </si>
  <si>
    <t>'Q99148'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</si>
  <si>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</si>
  <si>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</si>
  <si>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</si>
  <si>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</si>
  <si>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</si>
  <si>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</si>
  <si>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</si>
  <si>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'y000907_EXP_1'</t>
  </si>
  <si>
    <t>'phosphopentomutase'</t>
  </si>
  <si>
    <t>'y000907_REV_EXP_1'</t>
  </si>
  <si>
    <t>'phosphopentomutase (reversible)'</t>
  </si>
  <si>
    <t>'y000914'</t>
  </si>
  <si>
    <t>'phosphoribosylglycinamidine synthetase'</t>
  </si>
  <si>
    <t>'y000986'</t>
  </si>
  <si>
    <t>'S-adenosyl-methionine delta-24-sterol-c-methyltransferase'</t>
  </si>
  <si>
    <t>'Q6C2D9'</t>
  </si>
  <si>
    <t>'YALI0F08701g'</t>
  </si>
  <si>
    <t>'y000996'</t>
  </si>
  <si>
    <t>'shikimate dehydrogenase'</t>
  </si>
  <si>
    <t>'y000997'</t>
  </si>
  <si>
    <t>'shikimate kinase'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</si>
  <si>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</si>
  <si>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</si>
  <si>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</si>
  <si>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</si>
  <si>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</si>
  <si>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</si>
  <si>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'y001106_EXP_2'</t>
  </si>
  <si>
    <t>'acetate transport'</t>
  </si>
  <si>
    <t>'P41943'</t>
  </si>
  <si>
    <t>'YALI0C23617g'</t>
  </si>
  <si>
    <t>'y001106_REV_EXP_2'</t>
  </si>
  <si>
    <t>'acetate transport (reversible)'</t>
  </si>
  <si>
    <t>'y001110_EXP_1'</t>
  </si>
  <si>
    <t>'ADP/ATP transporter'</t>
  </si>
  <si>
    <t>'F2Z5Z3'</t>
  </si>
  <si>
    <t>'YALI0A10659g'</t>
  </si>
  <si>
    <t>'y001110_EXP_2'</t>
  </si>
  <si>
    <t>'F2Z694'</t>
  </si>
  <si>
    <t>'YALI0D08228g'</t>
  </si>
  <si>
    <t>'y001110_REV_EXP_1'</t>
  </si>
  <si>
    <t>'ADP/ATP transporter (reversible)'</t>
  </si>
  <si>
    <t>'y001110_REV_EXP_2'</t>
  </si>
  <si>
    <t>'y001838'</t>
  </si>
  <si>
    <t>'y002116_EXP_2'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</si>
  <si>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</si>
  <si>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</si>
  <si>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</si>
  <si>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</si>
  <si>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</si>
  <si>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</si>
  <si>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</si>
  <si>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</si>
  <si>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</si>
  <si>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</si>
  <si>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</si>
  <si>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</si>
  <si>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'y000452'</t>
  </si>
  <si>
    <t>'fumarase, cytoplasmic'</t>
  </si>
  <si>
    <t>'YALI0C06776g'</t>
  </si>
  <si>
    <t>'fumarate[c] + H2O[c] + 0.012784 prot_Q6CCT2[c] =&gt; (S)-malate[c]'</t>
  </si>
  <si>
    <t>'y000362_EXP_1'</t>
  </si>
  <si>
    <t>'YALI0E09493g'</t>
  </si>
  <si>
    <t>'dolichyl D-mannosyl phosphate[er] + 0.15982 prot_Q6C6H5[c] =&gt; dolichyl phosphate[er] + H+[er] + mannan[er]'</t>
  </si>
  <si>
    <t>'y000214_EXP_3'</t>
  </si>
  <si>
    <t>'carbamoyl phosphate[c] + L-aspartate[c] + 0.15982 prot_Q6C6H5[c] =&gt; H+[c] + N-carbamoyl-L-aspartate[c] + phosphate[c]'</t>
  </si>
  <si>
    <t>'y000226'</t>
  </si>
  <si>
    <t>'ATP synthase'</t>
  </si>
  <si>
    <t>'''NP_075432 and NP_075433 and NP_075437 and YALI0F03179g and YALI0F02893g and YALI0D22022g and YALI0D12584g and YALI0D11814g and Y...'' &lt;Preview truncated at 128 characters&gt;'</t>
  </si>
  <si>
    <t>'ADP[m] + 3 H+[c] + phosphate[m] =&gt; ATP[m] + 2 H+[m] + H2O[m]'</t>
  </si>
  <si>
    <t>'y001277_REV'</t>
  </si>
  <si>
    <t>'water diffusion (reversible)'</t>
  </si>
  <si>
    <t>'YALI0F01210g'</t>
  </si>
  <si>
    <t>'H2O[c] + 0.00058891 prot_Q6C3A8[c] =&gt; H2O[e]'</t>
  </si>
  <si>
    <t>'y000438'</t>
  </si>
  <si>
    <t>'ferrocytochrome-c:oxygen oxidoreductase'</t>
  </si>
  <si>
    <t>'''YALI0D18568g and NP_075438 and NP_075434 and YALI0F04114g and YALI0E19723g and YALI0F03201g and YALI0E10144g and YALI0E16709g an...'' &lt;Preview truncated at 128 characters&gt;'</t>
  </si>
  <si>
    <t>'ferrocytochrome c[m] + 1.266 H+[m] + 0.25 oxygen[m] =&gt; ferricytochrome c[m] + 0.633 H+[c] + 0.5 H2O[m]'</t>
  </si>
  <si>
    <t>'y000439'</t>
  </si>
  <si>
    <t>'ubiquinol:ferricytochrome c reductase'</t>
  </si>
  <si>
    <t>'''NP_075443 and YALI0A14806g and YALI0E34037g and YALI0A02915g and YALI0F24673g and YALI0B01540g and YALI0C12210g and YALI0F01771g...'' &lt;Preview truncated at 128 characters&gt;'</t>
  </si>
  <si>
    <t>'2 ferricytochrome c[m] + 1.266 H+[m] + ubiquinol-6[m] =&gt; 2 ferrocytochrome c[m] + 2.532 H+[c] + ubiquinone-6[m]'</t>
  </si>
  <si>
    <t>'y000366'</t>
  </si>
  <si>
    <t>'enolase'</t>
  </si>
  <si>
    <t>'YALI0F16819g'</t>
  </si>
  <si>
    <t>'2-phospho-D-glyceric acid[c] + 0.057133 prot_Q6C1F3[c] =&gt; H2O[c] + phosphoenolpyruvate[c]'</t>
  </si>
  <si>
    <t>'y000893'</t>
  </si>
  <si>
    <t>'phosphoglycerate mutase'</t>
  </si>
  <si>
    <t>'YALI0B02728g'</t>
  </si>
  <si>
    <t>'3-phosphoglycerate[c] + 0.014444 prot_Q6CFX7[c] =&gt; 2-phospho-D-glyceric acid[c]'</t>
  </si>
  <si>
    <t>'y001171'</t>
  </si>
  <si>
    <t>'glycerol transport'</t>
  </si>
  <si>
    <t>'YALI0E30283g'</t>
  </si>
  <si>
    <t>'glycerol[e] + H+[e] + 0.014887 prot_Q6C428[c] =&gt; glycerol[c] + H+[c]'</t>
  </si>
  <si>
    <t>'y000354_EXP_1'</t>
  </si>
  <si>
    <t>'dihydroxyacetone kinase'</t>
  </si>
  <si>
    <t>'YALI0E20691g'</t>
  </si>
  <si>
    <t>'ATP[c] + glycerone[c] + 0.044267 prot_Q6C564[c] =&gt; ADP[c] + dihydroxyacetone phosphate[c] + H+[c]'</t>
  </si>
  <si>
    <t>'y000487_EXP_8'</t>
  </si>
  <si>
    <t>'glycerol dehydrogenase (NADP-dependent)'</t>
  </si>
  <si>
    <t>'YALI0F06974g'</t>
  </si>
  <si>
    <t>'glycerol[c] + NADP(+)[c] + 0.037202 prot_Q6C2L0[c] =&gt; glycerone[c] + H+[c] + NADPH[c]'</t>
  </si>
  <si>
    <t>'y000962'</t>
  </si>
  <si>
    <t>'pyruvate kinase'</t>
  </si>
  <si>
    <t>'YALI0F09185g'</t>
  </si>
  <si>
    <t>'ADP[c] + H+[c] + phosphoenolpyruvate[c] + 0.06785 prot_P30614[c] =&gt; ATP[c] + pyruvate[c]'</t>
  </si>
  <si>
    <t>'y000486'</t>
  </si>
  <si>
    <t>'glyceraldehyde-3-phosphate dehydrogenase'</t>
  </si>
  <si>
    <t>'YALI0C06369g'</t>
  </si>
  <si>
    <t>'''glyceraldehyde 3-phosphate[c] + NAD[c] + phosphate[c] + 0.071732 prot_Q6CCU7[c] =&gt; 1,3-bisphospho-D-glycerate[c] + H+[c] + NADH[...'' &lt;Preview truncated at 128 characters&gt;'</t>
  </si>
  <si>
    <t>'y000892'</t>
  </si>
  <si>
    <t>'phosphoglycerate kinase'</t>
  </si>
  <si>
    <t>'YALI0D12400g'</t>
  </si>
  <si>
    <t>'1,3-bisphospho-D-glycerate[c] + ADP[c] + 0.012913 prot_P29407[c] =&gt; 3-phosphoglycerate[c] + ATP[c]'</t>
  </si>
  <si>
    <t>'y200003'</t>
  </si>
  <si>
    <t>'ATP-citrate lyase'</t>
  </si>
  <si>
    <t>'YALI0E34793g and YALI0D24431g'</t>
  </si>
  <si>
    <t>'''ATP[c] + citrate[c] + coenzyme A[c] + 0.11045 prot_Q6C3H5[c] + 0.083658 prot_Q6C7Y1[c] =&gt; acetyl-CoA[c] + ADP[c] + oxaloacetate[...'' &lt;Preview truncated at 128 characters&gt;'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</si>
  <si>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</si>
  <si>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</si>
  <si>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</si>
  <si>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</si>
  <si>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'y001021'</t>
  </si>
  <si>
    <t>'succinate dehydrogenase (ubiquinone-6)'</t>
  </si>
  <si>
    <t>'YALI0A14784g and YALI0D11374g and YALI0E29667g and YALI0D23397g'</t>
  </si>
  <si>
    <t>'''succinate[m] + ubiquinone-6[m] + 0.019872 prot_Q6C450[c] + 0.032756 prot_Q6C823[c] + 0.074507 prot_Q6C9G6[c] + 0.019121 prot_Q6C...'' &lt;Preview truncated at 128 characters&gt;'</t>
  </si>
  <si>
    <t>'y000451'</t>
  </si>
  <si>
    <t>'fumarase'</t>
  </si>
  <si>
    <t>'fumarate[m] + H2O[m] + 0.012784 prot_Q6CCT2[c] =&gt; (S)-malate[m]'</t>
  </si>
  <si>
    <t>'y001022'</t>
  </si>
  <si>
    <t>'succinate-CoA ligase (ADP-forming)'</t>
  </si>
  <si>
    <t>'YALI0D04741g and YALI0E24013g'</t>
  </si>
  <si>
    <t>'''ADP[m] + phosphate[m] + succinyl-CoA[m] + 0.047485 prot_Q6C4S9[c] + 0.064988 prot_Q6CA97[c] =&gt; ATP[m] + coenzyme A[m] + succinat...'' &lt;Preview truncated at 128 characters&gt;'</t>
  </si>
  <si>
    <t>'y002131'</t>
  </si>
  <si>
    <t>'isocitrate dehydrogenase'</t>
  </si>
  <si>
    <t>'YALI0F04095g'</t>
  </si>
  <si>
    <t>'isocitrate[m] + NADP(+)[m] + 0.050507 prot_Q6C2Y4[c] =&gt; 2-oxoglutarate[m] + carbon dioxide[m] + NADPH[m]'</t>
  </si>
  <si>
    <t>'y000300_EXP_1'</t>
  </si>
  <si>
    <t>'YALI0E00638g'</t>
  </si>
  <si>
    <t>'acetyl-CoA[m] + H2O[m] + oxaloacetate[m] + 0.084794 prot_Q6C7I2[c] =&gt; citrate[m] + coenzyme A[m] + H+[m]'</t>
  </si>
  <si>
    <t>'y300057_REV'</t>
  </si>
  <si>
    <t>'L-Glutamate 5-semialdehyde:NAD+ oxidoreductase (reversible)'</t>
  </si>
  <si>
    <t>'YALI0B09647g'</t>
  </si>
  <si>
    <t>'H+[c] + L-glutamate[c] + NADH[c] + 11.658 prot_Q6CF74[c] =&gt; H2O[c] + L-glutamic 5-semialdehyde[c] + NAD[c]'</t>
  </si>
  <si>
    <t>'y000250_EXP_1'</t>
  </si>
  <si>
    <t>'''2 ATP[c] + bicarbonate[c] + H2O[c] + L-glutamine[c] + 7.09 prot_Q6C6H5[c] =&gt; 2 ADP[c] + carbamoyl phosphate[c] + 2 H+[c] + L-glu...'' &lt;Preview truncated at 128 characters&gt;'</t>
  </si>
  <si>
    <t>'y000481_EXP_1'</t>
  </si>
  <si>
    <t>'glutathione oxidoreductase'</t>
  </si>
  <si>
    <t>'YALI0C05467g and YALI0E18029g'</t>
  </si>
  <si>
    <t>'''glutathione disulfide[c] + H+[c] + NADPH[c] + 0.015834 prot_Q6C5H4[c] + 0.0035269 prot_Q6CCY8[c] =&gt; 2 glutathione[c] + NADP(+)[c...'' &lt;Preview truncated at 128 characters&gt;'</t>
  </si>
  <si>
    <t>'y000483_EXP_1'</t>
  </si>
  <si>
    <t>'glutathione peridoxase'</t>
  </si>
  <si>
    <t>'YALI0C05467g'</t>
  </si>
  <si>
    <t>'2 glutathione[c] + hydrogen peroxide[c] + 0.0035269 prot_Q6CCY8[c] =&gt; glutathione disulfide[c] + 2 H2O[c]'</t>
  </si>
  <si>
    <t>'y000569_EXP_1'</t>
  </si>
  <si>
    <t>'YALI0C11803g'</t>
  </si>
  <si>
    <t>'diphosphate[m] + H2O[m] + 0.035078 prot_Q6CC75[c] =&gt; H+[m] + 2 phosphate[m]'</t>
  </si>
  <si>
    <t>'y000149'</t>
  </si>
  <si>
    <t>'adenylate kinase'</t>
  </si>
  <si>
    <t>'YALI0F26521g'</t>
  </si>
  <si>
    <t>'AMP[m] + ATP[m] + 0.060518 prot_Q6C0A1[c] =&gt; 2 ADP[m]'</t>
  </si>
  <si>
    <t>'y000174_EXP_1'</t>
  </si>
  <si>
    <t>'YALI0C03025g'</t>
  </si>
  <si>
    <t>'acetaldehyde[m] + H2O[m] + NAD[m] + 0.061687 prot_Q6CD79[c] =&gt; acetate[m] + 2 H+[m] + NADH[m]'</t>
  </si>
  <si>
    <t>'aspartate transaminase (reversible)'</t>
  </si>
  <si>
    <t>'glycine hydroxymethyltransferase (reversible)'</t>
  </si>
  <si>
    <t>'YALI0D16753g'</t>
  </si>
  <si>
    <t>'y000715_REV_EXP_1'</t>
  </si>
  <si>
    <t>'malate dehydrogenase, peroxisomal (reversible)'</t>
  </si>
  <si>
    <t>'H+[p] + NADH[p] + oxaloacetate[p] + 8.1951e-05 prot_Q6C8V3[c] =&gt; (S)-malate[p] + NAD[p]'</t>
  </si>
  <si>
    <t>'y000891'</t>
  </si>
  <si>
    <t>'phosphoglycerate dehydrogenase'</t>
  </si>
  <si>
    <t>'YALI0F09966g'</t>
  </si>
  <si>
    <t>'3-phosphoglycerate[c] + NAD[c] + 0.0040746 prot_Q6C284[c] =&gt; 3-phospho-hydroxypyruvate[c] + H+[c] + NADH[c]'</t>
  </si>
  <si>
    <t>'y000917'</t>
  </si>
  <si>
    <t>'phosphoserine phosphatase (L-serine)'</t>
  </si>
  <si>
    <t>'YALI0B20438g'</t>
  </si>
  <si>
    <t>'3-phospho-serine[c] + H2O[c] + 0.011364 prot_Q6CDX6[c] =&gt; L-serine[c] + phosphate[c]'</t>
  </si>
  <si>
    <t>'y000918'</t>
  </si>
  <si>
    <t>'phosphoserine transaminase'</t>
  </si>
  <si>
    <t>'YALI0F06468g'</t>
  </si>
  <si>
    <t>'3-phospho-hydroxypyruvate[c] + L-glutamate[c] + 4.6516 prot_Q6C2N1[c] =&gt; 2-oxoglutarate[c] + 3-phospho-serine[c]'</t>
  </si>
  <si>
    <t>'y000959_EXP_2'</t>
  </si>
  <si>
    <t>'pyruvate decarboxylase'</t>
  </si>
  <si>
    <t>'YALI0D10131g'</t>
  </si>
  <si>
    <t>'H+[c] + pyruvate[c] + 0.084179 prot_Q6C9L5[c] =&gt; acetaldehyde[c] + carbon dioxide[c]'</t>
  </si>
  <si>
    <t>'y001106_EXP_4'</t>
  </si>
  <si>
    <t>'YALI0E27291g'</t>
  </si>
  <si>
    <t>'acetate[c] + 0.03059 prot_Q6C4F1[c] =&gt; acetate[e]'</t>
  </si>
  <si>
    <t>'ADP[c] + ATP[m] + 0.40896 prot_F2Z5Z3[c] =&gt; ADP[m] + ATP[c]'</t>
  </si>
  <si>
    <t>'YALI0D03069g'</t>
  </si>
  <si>
    <t>rxnEquation</t>
  </si>
  <si>
    <t>k-score (FSEOF)</t>
  </si>
  <si>
    <t>Full capacity?</t>
  </si>
  <si>
    <t>'y000503_REV_EXP_2'</t>
  </si>
  <si>
    <t>'YALI0E16346g'</t>
  </si>
  <si>
    <t>'5,10-methylenetetrahydrofolate[m] + H2O[m] + L-glycine[m] + 0.022438 prot_Q6C5P5[c] =&gt; L-serine[m] + THF[m]'</t>
  </si>
  <si>
    <t>'y000502_EXP_2'</t>
  </si>
  <si>
    <t>'glycine hydroxymethyltransferase'</t>
  </si>
  <si>
    <t>'L-serine[c] + THF[c] + 0.022438 prot_Q6C5P5[c] =&gt; 5,10-methylenetetrahydrofolate[c] + H2O[c] + L-glycine[c]'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</si>
  <si>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</si>
  <si>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</si>
  <si>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</si>
  <si>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</si>
  <si>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</si>
  <si>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</si>
  <si>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</si>
  <si>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</si>
  <si>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</si>
  <si>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</si>
  <si>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</si>
  <si>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</si>
  <si>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</si>
  <si>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</si>
  <si>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</si>
  <si>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</si>
  <si>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</si>
  <si>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</si>
  <si>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</si>
  <si>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</si>
  <si>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</si>
  <si>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</si>
  <si>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</si>
  <si>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</si>
  <si>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</si>
  <si>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</si>
  <si>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</si>
  <si>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</si>
  <si>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</si>
  <si>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</si>
  <si>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</si>
  <si>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</si>
  <si>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'homoaconitase (reversible)'</t>
  </si>
  <si>
    <t>Comments</t>
  </si>
  <si>
    <t>Futile cycle</t>
  </si>
  <si>
    <t>Towards 1,3-beta-glucan</t>
  </si>
  <si>
    <t>Has na isoenzyme with highest flux</t>
  </si>
  <si>
    <t>'y000216_REV_EXP_2'</t>
  </si>
  <si>
    <t>'YALI0F29337g'</t>
  </si>
  <si>
    <t>'L-glutamate[c] + oxaloacetate[c] + 0.019576 prot_Q6BZZ9[c] =&gt; 2-oxoglutarate[c] + L-aspartate[c]'</t>
  </si>
  <si>
    <t>'y000215'</t>
  </si>
  <si>
    <t>'aspartate kinase'</t>
  </si>
  <si>
    <t>'YALI0D11704g'</t>
  </si>
  <si>
    <t>'ATP[c] + L-aspartate[c] + 0.067028 prot_Q6C9F1[c] =&gt; 4-phospho-L-aspartate[c] + ADP[c]'</t>
  </si>
  <si>
    <t>'y000219'</t>
  </si>
  <si>
    <t>'aspartate-semialdehyde dehydrogenase'</t>
  </si>
  <si>
    <t>'YALI0D13596g'</t>
  </si>
  <si>
    <t>'''4-phospho-L-aspartate[c] + H+[c] + NADPH[c] + 0.032897 prot_Q6C968[c] =&gt; L-aspartate 4-semialdehyde[c] + NADP(+)[c] + phosphate[...'' &lt;Preview truncated at 128 characters&gt;'</t>
  </si>
  <si>
    <t>'y000547'</t>
  </si>
  <si>
    <t>'homoserine dehydrogenase (NADP)'</t>
  </si>
  <si>
    <t>'YALI0D01089g'</t>
  </si>
  <si>
    <t>'H+[c] + L-aspartate 4-semialdehyde[c] + NADPH[c] + 0.47169 prot_Q6CAP2[c] =&gt; L-homoserine[c] + NADP(+)[c]'</t>
  </si>
  <si>
    <t>'y000548'</t>
  </si>
  <si>
    <t>'homoserine kinase'</t>
  </si>
  <si>
    <t>'YALI0F13453g'</t>
  </si>
  <si>
    <t>'ATP[c] + L-homoserine[c] + 0.26002 prot_Q6C1T8[c] =&gt; ADP[c] + H+[c] + O-phospho-L-homoserine[c]'</t>
  </si>
  <si>
    <t>'y001041'</t>
  </si>
  <si>
    <t>'threonine synthase'</t>
  </si>
  <si>
    <t>'YALI0F23221g'</t>
  </si>
  <si>
    <t>'H2O[c] + O-phospho-L-homoserine[c] + 0.003794 prot_Q6C0N3[c] =&gt; L-threonine[c] + phosphate[c]'</t>
  </si>
  <si>
    <t>'y001040'</t>
  </si>
  <si>
    <t>'threonine aldolase'</t>
  </si>
  <si>
    <t>'YALI0A21417g'</t>
  </si>
  <si>
    <t>'L-threonine[c] + 0.25092 prot_Q6CG81[c] =&gt; acetaldehyde[c] + L-glycine[c]'</t>
  </si>
  <si>
    <t>'y002115_EXP_5'</t>
  </si>
  <si>
    <t>'alcohol dehydrogenase, (acetaldehyde to ethanol)'</t>
  </si>
  <si>
    <t>'YALI0E17787g'</t>
  </si>
  <si>
    <t>'acetaldehyde[c] + H+[c] + NADH[c] + 0.0029615 prot_F2Z678[c] =&gt; ethanol[c] + NAD[c]'</t>
  </si>
  <si>
    <t>'y300024'</t>
  </si>
  <si>
    <t>'long-chain alcohol oxidase (C16)'</t>
  </si>
  <si>
    <t>'YALI0B14014g'</t>
  </si>
  <si>
    <t>'hexadecanol[c] + oxygen[c] + 0.31288 prot_Q6CEP8[c] =&gt; hexadecanal[c] + hydrogen peroxide[c]'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</si>
  <si>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</si>
  <si>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</si>
  <si>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</si>
  <si>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</si>
  <si>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</si>
  <si>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</si>
  <si>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</si>
  <si>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</si>
  <si>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</si>
  <si>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</si>
  <si>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</si>
  <si>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</si>
  <si>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</si>
  <si>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</si>
  <si>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</si>
  <si>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</si>
  <si>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</si>
  <si>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</si>
  <si>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</si>
  <si>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</si>
  <si>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</si>
  <si>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</si>
  <si>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</si>
  <si>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</si>
  <si>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</si>
  <si>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</si>
  <si>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</si>
  <si>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</si>
  <si>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</si>
  <si>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</si>
  <si>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</si>
  <si>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</si>
  <si>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</si>
  <si>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</si>
  <si>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</si>
  <si>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</si>
  <si>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</si>
  <si>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</si>
  <si>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</si>
  <si>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</si>
  <si>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</si>
  <si>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</si>
  <si>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</si>
  <si>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</si>
  <si>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</si>
  <si>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</si>
  <si>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</si>
  <si>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</si>
  <si>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</si>
  <si>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</si>
  <si>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</si>
  <si>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</si>
  <si>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</si>
  <si>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</si>
  <si>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</si>
  <si>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</si>
  <si>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</si>
  <si>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</si>
  <si>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</si>
  <si>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</si>
  <si>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</si>
  <si>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</si>
  <si>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</si>
  <si>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</si>
  <si>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</si>
  <si>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</si>
  <si>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</si>
  <si>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</si>
  <si>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</si>
  <si>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</si>
  <si>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</si>
  <si>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</si>
  <si>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</si>
  <si>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</si>
  <si>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</si>
  <si>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</si>
  <si>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</si>
  <si>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</si>
  <si>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</si>
  <si>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</si>
  <si>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</si>
  <si>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</si>
  <si>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</si>
  <si>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</si>
  <si>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</si>
  <si>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</si>
  <si>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</si>
  <si>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</si>
  <si>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</si>
  <si>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</si>
  <si>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</si>
  <si>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</si>
  <si>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</si>
  <si>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</si>
  <si>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</si>
  <si>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</si>
  <si>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</si>
  <si>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</si>
  <si>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</si>
  <si>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</si>
  <si>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</si>
  <si>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</si>
  <si>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</si>
  <si>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</si>
  <si>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</si>
  <si>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</si>
  <si>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</si>
  <si>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</si>
  <si>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</si>
  <si>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</si>
  <si>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</si>
  <si>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</si>
  <si>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</si>
  <si>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</si>
  <si>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</si>
  <si>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</si>
  <si>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</si>
  <si>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</si>
  <si>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</si>
  <si>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</si>
  <si>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</si>
  <si>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</si>
  <si>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</si>
  <si>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</si>
  <si>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</si>
  <si>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</si>
  <si>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</si>
  <si>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</si>
  <si>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</si>
  <si>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</si>
  <si>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</si>
  <si>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</si>
  <si>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</si>
  <si>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</si>
  <si>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</si>
  <si>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</si>
  <si>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</si>
  <si>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</si>
  <si>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</si>
  <si>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</si>
  <si>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</si>
  <si>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</si>
  <si>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</si>
  <si>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</si>
  <si>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</si>
  <si>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</si>
  <si>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</si>
  <si>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</si>
  <si>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</si>
  <si>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</si>
  <si>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</si>
  <si>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</si>
  <si>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</si>
  <si>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</si>
  <si>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</si>
  <si>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</si>
  <si>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</si>
  <si>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</si>
  <si>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</si>
  <si>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</si>
  <si>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</si>
  <si>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</si>
  <si>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</si>
  <si>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</si>
  <si>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</si>
  <si>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</si>
  <si>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</si>
  <si>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'P30614'</t>
  </si>
  <si>
    <t>'y001038'</t>
  </si>
  <si>
    <t>'thioredoxin reductase (NADPH)'</t>
  </si>
  <si>
    <t>'Q6C7L4'</t>
  </si>
  <si>
    <t>'YALI0D27126g'</t>
  </si>
  <si>
    <t>'YALI0D27126g and YALI0E19448g'</t>
  </si>
  <si>
    <t>'y001039_EXP_1'</t>
  </si>
  <si>
    <t>'YALI0F01496g and YALI0D27126g'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</si>
  <si>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</si>
  <si>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</si>
  <si>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</si>
  <si>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</si>
  <si>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</si>
  <si>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Central carbon</t>
  </si>
  <si>
    <t>Enzymes used to full capacity (max lipids)</t>
  </si>
  <si>
    <t>Enzymes used to full capacity (max biomass)</t>
  </si>
  <si>
    <t>'y001054'</t>
  </si>
  <si>
    <t>'triose-phosphate isomerase'</t>
  </si>
  <si>
    <t>'YALI0F05214g'</t>
  </si>
  <si>
    <t>'dihydroxyacetone phosphate[c] + 0.014894 prot_Q6C2T9[c] =&gt; glyceraldehyde 3-phosphate[c]'</t>
  </si>
  <si>
    <t>'y000104_EXP_1'</t>
  </si>
  <si>
    <t>'acetyl-CoA C-acetyltransferase'</t>
  </si>
  <si>
    <t>'YALI0B08536g'</t>
  </si>
  <si>
    <t>'2 acetyl-CoA[m] + 2.2476e-06 prot_Q6CFB6[c] =&gt; acetoacetyl-CoA[m] + coenzyme A[m]'</t>
  </si>
  <si>
    <t>'y200014'</t>
  </si>
  <si>
    <t>'empty'</t>
  </si>
  <si>
    <t>'''5,10-methenyl-THF[c] + 5-phospho-ribosyl-glycineamide[c] + H2O[c] + 0.15785 prot_Q6CAG1[c] =&gt; 5''-phosphoribosyl-N-formylglycinea...'' &lt;Preview truncated at 128 characters&gt;'</t>
  </si>
  <si>
    <t>'y000771_EXP_1'</t>
  </si>
  <si>
    <t>'NADH kinase'</t>
  </si>
  <si>
    <t>'YALI0E23991g'</t>
  </si>
  <si>
    <t>'ATP[c] + NADH[c] + 0.033224 prot_Q6C4T0[c] =&gt; ADP[c] + H+[c] + NADPH[c]'</t>
  </si>
  <si>
    <t>'y000943'</t>
  </si>
  <si>
    <t>'purine-nucleoside phosphorylase'</t>
  </si>
  <si>
    <t>'YALI0F03597g and YALI0B13420g and YALI0F30129g'</t>
  </si>
  <si>
    <t>'''nicotinamide ribose[c] + phosphate[c] + 0.077986 prot_Q6BZX6[c] + 0.087698 prot_Q6C307[c] + 0.083954 prot_Q6CES3[c] =&gt; alpha-D-r...'' &lt;Preview truncated at 128 characters&gt;'</t>
  </si>
  <si>
    <t>'y200011_EXP_1'</t>
  </si>
  <si>
    <t>'nucleotidase (NMN)'</t>
  </si>
  <si>
    <t>'YALI0A08217g'</t>
  </si>
  <si>
    <t>'H2O[c] + NMN[c] + 0.013668 prot_Q6CHJ3[c] =&gt; nicotinamide ribose[c] + phosphate[c]'</t>
  </si>
  <si>
    <t>'(2S,3R)-3-hydroxybutane-1,2,3-tricarboxylic acid[m] + 11.2785 prot_Q6C354[c] =&gt; 2-methylcitrate[m]'</t>
  </si>
  <si>
    <t>'y000765_EXP_1'</t>
  </si>
  <si>
    <t>'NAD kinase'</t>
  </si>
  <si>
    <t>'ATP[c] + NAD[c] + 0.033224 prot_Q6C4T0[c] =&gt; ADP[c] + H+[c] + NADP(+)[c]'</t>
  </si>
  <si>
    <t>'y000766_EXP_2'</t>
  </si>
  <si>
    <t>'ATP[m] + NAD[m] + 0.033224 prot_Q6C4T0[c] =&gt; ADP[m] + H+[m] + NADP(+)[m]'</t>
  </si>
  <si>
    <t>'YALI0D08690g and YALI0F05038g and YALI0D20768g and YALI0D23815g'</t>
  </si>
  <si>
    <t>'y000713_EXP_2'</t>
  </si>
  <si>
    <t>'malate dehydrogenase'</t>
  </si>
  <si>
    <t>'YALI0E14190g'</t>
  </si>
  <si>
    <t>'(S)-malate[m] + NAD[m] + 0.0084361 prot_Q6C5X9[c] =&gt; H+[m] + NADH[m] + oxaloacetate[m]'</t>
  </si>
  <si>
    <t>'y300009'</t>
  </si>
  <si>
    <t>'oleoyl-CoA desaturase (n-C18:1CoA - n-C18:2CoA), ER membrane'</t>
  </si>
  <si>
    <t>'YALI0C05951g'</t>
  </si>
  <si>
    <t>'H+[erm] + oxygen[erm] + NADH[erm] + oleoyl-CoA[erm] + 30.4928 prot_Q6CCW6[c] =&gt; linoleoyl-CoA[erm] + 2 H2O[erm] + NAD[erm]'</t>
  </si>
  <si>
    <t>'y002183'</t>
  </si>
  <si>
    <t>'stearoyl-CoA desaturase (n-C18:0CoA - n-C18:1CoA), ER membrane'</t>
  </si>
  <si>
    <t>'H+[erm] + stearoyl-CoA[erm] + oxygen[erm] + NADH[erm] + 7.2744 prot_Q6CCW6[c] =&gt; 2 H2O[erm] + NAD[erm] + oleoyl-CoA[erm]'</t>
  </si>
  <si>
    <t>'y000714_REV'</t>
  </si>
  <si>
    <t>'malate dehydrogenase, cytoplasmic (reversible)'</t>
  </si>
  <si>
    <t>'H+[c] + NADH[c] + oxaloacetate[c] + 7.9158e-05 prot_Q6C5X9[c] =&gt; (S)-malate[c] + NAD[c]'</t>
  </si>
  <si>
    <t>'y000127'</t>
  </si>
  <si>
    <t>'acyl-CoA:sterol acyltransferase (oleoyl-CoA:ergosterol), ER membrane'</t>
  </si>
  <si>
    <t>'YALI0F06578g'</t>
  </si>
  <si>
    <t>'oleoyl-CoA[erm] + ergosterol[erm] + 0.0017208 prot_Q6C2M6[c] =&gt; coenzyme A[erm] + ergosteryl oleate[erm]'</t>
  </si>
  <si>
    <t>'y000501'</t>
  </si>
  <si>
    <t>'glycine cleavage system'</t>
  </si>
  <si>
    <t>'YALI0E00242g and YALI0F02849g and YALI0D20768g and YALI0A09856g'</t>
  </si>
  <si>
    <t>'''L-glycine[m] + NAD[m] + THF[m] + 0.013592 prot_Q6C340[c] + 0.0058818 prot_Q6C7J7[c] + 0.016402 prot_Q6C8C6[c] + 0.033558 prot_Q6...'' &lt;Preview truncated at 128 characters&gt;'</t>
  </si>
  <si>
    <t>'y000911'</t>
  </si>
  <si>
    <t>'phosphoribosylaminoimidazole-carboxylase'</t>
  </si>
  <si>
    <t>'YALI0B23188g'</t>
  </si>
  <si>
    <t>'''5''-phosphoribosyl-5-aminoimidazole[c] + ATP[c] + carbon dioxide[c] + H2O[c] + 0.2196 prot_Q6CDK7[c] =&gt; ADP[c] + H+[c] + phosphat...'' &lt;Preview truncated at 128 characters&gt;'</t>
  </si>
  <si>
    <t>'y000958_EXP_2'</t>
  </si>
  <si>
    <t>'pyruvate carboxylase'</t>
  </si>
  <si>
    <t>'YALI0E07271g'</t>
  </si>
  <si>
    <t>'ATP[c] + bicarbonate[c] + pyruvate[c] + 0.011111 prot_Q6C6Q4[c] =&gt; ADP[c] + H+[c] + oxaloacetate[c] + phosphate[c]'</t>
  </si>
  <si>
    <t>'y000256_EXP_3'</t>
  </si>
  <si>
    <t>'catalase'</t>
  </si>
  <si>
    <t>'YALI0F30987g'</t>
  </si>
  <si>
    <t>'2 hydrogen peroxide[p] + 1.8242e-05 prot_Q6BZT7[c] =&gt; 2 H2O[p] + oxygen[p]'</t>
  </si>
  <si>
    <t>'y000505'</t>
  </si>
  <si>
    <t>'glycine-cleavage complex (lipoamide)'</t>
  </si>
  <si>
    <t>'''dihydrolipoamide[m] + NAD[m] + 0.013592 prot_Q6C340[c] + 0.0058818 prot_Q6C7J7[c] + 0.016402 prot_Q6C8C6[c] + 0.033558 prot_Q6CH...'' &lt;Preview truncated at 128 characters&gt;'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</si>
  <si>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</si>
  <si>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</si>
  <si>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</si>
  <si>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+ 0.03514 prot_Q6C3M8[c] + 0.015086 prot_Q6C5L8[c] + 0.016402 prot_Q6C8C6[c] =&gt;...'' &lt;Preview truncated at 128 characters&gt;'</t>
  </si>
  <si>
    <t>'y000832'</t>
  </si>
  <si>
    <t>'oxoglutarate dehydrogenase (lipoamide)'</t>
  </si>
  <si>
    <t>'''2-oxoglutarate[m] + H+[m] + lipoamide[m] + 0.048676 prot_Q6C3M8[c] + 0.020897 prot_Q6C5L8[c] + 0.02272 prot_Q6C8C6[c] =&gt; carbon ...'' &lt;Preview truncated at 128 characters&gt;'</t>
  </si>
  <si>
    <t>'y000132'</t>
  </si>
  <si>
    <t>'acyl-CoA:sterol acyltransferase (palmitoleoyl-CoA:ergosterol), ER membrane'</t>
  </si>
  <si>
    <t>'palmitoleoyl-CoA[erm] + ergosterol[erm] + 0.0017208 prot_Q6C2M6[c] =&gt; coenzyme A[erm] + ergosteryl palmitoleate[erm]'</t>
  </si>
  <si>
    <t>'y002182'</t>
  </si>
  <si>
    <t>'palmitoyl-CoA desaturase (n-C16:0CoA - n-C16:1CoA), ER membrane'</t>
  </si>
  <si>
    <t>'H+[erm] + palmitoyl-CoA[erm] + oxygen[erm] + NADH[erm] + 30.4928 prot_Q6CCW6[c] =&gt; 2 H2O[erm] + palmitoleoyl-CoA[erm] + NAD[erm]'</t>
  </si>
  <si>
    <t>'y200001'</t>
  </si>
  <si>
    <t>'glycinamide ribonucleotide transformylase'</t>
  </si>
  <si>
    <t>'''5-phospho-ribosyl-glycineamide[c] + ATP[c] + formate[c] + 0.2196 prot_Q6CDK7[c] =&gt; 5''-phosphoribosyl-N-formylglycineamide[c] + A...'' &lt;Preview truncated at 128 characters&gt;'</t>
  </si>
  <si>
    <t>'y000715_REV_EXP_2'</t>
  </si>
  <si>
    <t>'H+[p] + NADH[p] + oxaloacetate[p] + 7.9158e-05 prot_Q6C5X9[c] =&gt; (S)-malate[p] + NAD[p]'</t>
  </si>
  <si>
    <t>'y000546'</t>
  </si>
  <si>
    <t>'homoserine dehydrogenase (NADH)'</t>
  </si>
  <si>
    <t>'H+[c] + L-aspartate 4-semialdehyde[c] + NADH[c] + 0.47169 prot_Q6CAP2[c] =&gt; L-homoserine[c] + NAD[c]'</t>
  </si>
  <si>
    <t>FSEOF of proteomics constrained ecModel (SBY145 exp)</t>
  </si>
  <si>
    <t>''3-methyl-2-oxobutanoate[m] + coenzyme A[m] + NAD[m] + 0.013328 prot_Q6C2U7[c] + 0.015303 prot_Q6C806[c] + 0.016402 prot_Q6C8C6[c...'' &lt;Preview truncated at 128 characters&gt;'</t>
  </si>
  <si>
    <t>'F2Z695'</t>
  </si>
  <si>
    <t>'YALI0F19712g'</t>
  </si>
  <si>
    <t>'DLKcat'</t>
  </si>
  <si>
    <t>'y001110_EXP_3'</t>
  </si>
  <si>
    <t>'y001110_REV_EXP_3'</t>
  </si>
  <si>
    <t>'Q6CDI7'</t>
  </si>
  <si>
    <t>'YALI0C00209g'</t>
  </si>
  <si>
    <t>'brenda'</t>
  </si>
  <si>
    <t>'y000493'</t>
  </si>
  <si>
    <t>'glycerol-3-phosphate/dihydroxyacetone phosphate acyltransferase'</t>
  </si>
  <si>
    <t>'y000494'</t>
  </si>
  <si>
    <t>'y000495'</t>
  </si>
  <si>
    <t>'custom'</t>
  </si>
  <si>
    <t>'y000496'</t>
  </si>
  <si>
    <t>'Q6C2B3'</t>
  </si>
  <si>
    <t>'YALI0F09273g'</t>
  </si>
  <si>
    <t>'y000354_EXP_2'</t>
  </si>
  <si>
    <t>'Q6C7R0'</t>
  </si>
  <si>
    <t>'YALI0D26147g'</t>
  </si>
  <si>
    <t>'y001118'</t>
  </si>
  <si>
    <t>'aspartate-glutamate transporter'</t>
  </si>
  <si>
    <t>'y001194'</t>
  </si>
  <si>
    <t>'L-glutamate transport'</t>
  </si>
  <si>
    <t>'Q6C5M4'</t>
  </si>
  <si>
    <t>'YALI0E16797g'</t>
  </si>
  <si>
    <t>'y102884'</t>
  </si>
  <si>
    <t>'PE diacylglycerol acyltransferase'</t>
  </si>
  <si>
    <t>'y102884_REV'</t>
  </si>
  <si>
    <t>'PE diacylglycerol acyltransferase (reversible)'</t>
  </si>
  <si>
    <t>'y102948'</t>
  </si>
  <si>
    <t>'PC diacylglycerol acyltransferase'</t>
  </si>
  <si>
    <t>'y102948_REV'</t>
  </si>
  <si>
    <t>'PC diacylglycerol acyltransferase (reversible)'</t>
  </si>
  <si>
    <t>'Q6C3L7'</t>
  </si>
  <si>
    <t>'YALI0E33774g'</t>
  </si>
  <si>
    <t>'y000923_EXP_2'</t>
  </si>
  <si>
    <t>'phosphatidylinositol 3-kinase'</t>
  </si>
  <si>
    <t>'Q6C177'</t>
  </si>
  <si>
    <t>'YALI0F18590g'</t>
  </si>
  <si>
    <t>'y000164_EXP_10'</t>
  </si>
  <si>
    <t>'alcohol dehydrogenase (glycerol, NADP)'</t>
  </si>
  <si>
    <t>'y000168_EXP_9'</t>
  </si>
  <si>
    <t>'aldehyde dehydrogenase (2-methylbutanol, NADP)'</t>
  </si>
  <si>
    <t>'y000487_EXP_9'</t>
  </si>
  <si>
    <t>'y300040_EXP_2'</t>
  </si>
  <si>
    <t>'erythrose reductase'</t>
  </si>
  <si>
    <t>'y300040_REV_EXP_2'</t>
  </si>
  <si>
    <t>'erythrose reductase (reversible)'</t>
  </si>
  <si>
    <t>'Q6CAH9'</t>
  </si>
  <si>
    <t>'YALI0D02629g'</t>
  </si>
  <si>
    <t>'y001099'</t>
  </si>
  <si>
    <t>'2-oxoadipate and 2-oxoglutarate transport'</t>
  </si>
  <si>
    <t>'y001099_REV'</t>
  </si>
  <si>
    <t>'2-oxoadipate and 2-oxoglutarate transport (reversible)'</t>
  </si>
  <si>
    <t>'y002132'</t>
  </si>
  <si>
    <t>'oxoglutarate/malate exchange'</t>
  </si>
  <si>
    <t>'Q6CDQ7'</t>
  </si>
  <si>
    <t>'YALI0B22066g'</t>
  </si>
  <si>
    <t>'y000227'</t>
  </si>
  <si>
    <t>'ATPase, cytosolic'</t>
  </si>
  <si>
    <t>percUsage</t>
  </si>
  <si>
    <t>kcat</t>
  </si>
  <si>
    <t>sorce</t>
  </si>
  <si>
    <t>rxnNames</t>
  </si>
  <si>
    <t>FSEOF?</t>
  </si>
  <si>
    <t>3-methyl-2-oxopentanoate dehydrogenase'</t>
  </si>
  <si>
    <t>y300045'</t>
  </si>
  <si>
    <t>Has a dead end metabolite. How come?</t>
  </si>
  <si>
    <t>Higher abs usage (ecYali_pooled - C/N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</si>
</sst>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18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H103" totalsRowShown="0">
  <autoFilter ref="A2:H103" xr:uid="{2222EED8-9D87-46F2-B527-1608940407E5}"/>
  <sortState xmlns:xlrd2="http://schemas.microsoft.com/office/spreadsheetml/2017/richdata2" ref="A3:G96">
    <sortCondition descending="1" ref="G2:G97"/>
  </sortState>
  <tableColumns count="8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17"/>
    <tableColumn id="7" xr3:uid="{80F87985-B161-41F9-A104-98AF1133E795}" name="absUsage" dataDxfId="16"/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106:F156" totalsRowShown="0" dataDxfId="15">
  <autoFilter ref="A106:F156" xr:uid="{E185F078-DDBC-4425-9C2C-B90358679AAC}"/>
  <tableColumns count="6">
    <tableColumn id="1" xr3:uid="{6E54F37F-DBD5-4BF0-9986-D272024AA347}" name="rxnID" dataDxfId="14"/>
    <tableColumn id="2" xr3:uid="{6B01E92A-60CD-4967-B7E4-0891E7ADFD86}" name="rxnName" dataDxfId="13"/>
    <tableColumn id="3" xr3:uid="{3889E4A5-0002-4A86-855B-76F6106EFAF9}" name="k-score (FSEOF)" dataDxfId="12"/>
    <tableColumn id="4" xr3:uid="{97C355DA-3E4A-4371-AEDD-EDF549849C52}" name="grRules" dataDxfId="11"/>
    <tableColumn id="5" xr3:uid="{82255ADF-BCDB-43AB-A83C-75489F220296}" name="rxnEquation" dataDxfId="10"/>
    <tableColumn id="7" xr3:uid="{B8AE34E5-96E2-4669-8C35-372E0E058E39}" name="Full capacity?" dataDxfId="9">
      <calculatedColumnFormula>COUNTIF(Tabela1[rxnID],Tabela2[[#This Row],[rxnID]])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61" totalsRowShown="0">
  <autoFilter ref="A2:H61" xr:uid="{C6AE83F6-0BCA-4846-8A86-50B0E87B7071}">
    <filterColumn colId="7">
      <filters blank="1"/>
    </filterColumn>
  </autoFilter>
  <tableColumns count="8">
    <tableColumn id="1" xr3:uid="{E5E7C25F-8F69-41C8-8E7E-05CEDB124ADA}" name="rxnID"/>
    <tableColumn id="2" xr3:uid="{456CC05A-79E5-47F1-A5DB-D73F83DD6C01}" name="rxnName"/>
    <tableColumn id="3" xr3:uid="{7D74E1A5-D459-4D11-986F-587BF6F3DF43}" name="protID"/>
    <tableColumn id="4" xr3:uid="{5AC1BD2F-9141-427F-88DF-9484BBBC59EB}" name="geneID"/>
    <tableColumn id="5" xr3:uid="{DA7BBA2F-226C-42E9-B03D-9F53FFF6DFD2}" name="grRules"/>
    <tableColumn id="6" xr3:uid="{7E25E5D5-6153-4BAC-8C4C-0FCF8318F8C8}" name="capUsage"/>
    <tableColumn id="7" xr3:uid="{85B71081-E8B3-41DB-8F64-94F96B6EA9CA}" name="absUsage"/>
    <tableColumn id="8" xr3:uid="{AB8DAD24-B436-49AB-A804-38D3C0FCA8A5}" name="Comment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A64:G110" totalsRowShown="0">
  <autoFilter ref="A64:G110" xr:uid="{7F0AA8EA-476C-4F4B-80F4-DE8A34E64E46}">
    <filterColumn colId="2">
      <filters>
        <filter val="0.073"/>
        <filter val="0.118"/>
        <filter val="0.230"/>
        <filter val="0.236"/>
        <filter val="0.251"/>
        <filter val="0.258"/>
        <filter val="0.268"/>
        <filter val="0.279"/>
        <filter val="0.291"/>
        <filter val="0.304"/>
        <filter val="0.327"/>
        <filter val="0.336"/>
        <filter val="0.348"/>
        <filter val="0.355"/>
        <filter val="0.359"/>
        <filter val="0.384"/>
        <filter val="0.385"/>
        <filter val="0.386"/>
        <filter val="0.388"/>
        <filter val="0.400"/>
        <filter val="0.401"/>
        <filter val="0.409"/>
        <filter val="125.875"/>
        <filter val="63.438"/>
      </filters>
    </filterColumn>
  </autoFilter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8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>
      <calculatedColumnFormula>COUNTIF(Tabela4[rxnID],A65)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A113:K136" totalsRowShown="0">
  <autoFilter ref="A113:K136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/>
    <tableColumn id="4" xr3:uid="{6ED1EEFA-F296-4FEE-8090-465370BDD4EB}" name="percUsage"/>
    <tableColumn id="5" xr3:uid="{8EF813D8-C987-4BEE-BB29-271B2A5ADA14}" name="kcat" dataDxfId="7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6">
      <calculatedColumnFormula>COUNTIF(Tabela5[rxnID],G114)</calculatedColumnFormula>
    </tableColumn>
    <tableColumn id="11" xr3:uid="{84091260-CE60-469A-9EF2-267494370C4C}" name="Full capacity?">
      <calculatedColumnFormula>COUNTIF(Tabela4[rxnID],G114)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6"/>
  <sheetViews>
    <sheetView zoomScale="80" zoomScaleNormal="80" workbookViewId="0">
      <selection activeCell="B113" sqref="B113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36.7109375" bestFit="1" customWidth="1"/>
  </cols>
  <sheetData>
    <row r="1" spans="1:18" x14ac:dyDescent="0.25">
      <c r="A1" s="18" t="s">
        <v>643</v>
      </c>
      <c r="B1" s="18"/>
      <c r="C1" s="18"/>
      <c r="D1" s="18"/>
      <c r="E1" s="18"/>
      <c r="F1" s="18"/>
      <c r="G1" s="18"/>
      <c r="H1" s="18"/>
      <c r="J1" s="19" t="s">
        <v>644</v>
      </c>
      <c r="K1" s="19"/>
      <c r="L1" s="19"/>
      <c r="M1" s="19"/>
      <c r="N1" s="19"/>
      <c r="O1" s="19"/>
      <c r="P1" s="19"/>
      <c r="Q1" s="19"/>
      <c r="R1" s="19"/>
    </row>
    <row r="2" spans="1:18" x14ac:dyDescent="0.25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423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  <c r="R2" t="s">
        <v>423</v>
      </c>
    </row>
    <row r="3" spans="1:18" x14ac:dyDescent="0.25">
      <c r="A3" s="3" t="s">
        <v>0</v>
      </c>
      <c r="B3" t="s">
        <v>421</v>
      </c>
      <c r="C3" t="s">
        <v>2</v>
      </c>
      <c r="D3" t="s">
        <v>3</v>
      </c>
      <c r="E3" t="s">
        <v>3</v>
      </c>
      <c r="F3" s="2">
        <v>1</v>
      </c>
      <c r="G3" s="1">
        <v>0.72442700000000004</v>
      </c>
      <c r="J3" t="s">
        <v>0</v>
      </c>
      <c r="K3" t="s">
        <v>421</v>
      </c>
      <c r="L3" t="s">
        <v>2</v>
      </c>
      <c r="M3" t="s">
        <v>3</v>
      </c>
      <c r="N3" t="s">
        <v>3</v>
      </c>
      <c r="O3">
        <v>1</v>
      </c>
      <c r="P3">
        <v>0.72442700000000004</v>
      </c>
      <c r="Q3">
        <f>COUNTIF(Tabela1[protID],L3)</f>
        <v>4</v>
      </c>
    </row>
    <row r="4" spans="1:18" x14ac:dyDescent="0.25">
      <c r="A4" t="s">
        <v>4</v>
      </c>
      <c r="B4" t="s">
        <v>422</v>
      </c>
      <c r="C4" t="s">
        <v>2</v>
      </c>
      <c r="D4" t="s">
        <v>3</v>
      </c>
      <c r="E4" t="s">
        <v>3</v>
      </c>
      <c r="F4" s="2">
        <v>1</v>
      </c>
      <c r="G4" s="1">
        <v>0.72442700000000004</v>
      </c>
      <c r="J4" t="s">
        <v>4</v>
      </c>
      <c r="K4" t="s">
        <v>422</v>
      </c>
      <c r="L4" t="s">
        <v>2</v>
      </c>
      <c r="M4" t="s">
        <v>3</v>
      </c>
      <c r="N4" t="s">
        <v>3</v>
      </c>
      <c r="O4">
        <v>1</v>
      </c>
      <c r="P4">
        <v>0.72442700000000004</v>
      </c>
      <c r="Q4">
        <f>COUNTIF(Tabela1[protID],L4)</f>
        <v>4</v>
      </c>
    </row>
    <row r="5" spans="1:18" x14ac:dyDescent="0.25">
      <c r="A5" t="s">
        <v>6</v>
      </c>
      <c r="B5" s="3" t="s">
        <v>7</v>
      </c>
      <c r="C5" t="s">
        <v>8</v>
      </c>
      <c r="D5" t="s">
        <v>9</v>
      </c>
      <c r="E5" t="s">
        <v>9</v>
      </c>
      <c r="F5" s="2">
        <v>1</v>
      </c>
      <c r="G5" s="1">
        <v>0.363292</v>
      </c>
      <c r="J5" t="s">
        <v>6</v>
      </c>
      <c r="K5" t="s">
        <v>7</v>
      </c>
      <c r="L5" t="s">
        <v>8</v>
      </c>
      <c r="M5" t="s">
        <v>9</v>
      </c>
      <c r="N5" t="s">
        <v>9</v>
      </c>
      <c r="O5">
        <v>1</v>
      </c>
      <c r="P5">
        <v>0.363292</v>
      </c>
      <c r="Q5">
        <f>COUNTIF(Tabela1[protID],L5)</f>
        <v>3</v>
      </c>
    </row>
    <row r="6" spans="1:18" x14ac:dyDescent="0.25">
      <c r="A6" t="s">
        <v>10</v>
      </c>
      <c r="B6" s="3" t="s">
        <v>11</v>
      </c>
      <c r="C6" t="s">
        <v>12</v>
      </c>
      <c r="D6" t="s">
        <v>13</v>
      </c>
      <c r="E6" t="s">
        <v>13</v>
      </c>
      <c r="F6" s="2">
        <v>1</v>
      </c>
      <c r="G6" s="1">
        <v>0.499483313611019</v>
      </c>
      <c r="J6" t="s">
        <v>10</v>
      </c>
      <c r="K6" t="s">
        <v>11</v>
      </c>
      <c r="L6" t="s">
        <v>12</v>
      </c>
      <c r="M6" t="s">
        <v>13</v>
      </c>
      <c r="N6" t="s">
        <v>13</v>
      </c>
      <c r="O6">
        <v>0.99999899999999997</v>
      </c>
      <c r="P6">
        <v>0.49948281412770501</v>
      </c>
      <c r="Q6">
        <f>COUNTIF(Tabela1[protID],L6)</f>
        <v>5</v>
      </c>
    </row>
    <row r="7" spans="1:18" x14ac:dyDescent="0.25">
      <c r="A7" t="s">
        <v>14</v>
      </c>
      <c r="B7" s="3" t="s">
        <v>15</v>
      </c>
      <c r="C7" t="s">
        <v>12</v>
      </c>
      <c r="D7" t="s">
        <v>13</v>
      </c>
      <c r="E7" t="s">
        <v>13</v>
      </c>
      <c r="F7" s="2">
        <v>1</v>
      </c>
      <c r="G7" s="1">
        <v>0.499483313611019</v>
      </c>
      <c r="J7" t="s">
        <v>14</v>
      </c>
      <c r="K7" t="s">
        <v>15</v>
      </c>
      <c r="L7" t="s">
        <v>12</v>
      </c>
      <c r="M7" t="s">
        <v>13</v>
      </c>
      <c r="N7" t="s">
        <v>13</v>
      </c>
      <c r="O7">
        <v>0.99999899999999997</v>
      </c>
      <c r="P7">
        <v>0.49948281412770501</v>
      </c>
      <c r="Q7">
        <f>COUNTIF(Tabela1[protID],L7)</f>
        <v>5</v>
      </c>
    </row>
    <row r="8" spans="1:18" x14ac:dyDescent="0.25">
      <c r="A8" t="s">
        <v>16</v>
      </c>
      <c r="B8" t="s">
        <v>17</v>
      </c>
      <c r="C8" t="s">
        <v>12</v>
      </c>
      <c r="D8" t="s">
        <v>13</v>
      </c>
      <c r="E8" t="s">
        <v>13</v>
      </c>
      <c r="F8" s="2">
        <v>1</v>
      </c>
      <c r="G8" s="1">
        <v>0.499483313611019</v>
      </c>
      <c r="J8" t="s">
        <v>16</v>
      </c>
      <c r="K8" t="s">
        <v>17</v>
      </c>
      <c r="L8" t="s">
        <v>12</v>
      </c>
      <c r="M8" t="s">
        <v>13</v>
      </c>
      <c r="N8" t="s">
        <v>13</v>
      </c>
      <c r="O8">
        <v>0.99999899999999997</v>
      </c>
      <c r="P8">
        <v>0.49948281412770501</v>
      </c>
      <c r="Q8">
        <f>COUNTIF(Tabela1[protID],L8)</f>
        <v>5</v>
      </c>
    </row>
    <row r="9" spans="1:18" x14ac:dyDescent="0.25">
      <c r="A9" t="s">
        <v>18</v>
      </c>
      <c r="B9" t="s">
        <v>19</v>
      </c>
      <c r="C9" t="s">
        <v>20</v>
      </c>
      <c r="D9" t="s">
        <v>21</v>
      </c>
      <c r="E9" t="s">
        <v>21</v>
      </c>
      <c r="F9" s="2">
        <v>1</v>
      </c>
      <c r="G9" s="1">
        <v>7.9769999999999997E-3</v>
      </c>
      <c r="J9" t="s">
        <v>18</v>
      </c>
      <c r="K9" t="s">
        <v>19</v>
      </c>
      <c r="L9" t="s">
        <v>20</v>
      </c>
      <c r="M9" t="s">
        <v>21</v>
      </c>
      <c r="N9" t="s">
        <v>21</v>
      </c>
      <c r="O9">
        <v>1</v>
      </c>
      <c r="P9">
        <v>7.9769999999999997E-3</v>
      </c>
      <c r="Q9">
        <f>COUNTIF(Tabela1[protID],L9)</f>
        <v>2</v>
      </c>
    </row>
    <row r="10" spans="1:18" x14ac:dyDescent="0.25">
      <c r="A10" s="3" t="s">
        <v>22</v>
      </c>
      <c r="B10" s="3" t="s">
        <v>23</v>
      </c>
      <c r="C10" t="s">
        <v>20</v>
      </c>
      <c r="D10" t="s">
        <v>21</v>
      </c>
      <c r="E10" t="s">
        <v>21</v>
      </c>
      <c r="F10" s="2">
        <v>1</v>
      </c>
      <c r="G10" s="1">
        <v>7.9769999999999997E-3</v>
      </c>
      <c r="J10" t="s">
        <v>22</v>
      </c>
      <c r="K10" t="s">
        <v>23</v>
      </c>
      <c r="L10" t="s">
        <v>20</v>
      </c>
      <c r="M10" t="s">
        <v>21</v>
      </c>
      <c r="N10" t="s">
        <v>21</v>
      </c>
      <c r="O10">
        <v>1</v>
      </c>
      <c r="P10">
        <v>7.9769999999999997E-3</v>
      </c>
      <c r="Q10">
        <f>COUNTIF(Tabela1[protID],L10)</f>
        <v>2</v>
      </c>
    </row>
    <row r="11" spans="1:18" x14ac:dyDescent="0.25">
      <c r="A11" t="s">
        <v>24</v>
      </c>
      <c r="B11" t="s">
        <v>25</v>
      </c>
      <c r="C11" t="s">
        <v>26</v>
      </c>
      <c r="D11" t="s">
        <v>27</v>
      </c>
      <c r="E11" t="s">
        <v>27</v>
      </c>
      <c r="F11" s="2">
        <v>1</v>
      </c>
      <c r="G11" s="1">
        <v>0.113076</v>
      </c>
      <c r="J11" t="s">
        <v>24</v>
      </c>
      <c r="K11" t="s">
        <v>25</v>
      </c>
      <c r="L11" t="s">
        <v>26</v>
      </c>
      <c r="M11" t="s">
        <v>27</v>
      </c>
      <c r="N11" t="s">
        <v>27</v>
      </c>
      <c r="O11">
        <v>1</v>
      </c>
      <c r="P11">
        <v>0.113076</v>
      </c>
      <c r="Q11">
        <f>COUNTIF(Tabela1[protID],L11)</f>
        <v>3</v>
      </c>
    </row>
    <row r="12" spans="1:18" x14ac:dyDescent="0.25">
      <c r="A12" t="s">
        <v>28</v>
      </c>
      <c r="B12" t="s">
        <v>1</v>
      </c>
      <c r="C12" t="s">
        <v>29</v>
      </c>
      <c r="D12" t="s">
        <v>30</v>
      </c>
      <c r="E12" t="s">
        <v>30</v>
      </c>
      <c r="F12" s="2">
        <v>1</v>
      </c>
      <c r="G12" s="1">
        <v>9.2511999999999997E-2</v>
      </c>
      <c r="J12" t="s">
        <v>28</v>
      </c>
      <c r="K12" t="s">
        <v>1</v>
      </c>
      <c r="L12" t="s">
        <v>29</v>
      </c>
      <c r="M12" t="s">
        <v>30</v>
      </c>
      <c r="N12" t="s">
        <v>30</v>
      </c>
      <c r="O12">
        <v>1</v>
      </c>
      <c r="P12">
        <v>9.2511999999999997E-2</v>
      </c>
      <c r="Q12">
        <f>COUNTIF(Tabela1[protID],L12)</f>
        <v>2</v>
      </c>
    </row>
    <row r="13" spans="1:18" x14ac:dyDescent="0.25">
      <c r="A13" t="s">
        <v>31</v>
      </c>
      <c r="B13" t="s">
        <v>5</v>
      </c>
      <c r="C13" t="s">
        <v>29</v>
      </c>
      <c r="D13" t="s">
        <v>30</v>
      </c>
      <c r="E13" t="s">
        <v>30</v>
      </c>
      <c r="F13" s="2">
        <v>1</v>
      </c>
      <c r="G13" s="1">
        <v>9.2511999999999997E-2</v>
      </c>
      <c r="J13" t="s">
        <v>31</v>
      </c>
      <c r="K13" t="s">
        <v>5</v>
      </c>
      <c r="L13" t="s">
        <v>29</v>
      </c>
      <c r="M13" t="s">
        <v>30</v>
      </c>
      <c r="N13" t="s">
        <v>30</v>
      </c>
      <c r="O13">
        <v>1</v>
      </c>
      <c r="P13">
        <v>9.2511999999999997E-2</v>
      </c>
      <c r="Q13">
        <f>COUNTIF(Tabela1[protID],L13)</f>
        <v>2</v>
      </c>
    </row>
    <row r="14" spans="1:18" x14ac:dyDescent="0.25">
      <c r="A14" t="s">
        <v>32</v>
      </c>
      <c r="B14" t="s">
        <v>33</v>
      </c>
      <c r="C14" t="s">
        <v>34</v>
      </c>
      <c r="D14" t="s">
        <v>35</v>
      </c>
      <c r="E14" t="s">
        <v>35</v>
      </c>
      <c r="F14" s="2">
        <v>1</v>
      </c>
      <c r="G14" s="1">
        <v>3.5140000000000002E-3</v>
      </c>
      <c r="J14" t="s">
        <v>32</v>
      </c>
      <c r="K14" t="s">
        <v>33</v>
      </c>
      <c r="L14" t="s">
        <v>34</v>
      </c>
      <c r="M14" t="s">
        <v>35</v>
      </c>
      <c r="N14" t="s">
        <v>35</v>
      </c>
      <c r="O14">
        <v>1</v>
      </c>
      <c r="P14">
        <v>3.5140000000000002E-3</v>
      </c>
      <c r="Q14">
        <f>COUNTIF(Tabela1[protID],L14)</f>
        <v>2</v>
      </c>
    </row>
    <row r="15" spans="1:18" x14ac:dyDescent="0.25">
      <c r="A15" t="s">
        <v>36</v>
      </c>
      <c r="B15" t="s">
        <v>37</v>
      </c>
      <c r="C15" t="s">
        <v>34</v>
      </c>
      <c r="D15" t="s">
        <v>35</v>
      </c>
      <c r="E15" t="s">
        <v>35</v>
      </c>
      <c r="F15" s="2">
        <v>1</v>
      </c>
      <c r="G15" s="1">
        <v>3.5140000000000002E-3</v>
      </c>
      <c r="J15" t="s">
        <v>36</v>
      </c>
      <c r="K15" t="s">
        <v>37</v>
      </c>
      <c r="L15" t="s">
        <v>34</v>
      </c>
      <c r="M15" t="s">
        <v>35</v>
      </c>
      <c r="N15" t="s">
        <v>35</v>
      </c>
      <c r="O15">
        <v>1</v>
      </c>
      <c r="P15">
        <v>3.5140000000000002E-3</v>
      </c>
      <c r="Q15">
        <f>COUNTIF(Tabela1[protID],L15)</f>
        <v>2</v>
      </c>
    </row>
    <row r="16" spans="1:18" x14ac:dyDescent="0.25">
      <c r="A16" t="s">
        <v>38</v>
      </c>
      <c r="B16" t="s">
        <v>39</v>
      </c>
      <c r="C16" t="s">
        <v>40</v>
      </c>
      <c r="D16" t="s">
        <v>41</v>
      </c>
      <c r="E16" t="s">
        <v>41</v>
      </c>
      <c r="F16" s="2">
        <v>1.0000000000000999</v>
      </c>
      <c r="G16" s="1">
        <v>0.28549858409546602</v>
      </c>
      <c r="J16" t="s">
        <v>38</v>
      </c>
      <c r="K16" t="s">
        <v>39</v>
      </c>
      <c r="L16" t="s">
        <v>40</v>
      </c>
      <c r="M16" t="s">
        <v>41</v>
      </c>
      <c r="N16" t="s">
        <v>41</v>
      </c>
      <c r="O16">
        <v>0.99999900000008102</v>
      </c>
      <c r="P16">
        <v>0.28549829859687598</v>
      </c>
      <c r="Q16">
        <f>COUNTIF(Tabela1[protID],L16)</f>
        <v>1</v>
      </c>
    </row>
    <row r="17" spans="1:17" x14ac:dyDescent="0.25">
      <c r="A17" t="s">
        <v>42</v>
      </c>
      <c r="B17" s="3" t="s">
        <v>43</v>
      </c>
      <c r="C17" t="s">
        <v>44</v>
      </c>
      <c r="D17" t="s">
        <v>45</v>
      </c>
      <c r="E17" t="s">
        <v>45</v>
      </c>
      <c r="F17" s="2">
        <v>1</v>
      </c>
      <c r="G17" s="1">
        <v>3.784E-3</v>
      </c>
      <c r="J17" t="s">
        <v>42</v>
      </c>
      <c r="K17" t="s">
        <v>43</v>
      </c>
      <c r="L17" t="s">
        <v>44</v>
      </c>
      <c r="M17" t="s">
        <v>45</v>
      </c>
      <c r="N17" t="s">
        <v>45</v>
      </c>
      <c r="O17">
        <v>1</v>
      </c>
      <c r="P17">
        <v>3.784E-3</v>
      </c>
      <c r="Q17">
        <f>COUNTIF(Tabela1[protID],L17)</f>
        <v>10</v>
      </c>
    </row>
    <row r="18" spans="1:17" x14ac:dyDescent="0.25">
      <c r="A18" t="s">
        <v>46</v>
      </c>
      <c r="B18" t="s">
        <v>47</v>
      </c>
      <c r="C18" t="s">
        <v>44</v>
      </c>
      <c r="D18" t="s">
        <v>45</v>
      </c>
      <c r="E18" t="s">
        <v>45</v>
      </c>
      <c r="F18" s="2">
        <v>1</v>
      </c>
      <c r="G18" s="1">
        <v>3.784E-3</v>
      </c>
      <c r="J18" t="s">
        <v>46</v>
      </c>
      <c r="K18" t="s">
        <v>47</v>
      </c>
      <c r="L18" t="s">
        <v>44</v>
      </c>
      <c r="M18" t="s">
        <v>45</v>
      </c>
      <c r="N18" t="s">
        <v>45</v>
      </c>
      <c r="O18">
        <v>1</v>
      </c>
      <c r="P18">
        <v>3.784E-3</v>
      </c>
      <c r="Q18">
        <f>COUNTIF(Tabela1[protID],L18)</f>
        <v>10</v>
      </c>
    </row>
    <row r="19" spans="1:17" x14ac:dyDescent="0.25">
      <c r="A19" t="s">
        <v>48</v>
      </c>
      <c r="B19" t="s">
        <v>49</v>
      </c>
      <c r="C19" t="s">
        <v>44</v>
      </c>
      <c r="D19" t="s">
        <v>45</v>
      </c>
      <c r="E19" t="s">
        <v>45</v>
      </c>
      <c r="F19" s="2">
        <v>1</v>
      </c>
      <c r="G19" s="1">
        <v>3.784E-3</v>
      </c>
      <c r="J19" t="s">
        <v>48</v>
      </c>
      <c r="K19" t="s">
        <v>49</v>
      </c>
      <c r="L19" t="s">
        <v>44</v>
      </c>
      <c r="M19" t="s">
        <v>45</v>
      </c>
      <c r="N19" t="s">
        <v>45</v>
      </c>
      <c r="O19">
        <v>1</v>
      </c>
      <c r="P19">
        <v>3.784E-3</v>
      </c>
      <c r="Q19">
        <f>COUNTIF(Tabela1[protID],L19)</f>
        <v>10</v>
      </c>
    </row>
    <row r="20" spans="1:17" x14ac:dyDescent="0.25">
      <c r="A20" t="s">
        <v>50</v>
      </c>
      <c r="B20" t="s">
        <v>51</v>
      </c>
      <c r="C20" t="s">
        <v>44</v>
      </c>
      <c r="D20" t="s">
        <v>45</v>
      </c>
      <c r="E20" t="s">
        <v>45</v>
      </c>
      <c r="F20" s="2">
        <v>1</v>
      </c>
      <c r="G20" s="1">
        <v>3.784E-3</v>
      </c>
      <c r="J20" t="s">
        <v>50</v>
      </c>
      <c r="K20" t="s">
        <v>51</v>
      </c>
      <c r="L20" t="s">
        <v>44</v>
      </c>
      <c r="M20" t="s">
        <v>45</v>
      </c>
      <c r="N20" t="s">
        <v>45</v>
      </c>
      <c r="O20">
        <v>1</v>
      </c>
      <c r="P20">
        <v>3.784E-3</v>
      </c>
      <c r="Q20">
        <f>COUNTIF(Tabela1[protID],L20)</f>
        <v>10</v>
      </c>
    </row>
    <row r="21" spans="1:17" x14ac:dyDescent="0.25">
      <c r="A21" t="s">
        <v>52</v>
      </c>
      <c r="B21" t="s">
        <v>53</v>
      </c>
      <c r="C21" t="s">
        <v>44</v>
      </c>
      <c r="D21" t="s">
        <v>45</v>
      </c>
      <c r="E21" t="s">
        <v>45</v>
      </c>
      <c r="F21" s="2">
        <v>1</v>
      </c>
      <c r="G21" s="1">
        <v>3.784E-3</v>
      </c>
      <c r="J21" t="s">
        <v>52</v>
      </c>
      <c r="K21" t="s">
        <v>53</v>
      </c>
      <c r="L21" t="s">
        <v>44</v>
      </c>
      <c r="M21" t="s">
        <v>45</v>
      </c>
      <c r="N21" t="s">
        <v>45</v>
      </c>
      <c r="O21">
        <v>1</v>
      </c>
      <c r="P21">
        <v>3.784E-3</v>
      </c>
      <c r="Q21">
        <f>COUNTIF(Tabela1[protID],L21)</f>
        <v>10</v>
      </c>
    </row>
    <row r="22" spans="1:17" x14ac:dyDescent="0.25">
      <c r="A22" t="s">
        <v>54</v>
      </c>
      <c r="B22" t="s">
        <v>55</v>
      </c>
      <c r="C22" t="s">
        <v>44</v>
      </c>
      <c r="D22" t="s">
        <v>45</v>
      </c>
      <c r="E22" t="s">
        <v>45</v>
      </c>
      <c r="F22" s="2">
        <v>1</v>
      </c>
      <c r="G22" s="1">
        <v>3.784E-3</v>
      </c>
      <c r="J22" t="s">
        <v>54</v>
      </c>
      <c r="K22" t="s">
        <v>55</v>
      </c>
      <c r="L22" t="s">
        <v>44</v>
      </c>
      <c r="M22" t="s">
        <v>45</v>
      </c>
      <c r="N22" t="s">
        <v>45</v>
      </c>
      <c r="O22">
        <v>1</v>
      </c>
      <c r="P22">
        <v>3.784E-3</v>
      </c>
      <c r="Q22">
        <f>COUNTIF(Tabela1[protID],L22)</f>
        <v>10</v>
      </c>
    </row>
    <row r="23" spans="1:17" x14ac:dyDescent="0.25">
      <c r="A23" t="s">
        <v>56</v>
      </c>
      <c r="B23" t="s">
        <v>55</v>
      </c>
      <c r="C23" t="s">
        <v>44</v>
      </c>
      <c r="D23" t="s">
        <v>45</v>
      </c>
      <c r="E23" t="s">
        <v>45</v>
      </c>
      <c r="F23" s="2">
        <v>1</v>
      </c>
      <c r="G23" s="1">
        <v>3.784E-3</v>
      </c>
      <c r="J23" t="s">
        <v>56</v>
      </c>
      <c r="K23" t="s">
        <v>55</v>
      </c>
      <c r="L23" t="s">
        <v>44</v>
      </c>
      <c r="M23" t="s">
        <v>45</v>
      </c>
      <c r="N23" t="s">
        <v>45</v>
      </c>
      <c r="O23">
        <v>1</v>
      </c>
      <c r="P23">
        <v>3.784E-3</v>
      </c>
      <c r="Q23">
        <f>COUNTIF(Tabela1[protID],L23)</f>
        <v>10</v>
      </c>
    </row>
    <row r="24" spans="1:17" x14ac:dyDescent="0.25">
      <c r="A24" t="s">
        <v>57</v>
      </c>
      <c r="B24" t="s">
        <v>58</v>
      </c>
      <c r="C24" t="s">
        <v>44</v>
      </c>
      <c r="D24" t="s">
        <v>45</v>
      </c>
      <c r="E24" t="s">
        <v>45</v>
      </c>
      <c r="F24" s="2">
        <v>1</v>
      </c>
      <c r="G24" s="1">
        <v>3.784E-3</v>
      </c>
      <c r="J24" t="s">
        <v>57</v>
      </c>
      <c r="K24" t="s">
        <v>58</v>
      </c>
      <c r="L24" t="s">
        <v>44</v>
      </c>
      <c r="M24" t="s">
        <v>45</v>
      </c>
      <c r="N24" t="s">
        <v>45</v>
      </c>
      <c r="O24">
        <v>1</v>
      </c>
      <c r="P24">
        <v>3.784E-3</v>
      </c>
      <c r="Q24">
        <f>COUNTIF(Tabela1[protID],L24)</f>
        <v>10</v>
      </c>
    </row>
    <row r="25" spans="1:17" x14ac:dyDescent="0.25">
      <c r="A25" t="s">
        <v>59</v>
      </c>
      <c r="B25" t="s">
        <v>60</v>
      </c>
      <c r="C25" t="s">
        <v>44</v>
      </c>
      <c r="D25" t="s">
        <v>45</v>
      </c>
      <c r="E25" t="s">
        <v>45</v>
      </c>
      <c r="F25" s="2">
        <v>1</v>
      </c>
      <c r="G25" s="1">
        <v>3.784E-3</v>
      </c>
      <c r="J25" t="s">
        <v>59</v>
      </c>
      <c r="K25" t="s">
        <v>60</v>
      </c>
      <c r="L25" t="s">
        <v>44</v>
      </c>
      <c r="M25" t="s">
        <v>45</v>
      </c>
      <c r="N25" t="s">
        <v>45</v>
      </c>
      <c r="O25">
        <v>1</v>
      </c>
      <c r="P25">
        <v>3.784E-3</v>
      </c>
      <c r="Q25">
        <f>COUNTIF(Tabela1[protID],L25)</f>
        <v>10</v>
      </c>
    </row>
    <row r="26" spans="1:17" x14ac:dyDescent="0.25">
      <c r="A26" t="s">
        <v>61</v>
      </c>
      <c r="B26" t="s">
        <v>62</v>
      </c>
      <c r="C26" t="s">
        <v>63</v>
      </c>
      <c r="D26" t="s">
        <v>64</v>
      </c>
      <c r="E26" t="s">
        <v>64</v>
      </c>
      <c r="F26" s="2">
        <v>1</v>
      </c>
      <c r="G26" s="1">
        <v>0.11200300000000001</v>
      </c>
      <c r="J26" t="s">
        <v>61</v>
      </c>
      <c r="K26" t="s">
        <v>62</v>
      </c>
      <c r="L26" t="s">
        <v>63</v>
      </c>
      <c r="M26" t="s">
        <v>64</v>
      </c>
      <c r="N26" t="s">
        <v>64</v>
      </c>
      <c r="O26">
        <v>1</v>
      </c>
      <c r="P26">
        <v>0.11200300000000001</v>
      </c>
      <c r="Q26">
        <f>COUNTIF(Tabela1[protID],L26)</f>
        <v>3</v>
      </c>
    </row>
    <row r="27" spans="1:17" x14ac:dyDescent="0.25">
      <c r="A27" t="s">
        <v>65</v>
      </c>
      <c r="B27" t="s">
        <v>66</v>
      </c>
      <c r="C27" t="s">
        <v>67</v>
      </c>
      <c r="D27" t="s">
        <v>68</v>
      </c>
      <c r="E27" t="s">
        <v>68</v>
      </c>
      <c r="F27" s="2">
        <v>0.999999999999998</v>
      </c>
      <c r="G27" s="1">
        <v>0.221075833870371</v>
      </c>
      <c r="J27" t="s">
        <v>65</v>
      </c>
      <c r="K27" t="s">
        <v>66</v>
      </c>
      <c r="L27" t="s">
        <v>67</v>
      </c>
      <c r="M27" t="s">
        <v>68</v>
      </c>
      <c r="N27" t="s">
        <v>68</v>
      </c>
      <c r="O27">
        <v>0.99999899999999797</v>
      </c>
      <c r="P27">
        <v>0.221075612794537</v>
      </c>
      <c r="Q27">
        <f>COUNTIF(Tabela1[protID],L27)</f>
        <v>1</v>
      </c>
    </row>
    <row r="28" spans="1:17" x14ac:dyDescent="0.25">
      <c r="A28" t="s">
        <v>69</v>
      </c>
      <c r="B28" t="s">
        <v>70</v>
      </c>
      <c r="C28" t="s">
        <v>71</v>
      </c>
      <c r="D28" t="s">
        <v>72</v>
      </c>
      <c r="E28" t="s">
        <v>72</v>
      </c>
      <c r="F28" s="2">
        <v>0.999999999999998</v>
      </c>
      <c r="G28" s="1">
        <v>0.17521318420141699</v>
      </c>
      <c r="J28" t="s">
        <v>69</v>
      </c>
      <c r="K28" t="s">
        <v>70</v>
      </c>
      <c r="L28" t="s">
        <v>71</v>
      </c>
      <c r="M28" t="s">
        <v>72</v>
      </c>
      <c r="N28" t="s">
        <v>72</v>
      </c>
      <c r="O28">
        <v>0.99999899999999797</v>
      </c>
      <c r="P28">
        <v>0.175213008988232</v>
      </c>
      <c r="Q28">
        <f>COUNTIF(Tabela1[protID],L28)</f>
        <v>2</v>
      </c>
    </row>
    <row r="29" spans="1:17" x14ac:dyDescent="0.25">
      <c r="A29" t="s">
        <v>73</v>
      </c>
      <c r="B29" t="s">
        <v>74</v>
      </c>
      <c r="C29" t="s">
        <v>71</v>
      </c>
      <c r="D29" t="s">
        <v>72</v>
      </c>
      <c r="E29" t="s">
        <v>72</v>
      </c>
      <c r="F29" s="2">
        <v>0.999999999999998</v>
      </c>
      <c r="G29" s="1">
        <v>0.17521318420141699</v>
      </c>
      <c r="J29" t="s">
        <v>73</v>
      </c>
      <c r="K29" t="s">
        <v>74</v>
      </c>
      <c r="L29" t="s">
        <v>71</v>
      </c>
      <c r="M29" t="s">
        <v>72</v>
      </c>
      <c r="N29" t="s">
        <v>72</v>
      </c>
      <c r="O29">
        <v>0.99999899999999797</v>
      </c>
      <c r="P29">
        <v>0.175213008988232</v>
      </c>
      <c r="Q29">
        <f>COUNTIF(Tabela1[protID],L29)</f>
        <v>2</v>
      </c>
    </row>
    <row r="30" spans="1:17" x14ac:dyDescent="0.25">
      <c r="A30" t="s">
        <v>75</v>
      </c>
      <c r="B30" t="s">
        <v>76</v>
      </c>
      <c r="C30" t="s">
        <v>63</v>
      </c>
      <c r="D30" t="s">
        <v>64</v>
      </c>
      <c r="E30" t="s">
        <v>77</v>
      </c>
      <c r="F30" s="2">
        <v>1</v>
      </c>
      <c r="G30" s="1">
        <v>0.11200300000000001</v>
      </c>
      <c r="J30" t="s">
        <v>75</v>
      </c>
      <c r="K30" t="s">
        <v>76</v>
      </c>
      <c r="L30" t="s">
        <v>63</v>
      </c>
      <c r="M30" t="s">
        <v>64</v>
      </c>
      <c r="N30" t="s">
        <v>77</v>
      </c>
      <c r="O30">
        <v>1</v>
      </c>
      <c r="P30">
        <v>0.11200300000000001</v>
      </c>
      <c r="Q30">
        <f>COUNTIF(Tabela1[protID],L30)</f>
        <v>3</v>
      </c>
    </row>
    <row r="31" spans="1:17" x14ac:dyDescent="0.25">
      <c r="A31" t="s">
        <v>78</v>
      </c>
      <c r="B31" t="s">
        <v>79</v>
      </c>
      <c r="C31" t="s">
        <v>8</v>
      </c>
      <c r="D31" t="s">
        <v>9</v>
      </c>
      <c r="E31" t="s">
        <v>9</v>
      </c>
      <c r="F31" s="2">
        <v>1</v>
      </c>
      <c r="G31" s="1">
        <v>0.363292</v>
      </c>
      <c r="H31" t="s">
        <v>642</v>
      </c>
      <c r="J31" t="s">
        <v>78</v>
      </c>
      <c r="K31" t="s">
        <v>79</v>
      </c>
      <c r="L31" t="s">
        <v>8</v>
      </c>
      <c r="M31" t="s">
        <v>9</v>
      </c>
      <c r="N31" t="s">
        <v>9</v>
      </c>
      <c r="O31">
        <v>1</v>
      </c>
      <c r="P31">
        <v>0.363292</v>
      </c>
      <c r="Q31">
        <f>COUNTIF(Tabela1[protID],L31)</f>
        <v>3</v>
      </c>
    </row>
    <row r="32" spans="1:17" x14ac:dyDescent="0.25">
      <c r="A32" t="s">
        <v>80</v>
      </c>
      <c r="B32" t="s">
        <v>81</v>
      </c>
      <c r="C32" t="s">
        <v>8</v>
      </c>
      <c r="D32" t="s">
        <v>9</v>
      </c>
      <c r="E32" t="s">
        <v>9</v>
      </c>
      <c r="F32" s="2">
        <v>1</v>
      </c>
      <c r="G32" s="1">
        <v>0.363292</v>
      </c>
      <c r="J32" t="s">
        <v>80</v>
      </c>
      <c r="K32" t="s">
        <v>81</v>
      </c>
      <c r="L32" t="s">
        <v>8</v>
      </c>
      <c r="M32" t="s">
        <v>9</v>
      </c>
      <c r="N32" t="s">
        <v>9</v>
      </c>
      <c r="O32">
        <v>1</v>
      </c>
      <c r="P32">
        <v>0.363292</v>
      </c>
      <c r="Q32">
        <f>COUNTIF(Tabela1[protID],L32)</f>
        <v>3</v>
      </c>
    </row>
    <row r="33" spans="1:17" x14ac:dyDescent="0.25">
      <c r="A33" t="s">
        <v>82</v>
      </c>
      <c r="B33" t="s">
        <v>83</v>
      </c>
      <c r="C33" t="s">
        <v>63</v>
      </c>
      <c r="D33" t="s">
        <v>64</v>
      </c>
      <c r="E33" t="s">
        <v>77</v>
      </c>
      <c r="F33" s="2">
        <v>1</v>
      </c>
      <c r="G33" s="1">
        <v>0.11200300000000001</v>
      </c>
      <c r="J33" t="s">
        <v>82</v>
      </c>
      <c r="K33" t="s">
        <v>83</v>
      </c>
      <c r="L33" t="s">
        <v>63</v>
      </c>
      <c r="M33" t="s">
        <v>64</v>
      </c>
      <c r="N33" t="s">
        <v>77</v>
      </c>
      <c r="O33">
        <v>1</v>
      </c>
      <c r="P33">
        <v>0.11200300000000001</v>
      </c>
      <c r="Q33">
        <f>COUNTIF(Tabela1[protID],L33)</f>
        <v>3</v>
      </c>
    </row>
    <row r="34" spans="1:17" x14ac:dyDescent="0.25">
      <c r="A34" t="s">
        <v>84</v>
      </c>
      <c r="B34" t="s">
        <v>85</v>
      </c>
      <c r="C34" t="s">
        <v>86</v>
      </c>
      <c r="D34" t="s">
        <v>87</v>
      </c>
      <c r="E34" t="s">
        <v>87</v>
      </c>
      <c r="F34" s="2">
        <v>1</v>
      </c>
      <c r="G34" s="1">
        <v>0.21693100000000001</v>
      </c>
      <c r="J34" t="s">
        <v>84</v>
      </c>
      <c r="K34" t="s">
        <v>85</v>
      </c>
      <c r="L34" t="s">
        <v>86</v>
      </c>
      <c r="M34" t="s">
        <v>87</v>
      </c>
      <c r="N34" t="s">
        <v>87</v>
      </c>
      <c r="O34">
        <v>1</v>
      </c>
      <c r="P34">
        <v>0.21693100000000001</v>
      </c>
      <c r="Q34">
        <f>COUNTIF(Tabela1[protID],L34)</f>
        <v>12</v>
      </c>
    </row>
    <row r="35" spans="1:17" x14ac:dyDescent="0.25">
      <c r="A35" t="s">
        <v>88</v>
      </c>
      <c r="B35" t="s">
        <v>89</v>
      </c>
      <c r="C35" t="s">
        <v>86</v>
      </c>
      <c r="D35" t="s">
        <v>87</v>
      </c>
      <c r="E35" t="s">
        <v>87</v>
      </c>
      <c r="F35" s="2">
        <v>1</v>
      </c>
      <c r="G35" s="1">
        <v>0.21693100000000001</v>
      </c>
      <c r="J35" t="s">
        <v>88</v>
      </c>
      <c r="K35" t="s">
        <v>89</v>
      </c>
      <c r="L35" t="s">
        <v>86</v>
      </c>
      <c r="M35" t="s">
        <v>87</v>
      </c>
      <c r="N35" t="s">
        <v>87</v>
      </c>
      <c r="O35">
        <v>1</v>
      </c>
      <c r="P35">
        <v>0.21693100000000001</v>
      </c>
      <c r="Q35">
        <f>COUNTIF(Tabela1[protID],L35)</f>
        <v>12</v>
      </c>
    </row>
    <row r="36" spans="1:17" x14ac:dyDescent="0.25">
      <c r="A36" t="s">
        <v>90</v>
      </c>
      <c r="B36" t="s">
        <v>85</v>
      </c>
      <c r="C36" t="s">
        <v>86</v>
      </c>
      <c r="D36" t="s">
        <v>87</v>
      </c>
      <c r="E36" t="s">
        <v>87</v>
      </c>
      <c r="F36" s="2">
        <v>1</v>
      </c>
      <c r="G36" s="1">
        <v>0.21693100000000001</v>
      </c>
      <c r="J36" t="s">
        <v>90</v>
      </c>
      <c r="K36" t="s">
        <v>85</v>
      </c>
      <c r="L36" t="s">
        <v>86</v>
      </c>
      <c r="M36" t="s">
        <v>87</v>
      </c>
      <c r="N36" t="s">
        <v>87</v>
      </c>
      <c r="O36">
        <v>1</v>
      </c>
      <c r="P36">
        <v>0.21693100000000001</v>
      </c>
      <c r="Q36">
        <f>COUNTIF(Tabela1[protID],L36)</f>
        <v>12</v>
      </c>
    </row>
    <row r="37" spans="1:17" x14ac:dyDescent="0.25">
      <c r="A37" t="s">
        <v>91</v>
      </c>
      <c r="B37" s="3" t="s">
        <v>89</v>
      </c>
      <c r="C37" t="s">
        <v>86</v>
      </c>
      <c r="D37" t="s">
        <v>87</v>
      </c>
      <c r="E37" t="s">
        <v>87</v>
      </c>
      <c r="F37" s="2">
        <v>1</v>
      </c>
      <c r="G37" s="1">
        <v>0.21693100000000001</v>
      </c>
      <c r="J37" t="s">
        <v>91</v>
      </c>
      <c r="K37" t="s">
        <v>89</v>
      </c>
      <c r="L37" t="s">
        <v>86</v>
      </c>
      <c r="M37" t="s">
        <v>87</v>
      </c>
      <c r="N37" t="s">
        <v>87</v>
      </c>
      <c r="O37">
        <v>1</v>
      </c>
      <c r="P37">
        <v>0.21693100000000001</v>
      </c>
      <c r="Q37">
        <f>COUNTIF(Tabela1[protID],L37)</f>
        <v>12</v>
      </c>
    </row>
    <row r="38" spans="1:17" x14ac:dyDescent="0.25">
      <c r="A38" t="s">
        <v>92</v>
      </c>
      <c r="B38" s="3" t="s">
        <v>93</v>
      </c>
      <c r="C38" t="s">
        <v>94</v>
      </c>
      <c r="D38" t="s">
        <v>95</v>
      </c>
      <c r="E38" t="s">
        <v>95</v>
      </c>
      <c r="F38" s="2">
        <v>1</v>
      </c>
      <c r="G38" s="1">
        <v>4.5261000000000003E-2</v>
      </c>
      <c r="J38" t="s">
        <v>92</v>
      </c>
      <c r="K38" t="s">
        <v>93</v>
      </c>
      <c r="L38" t="s">
        <v>94</v>
      </c>
      <c r="M38" t="s">
        <v>95</v>
      </c>
      <c r="N38" t="s">
        <v>95</v>
      </c>
      <c r="O38">
        <v>1</v>
      </c>
      <c r="P38">
        <v>4.5261000000000003E-2</v>
      </c>
      <c r="Q38">
        <f>COUNTIF(Tabela1[protID],L38)</f>
        <v>1</v>
      </c>
    </row>
    <row r="39" spans="1:17" x14ac:dyDescent="0.25">
      <c r="A39" t="s">
        <v>96</v>
      </c>
      <c r="B39" t="s">
        <v>97</v>
      </c>
      <c r="C39" t="s">
        <v>98</v>
      </c>
      <c r="D39" t="s">
        <v>99</v>
      </c>
      <c r="E39" t="s">
        <v>99</v>
      </c>
      <c r="F39" s="2">
        <v>1.00000000000003</v>
      </c>
      <c r="G39" s="1">
        <v>0.190778917385755</v>
      </c>
      <c r="J39" t="s">
        <v>96</v>
      </c>
      <c r="K39" t="s">
        <v>97</v>
      </c>
      <c r="L39" t="s">
        <v>98</v>
      </c>
      <c r="M39" t="s">
        <v>99</v>
      </c>
      <c r="N39" t="s">
        <v>99</v>
      </c>
      <c r="O39">
        <v>0.99999900000002395</v>
      </c>
      <c r="P39">
        <v>0.19077872660683601</v>
      </c>
      <c r="Q39">
        <f>COUNTIF(Tabela1[protID],L39)</f>
        <v>1</v>
      </c>
    </row>
    <row r="40" spans="1:17" x14ac:dyDescent="0.25">
      <c r="A40" t="s">
        <v>100</v>
      </c>
      <c r="B40" t="s">
        <v>101</v>
      </c>
      <c r="C40" t="s">
        <v>102</v>
      </c>
      <c r="D40" t="s">
        <v>103</v>
      </c>
      <c r="E40" t="s">
        <v>103</v>
      </c>
      <c r="F40" s="2">
        <v>1</v>
      </c>
      <c r="G40" s="1">
        <v>0.31454505723360598</v>
      </c>
      <c r="J40" t="s">
        <v>100</v>
      </c>
      <c r="K40" t="s">
        <v>101</v>
      </c>
      <c r="L40" t="s">
        <v>102</v>
      </c>
      <c r="M40" t="s">
        <v>103</v>
      </c>
      <c r="N40" t="s">
        <v>103</v>
      </c>
      <c r="O40">
        <v>0.99999900000000097</v>
      </c>
      <c r="P40">
        <v>0.31454474268854898</v>
      </c>
      <c r="Q40">
        <f>COUNTIF(Tabela1[protID],L40)</f>
        <v>1</v>
      </c>
    </row>
    <row r="41" spans="1:17" x14ac:dyDescent="0.25">
      <c r="A41" t="s">
        <v>104</v>
      </c>
      <c r="B41" t="s">
        <v>105</v>
      </c>
      <c r="C41" t="s">
        <v>106</v>
      </c>
      <c r="D41" t="s">
        <v>107</v>
      </c>
      <c r="E41" t="s">
        <v>107</v>
      </c>
      <c r="F41" s="2">
        <v>1</v>
      </c>
      <c r="G41" s="1">
        <v>4.7920000000000003E-3</v>
      </c>
      <c r="J41" t="s">
        <v>104</v>
      </c>
      <c r="K41" t="s">
        <v>105</v>
      </c>
      <c r="L41" t="s">
        <v>106</v>
      </c>
      <c r="M41" t="s">
        <v>107</v>
      </c>
      <c r="N41" t="s">
        <v>107</v>
      </c>
      <c r="O41">
        <v>1</v>
      </c>
      <c r="P41">
        <v>4.7920000000000003E-3</v>
      </c>
      <c r="Q41">
        <f>COUNTIF(Tabela1[protID],L41)</f>
        <v>2</v>
      </c>
    </row>
    <row r="42" spans="1:17" x14ac:dyDescent="0.25">
      <c r="A42" t="s">
        <v>108</v>
      </c>
      <c r="B42" t="s">
        <v>109</v>
      </c>
      <c r="C42" t="s">
        <v>106</v>
      </c>
      <c r="D42" t="s">
        <v>107</v>
      </c>
      <c r="E42" t="s">
        <v>107</v>
      </c>
      <c r="F42" s="2">
        <v>1</v>
      </c>
      <c r="G42" s="1">
        <v>4.7920000000000003E-3</v>
      </c>
      <c r="J42" t="s">
        <v>108</v>
      </c>
      <c r="K42" t="s">
        <v>109</v>
      </c>
      <c r="L42" t="s">
        <v>106</v>
      </c>
      <c r="M42" t="s">
        <v>107</v>
      </c>
      <c r="N42" t="s">
        <v>107</v>
      </c>
      <c r="O42">
        <v>1</v>
      </c>
      <c r="P42">
        <v>4.7920000000000003E-3</v>
      </c>
      <c r="Q42">
        <f>COUNTIF(Tabela1[protID],L42)</f>
        <v>2</v>
      </c>
    </row>
    <row r="43" spans="1:17" x14ac:dyDescent="0.25">
      <c r="A43" t="s">
        <v>110</v>
      </c>
      <c r="B43" t="s">
        <v>111</v>
      </c>
      <c r="C43" t="s">
        <v>112</v>
      </c>
      <c r="D43" t="s">
        <v>113</v>
      </c>
      <c r="E43" t="s">
        <v>113</v>
      </c>
      <c r="F43" s="2">
        <v>1</v>
      </c>
      <c r="G43" s="1">
        <v>6.5110000000000003E-3</v>
      </c>
      <c r="J43" t="s">
        <v>110</v>
      </c>
      <c r="K43" t="s">
        <v>111</v>
      </c>
      <c r="L43" t="s">
        <v>112</v>
      </c>
      <c r="M43" t="s">
        <v>113</v>
      </c>
      <c r="N43" t="s">
        <v>113</v>
      </c>
      <c r="O43">
        <v>1</v>
      </c>
      <c r="P43">
        <v>6.5110000000000003E-3</v>
      </c>
      <c r="Q43">
        <f>COUNTIF(Tabela1[protID],L43)</f>
        <v>2</v>
      </c>
    </row>
    <row r="44" spans="1:17" x14ac:dyDescent="0.25">
      <c r="A44" t="s">
        <v>114</v>
      </c>
      <c r="B44" t="s">
        <v>115</v>
      </c>
      <c r="C44" t="s">
        <v>112</v>
      </c>
      <c r="D44" t="s">
        <v>113</v>
      </c>
      <c r="E44" t="s">
        <v>113</v>
      </c>
      <c r="F44" s="2">
        <v>1</v>
      </c>
      <c r="G44" s="1">
        <v>6.5110000000000003E-3</v>
      </c>
      <c r="J44" t="s">
        <v>114</v>
      </c>
      <c r="K44" t="s">
        <v>115</v>
      </c>
      <c r="L44" t="s">
        <v>112</v>
      </c>
      <c r="M44" t="s">
        <v>113</v>
      </c>
      <c r="N44" t="s">
        <v>113</v>
      </c>
      <c r="O44">
        <v>1</v>
      </c>
      <c r="P44">
        <v>6.5110000000000003E-3</v>
      </c>
      <c r="Q44">
        <f>COUNTIF(Tabela1[protID],L44)</f>
        <v>2</v>
      </c>
    </row>
    <row r="45" spans="1:17" x14ac:dyDescent="0.25">
      <c r="A45" t="s">
        <v>116</v>
      </c>
      <c r="B45" t="s">
        <v>117</v>
      </c>
      <c r="C45" t="s">
        <v>2</v>
      </c>
      <c r="D45" t="s">
        <v>3</v>
      </c>
      <c r="E45" t="s">
        <v>3</v>
      </c>
      <c r="F45" s="2">
        <v>1</v>
      </c>
      <c r="G45" s="1">
        <v>0.72442700000000004</v>
      </c>
      <c r="J45" t="s">
        <v>116</v>
      </c>
      <c r="K45" t="s">
        <v>117</v>
      </c>
      <c r="L45" t="s">
        <v>2</v>
      </c>
      <c r="M45" t="s">
        <v>3</v>
      </c>
      <c r="N45" t="s">
        <v>3</v>
      </c>
      <c r="O45">
        <v>1</v>
      </c>
      <c r="P45">
        <v>0.72442700000000004</v>
      </c>
      <c r="Q45">
        <f>COUNTIF(Tabela1[protID],L45)</f>
        <v>4</v>
      </c>
    </row>
    <row r="46" spans="1:17" x14ac:dyDescent="0.25">
      <c r="A46" t="s">
        <v>118</v>
      </c>
      <c r="B46" t="s">
        <v>119</v>
      </c>
      <c r="C46" t="s">
        <v>2</v>
      </c>
      <c r="D46" t="s">
        <v>3</v>
      </c>
      <c r="E46" t="s">
        <v>3</v>
      </c>
      <c r="F46" s="2">
        <v>1</v>
      </c>
      <c r="G46" s="1">
        <v>0.72442700000000004</v>
      </c>
      <c r="J46" t="s">
        <v>118</v>
      </c>
      <c r="K46" t="s">
        <v>119</v>
      </c>
      <c r="L46" t="s">
        <v>2</v>
      </c>
      <c r="M46" t="s">
        <v>3</v>
      </c>
      <c r="N46" t="s">
        <v>3</v>
      </c>
      <c r="O46">
        <v>1</v>
      </c>
      <c r="P46">
        <v>0.72442700000000004</v>
      </c>
      <c r="Q46">
        <f>COUNTIF(Tabela1[protID],L46)</f>
        <v>4</v>
      </c>
    </row>
    <row r="47" spans="1:17" x14ac:dyDescent="0.25">
      <c r="A47" t="s">
        <v>120</v>
      </c>
      <c r="B47" t="s">
        <v>121</v>
      </c>
      <c r="C47" t="s">
        <v>122</v>
      </c>
      <c r="D47" t="s">
        <v>123</v>
      </c>
      <c r="E47" t="s">
        <v>123</v>
      </c>
      <c r="F47" s="2">
        <v>1</v>
      </c>
      <c r="G47" s="1">
        <v>0.39647763651698098</v>
      </c>
      <c r="J47" t="s">
        <v>120</v>
      </c>
      <c r="K47" t="s">
        <v>121</v>
      </c>
      <c r="L47" t="s">
        <v>122</v>
      </c>
      <c r="M47" t="s">
        <v>123</v>
      </c>
      <c r="N47" t="s">
        <v>123</v>
      </c>
      <c r="O47">
        <v>0.99999899999999997</v>
      </c>
      <c r="P47">
        <v>0.39647724003934498</v>
      </c>
      <c r="Q47">
        <f>COUNTIF(Tabela1[protID],L47)</f>
        <v>2</v>
      </c>
    </row>
    <row r="48" spans="1:17" x14ac:dyDescent="0.25">
      <c r="A48" t="s">
        <v>124</v>
      </c>
      <c r="B48" t="s">
        <v>125</v>
      </c>
      <c r="C48" t="s">
        <v>126</v>
      </c>
      <c r="D48" t="s">
        <v>127</v>
      </c>
      <c r="E48" t="s">
        <v>127</v>
      </c>
      <c r="F48" s="2">
        <v>1</v>
      </c>
      <c r="G48" s="1">
        <v>1.4649000000000001E-2</v>
      </c>
      <c r="J48" t="s">
        <v>124</v>
      </c>
      <c r="K48" t="s">
        <v>125</v>
      </c>
      <c r="L48" t="s">
        <v>126</v>
      </c>
      <c r="M48" t="s">
        <v>127</v>
      </c>
      <c r="N48" t="s">
        <v>127</v>
      </c>
      <c r="O48">
        <v>1</v>
      </c>
      <c r="P48">
        <v>1.4649000000000001E-2</v>
      </c>
      <c r="Q48">
        <f>COUNTIF(Tabela1[protID],L48)</f>
        <v>2</v>
      </c>
    </row>
    <row r="49" spans="1:17" x14ac:dyDescent="0.25">
      <c r="A49" t="s">
        <v>128</v>
      </c>
      <c r="B49" t="s">
        <v>125</v>
      </c>
      <c r="C49" t="s">
        <v>126</v>
      </c>
      <c r="D49" t="s">
        <v>127</v>
      </c>
      <c r="E49" t="s">
        <v>127</v>
      </c>
      <c r="F49" s="2">
        <v>1</v>
      </c>
      <c r="G49" s="1">
        <v>1.4649000000000001E-2</v>
      </c>
      <c r="J49" t="s">
        <v>128</v>
      </c>
      <c r="K49" t="s">
        <v>125</v>
      </c>
      <c r="L49" t="s">
        <v>126</v>
      </c>
      <c r="M49" t="s">
        <v>127</v>
      </c>
      <c r="N49" t="s">
        <v>127</v>
      </c>
      <c r="O49">
        <v>1</v>
      </c>
      <c r="P49">
        <v>1.4649000000000001E-2</v>
      </c>
      <c r="Q49">
        <f>COUNTIF(Tabela1[protID],L49)</f>
        <v>2</v>
      </c>
    </row>
    <row r="50" spans="1:17" x14ac:dyDescent="0.25">
      <c r="A50" t="s">
        <v>129</v>
      </c>
      <c r="B50" t="s">
        <v>130</v>
      </c>
      <c r="C50" t="s">
        <v>131</v>
      </c>
      <c r="D50" t="s">
        <v>132</v>
      </c>
      <c r="E50" t="s">
        <v>132</v>
      </c>
      <c r="F50" s="2">
        <v>1</v>
      </c>
      <c r="G50" s="1">
        <v>0.17465800000000001</v>
      </c>
      <c r="H50" t="s">
        <v>426</v>
      </c>
      <c r="J50" t="s">
        <v>129</v>
      </c>
      <c r="K50" t="s">
        <v>130</v>
      </c>
      <c r="L50" t="s">
        <v>131</v>
      </c>
      <c r="M50" t="s">
        <v>132</v>
      </c>
      <c r="N50" t="s">
        <v>132</v>
      </c>
      <c r="O50">
        <v>1</v>
      </c>
      <c r="P50">
        <v>0.17465800000000001</v>
      </c>
      <c r="Q50">
        <f>COUNTIF(Tabela1[protID],L50)</f>
        <v>2</v>
      </c>
    </row>
    <row r="51" spans="1:17" x14ac:dyDescent="0.25">
      <c r="A51" t="s">
        <v>133</v>
      </c>
      <c r="B51" t="s">
        <v>130</v>
      </c>
      <c r="C51" t="s">
        <v>134</v>
      </c>
      <c r="D51" t="s">
        <v>135</v>
      </c>
      <c r="E51" t="s">
        <v>135</v>
      </c>
      <c r="F51" s="2">
        <v>1</v>
      </c>
      <c r="G51" s="1">
        <v>3.6512999999999997E-2</v>
      </c>
      <c r="J51" t="s">
        <v>133</v>
      </c>
      <c r="K51" t="s">
        <v>130</v>
      </c>
      <c r="L51" t="s">
        <v>134</v>
      </c>
      <c r="M51" t="s">
        <v>135</v>
      </c>
      <c r="N51" t="s">
        <v>135</v>
      </c>
      <c r="O51">
        <v>1</v>
      </c>
      <c r="P51">
        <v>3.6512999999999997E-2</v>
      </c>
      <c r="Q51">
        <f>COUNTIF(Tabela1[protID],L51)</f>
        <v>2</v>
      </c>
    </row>
    <row r="52" spans="1:17" x14ac:dyDescent="0.25">
      <c r="A52" t="s">
        <v>136</v>
      </c>
      <c r="B52" t="s">
        <v>137</v>
      </c>
      <c r="C52" t="s">
        <v>138</v>
      </c>
      <c r="D52" t="s">
        <v>139</v>
      </c>
      <c r="E52" t="s">
        <v>139</v>
      </c>
      <c r="F52" s="2">
        <v>1</v>
      </c>
      <c r="G52" s="1">
        <v>2.7522999999999999E-2</v>
      </c>
      <c r="J52" t="s">
        <v>136</v>
      </c>
      <c r="K52" t="s">
        <v>137</v>
      </c>
      <c r="L52" t="s">
        <v>138</v>
      </c>
      <c r="M52" t="s">
        <v>139</v>
      </c>
      <c r="N52" t="s">
        <v>139</v>
      </c>
      <c r="O52">
        <v>1</v>
      </c>
      <c r="P52">
        <v>2.7522999999999999E-2</v>
      </c>
      <c r="Q52">
        <f>COUNTIF(Tabela1[protID],L52)</f>
        <v>12</v>
      </c>
    </row>
    <row r="53" spans="1:17" x14ac:dyDescent="0.25">
      <c r="A53" t="s">
        <v>140</v>
      </c>
      <c r="B53" s="3" t="s">
        <v>141</v>
      </c>
      <c r="C53" t="s">
        <v>138</v>
      </c>
      <c r="D53" t="s">
        <v>139</v>
      </c>
      <c r="E53" t="s">
        <v>139</v>
      </c>
      <c r="F53" s="2">
        <v>1</v>
      </c>
      <c r="G53" s="1">
        <v>2.7522999999999999E-2</v>
      </c>
      <c r="J53" t="s">
        <v>140</v>
      </c>
      <c r="K53" t="s">
        <v>141</v>
      </c>
      <c r="L53" t="s">
        <v>138</v>
      </c>
      <c r="M53" t="s">
        <v>139</v>
      </c>
      <c r="N53" t="s">
        <v>139</v>
      </c>
      <c r="O53">
        <v>1</v>
      </c>
      <c r="P53">
        <v>2.7522999999999999E-2</v>
      </c>
      <c r="Q53">
        <f>COUNTIF(Tabela1[protID],L53)</f>
        <v>12</v>
      </c>
    </row>
    <row r="54" spans="1:17" x14ac:dyDescent="0.25">
      <c r="A54" t="s">
        <v>142</v>
      </c>
      <c r="B54" t="s">
        <v>137</v>
      </c>
      <c r="C54" t="s">
        <v>138</v>
      </c>
      <c r="D54" t="s">
        <v>139</v>
      </c>
      <c r="E54" t="s">
        <v>139</v>
      </c>
      <c r="F54" s="2">
        <v>1</v>
      </c>
      <c r="G54" s="1">
        <v>2.7522999999999999E-2</v>
      </c>
      <c r="J54" t="s">
        <v>142</v>
      </c>
      <c r="K54" t="s">
        <v>137</v>
      </c>
      <c r="L54" t="s">
        <v>138</v>
      </c>
      <c r="M54" t="s">
        <v>139</v>
      </c>
      <c r="N54" t="s">
        <v>139</v>
      </c>
      <c r="O54">
        <v>1</v>
      </c>
      <c r="P54">
        <v>2.7522999999999999E-2</v>
      </c>
      <c r="Q54">
        <f>COUNTIF(Tabela1[protID],L54)</f>
        <v>12</v>
      </c>
    </row>
    <row r="55" spans="1:17" x14ac:dyDescent="0.25">
      <c r="A55" t="s">
        <v>143</v>
      </c>
      <c r="B55" t="s">
        <v>141</v>
      </c>
      <c r="C55" t="s">
        <v>138</v>
      </c>
      <c r="D55" t="s">
        <v>139</v>
      </c>
      <c r="E55" t="s">
        <v>139</v>
      </c>
      <c r="F55" s="2">
        <v>1</v>
      </c>
      <c r="G55" s="1">
        <v>2.7522999999999999E-2</v>
      </c>
      <c r="J55" t="s">
        <v>143</v>
      </c>
      <c r="K55" t="s">
        <v>141</v>
      </c>
      <c r="L55" t="s">
        <v>138</v>
      </c>
      <c r="M55" t="s">
        <v>139</v>
      </c>
      <c r="N55" t="s">
        <v>139</v>
      </c>
      <c r="O55">
        <v>1</v>
      </c>
      <c r="P55">
        <v>2.7522999999999999E-2</v>
      </c>
      <c r="Q55">
        <f>COUNTIF(Tabela1[protID],L55)</f>
        <v>12</v>
      </c>
    </row>
    <row r="56" spans="1:17" x14ac:dyDescent="0.25">
      <c r="A56" t="s">
        <v>144</v>
      </c>
      <c r="B56" t="s">
        <v>137</v>
      </c>
      <c r="C56" t="s">
        <v>138</v>
      </c>
      <c r="D56" t="s">
        <v>139</v>
      </c>
      <c r="E56" t="s">
        <v>139</v>
      </c>
      <c r="F56" s="2">
        <v>1</v>
      </c>
      <c r="G56" s="1">
        <v>2.7522999999999999E-2</v>
      </c>
      <c r="J56" t="s">
        <v>144</v>
      </c>
      <c r="K56" t="s">
        <v>137</v>
      </c>
      <c r="L56" t="s">
        <v>138</v>
      </c>
      <c r="M56" t="s">
        <v>139</v>
      </c>
      <c r="N56" t="s">
        <v>139</v>
      </c>
      <c r="O56">
        <v>1</v>
      </c>
      <c r="P56">
        <v>2.7522999999999999E-2</v>
      </c>
      <c r="Q56">
        <f>COUNTIF(Tabela1[protID],L56)</f>
        <v>12</v>
      </c>
    </row>
    <row r="57" spans="1:17" x14ac:dyDescent="0.25">
      <c r="A57" t="s">
        <v>145</v>
      </c>
      <c r="B57" t="s">
        <v>141</v>
      </c>
      <c r="C57" t="s">
        <v>138</v>
      </c>
      <c r="D57" t="s">
        <v>139</v>
      </c>
      <c r="E57" t="s">
        <v>139</v>
      </c>
      <c r="F57" s="2">
        <v>1</v>
      </c>
      <c r="G57" s="1">
        <v>2.7522999999999999E-2</v>
      </c>
      <c r="J57" t="s">
        <v>145</v>
      </c>
      <c r="K57" t="s">
        <v>141</v>
      </c>
      <c r="L57" t="s">
        <v>138</v>
      </c>
      <c r="M57" t="s">
        <v>139</v>
      </c>
      <c r="N57" t="s">
        <v>139</v>
      </c>
      <c r="O57">
        <v>1</v>
      </c>
      <c r="P57">
        <v>2.7522999999999999E-2</v>
      </c>
      <c r="Q57">
        <f>COUNTIF(Tabela1[protID],L57)</f>
        <v>12</v>
      </c>
    </row>
    <row r="58" spans="1:17" x14ac:dyDescent="0.25">
      <c r="A58" t="s">
        <v>146</v>
      </c>
      <c r="B58" t="s">
        <v>137</v>
      </c>
      <c r="C58" t="s">
        <v>138</v>
      </c>
      <c r="D58" t="s">
        <v>139</v>
      </c>
      <c r="E58" t="s">
        <v>139</v>
      </c>
      <c r="F58" s="2">
        <v>1</v>
      </c>
      <c r="G58" s="1">
        <v>2.7522999999999999E-2</v>
      </c>
      <c r="J58" t="s">
        <v>146</v>
      </c>
      <c r="K58" t="s">
        <v>137</v>
      </c>
      <c r="L58" t="s">
        <v>138</v>
      </c>
      <c r="M58" t="s">
        <v>139</v>
      </c>
      <c r="N58" t="s">
        <v>139</v>
      </c>
      <c r="O58">
        <v>1</v>
      </c>
      <c r="P58">
        <v>2.7522999999999999E-2</v>
      </c>
      <c r="Q58">
        <f>COUNTIF(Tabela1[protID],L58)</f>
        <v>12</v>
      </c>
    </row>
    <row r="59" spans="1:17" x14ac:dyDescent="0.25">
      <c r="A59" t="s">
        <v>147</v>
      </c>
      <c r="B59" t="s">
        <v>141</v>
      </c>
      <c r="C59" t="s">
        <v>138</v>
      </c>
      <c r="D59" t="s">
        <v>139</v>
      </c>
      <c r="E59" t="s">
        <v>139</v>
      </c>
      <c r="F59" s="2">
        <v>1</v>
      </c>
      <c r="G59" s="1">
        <v>2.7522999999999999E-2</v>
      </c>
      <c r="J59" t="s">
        <v>147</v>
      </c>
      <c r="K59" t="s">
        <v>141</v>
      </c>
      <c r="L59" t="s">
        <v>138</v>
      </c>
      <c r="M59" t="s">
        <v>139</v>
      </c>
      <c r="N59" t="s">
        <v>139</v>
      </c>
      <c r="O59">
        <v>1</v>
      </c>
      <c r="P59">
        <v>2.7522999999999999E-2</v>
      </c>
      <c r="Q59">
        <f>COUNTIF(Tabela1[protID],L59)</f>
        <v>12</v>
      </c>
    </row>
    <row r="60" spans="1:17" x14ac:dyDescent="0.25">
      <c r="A60" t="s">
        <v>148</v>
      </c>
      <c r="B60" t="s">
        <v>137</v>
      </c>
      <c r="C60" t="s">
        <v>138</v>
      </c>
      <c r="D60" t="s">
        <v>139</v>
      </c>
      <c r="E60" t="s">
        <v>139</v>
      </c>
      <c r="F60" s="2">
        <v>1</v>
      </c>
      <c r="G60" s="1">
        <v>2.7522999999999999E-2</v>
      </c>
      <c r="J60" t="s">
        <v>148</v>
      </c>
      <c r="K60" t="s">
        <v>137</v>
      </c>
      <c r="L60" t="s">
        <v>138</v>
      </c>
      <c r="M60" t="s">
        <v>139</v>
      </c>
      <c r="N60" t="s">
        <v>139</v>
      </c>
      <c r="O60">
        <v>1</v>
      </c>
      <c r="P60">
        <v>2.7522999999999999E-2</v>
      </c>
      <c r="Q60">
        <f>COUNTIF(Tabela1[protID],L60)</f>
        <v>12</v>
      </c>
    </row>
    <row r="61" spans="1:17" x14ac:dyDescent="0.25">
      <c r="A61" t="s">
        <v>149</v>
      </c>
      <c r="B61" t="s">
        <v>141</v>
      </c>
      <c r="C61" t="s">
        <v>138</v>
      </c>
      <c r="D61" t="s">
        <v>139</v>
      </c>
      <c r="E61" t="s">
        <v>139</v>
      </c>
      <c r="F61" s="2">
        <v>1</v>
      </c>
      <c r="G61" s="1">
        <v>2.7522999999999999E-2</v>
      </c>
      <c r="J61" t="s">
        <v>149</v>
      </c>
      <c r="K61" t="s">
        <v>141</v>
      </c>
      <c r="L61" t="s">
        <v>138</v>
      </c>
      <c r="M61" t="s">
        <v>139</v>
      </c>
      <c r="N61" t="s">
        <v>139</v>
      </c>
      <c r="O61">
        <v>1</v>
      </c>
      <c r="P61">
        <v>2.7522999999999999E-2</v>
      </c>
      <c r="Q61">
        <f>COUNTIF(Tabela1[protID],L61)</f>
        <v>12</v>
      </c>
    </row>
    <row r="62" spans="1:17" x14ac:dyDescent="0.25">
      <c r="A62" t="s">
        <v>150</v>
      </c>
      <c r="B62" t="s">
        <v>137</v>
      </c>
      <c r="C62" t="s">
        <v>138</v>
      </c>
      <c r="D62" t="s">
        <v>139</v>
      </c>
      <c r="E62" t="s">
        <v>139</v>
      </c>
      <c r="F62" s="2">
        <v>1</v>
      </c>
      <c r="G62" s="1">
        <v>2.7522999999999999E-2</v>
      </c>
      <c r="J62" t="s">
        <v>150</v>
      </c>
      <c r="K62" t="s">
        <v>137</v>
      </c>
      <c r="L62" t="s">
        <v>138</v>
      </c>
      <c r="M62" t="s">
        <v>139</v>
      </c>
      <c r="N62" t="s">
        <v>139</v>
      </c>
      <c r="O62">
        <v>1</v>
      </c>
      <c r="P62">
        <v>2.7522999999999999E-2</v>
      </c>
      <c r="Q62">
        <f>COUNTIF(Tabela1[protID],L62)</f>
        <v>12</v>
      </c>
    </row>
    <row r="63" spans="1:17" x14ac:dyDescent="0.25">
      <c r="A63" t="s">
        <v>151</v>
      </c>
      <c r="B63" t="s">
        <v>141</v>
      </c>
      <c r="C63" t="s">
        <v>138</v>
      </c>
      <c r="D63" t="s">
        <v>139</v>
      </c>
      <c r="E63" t="s">
        <v>139</v>
      </c>
      <c r="F63" s="2">
        <v>1</v>
      </c>
      <c r="G63" s="1">
        <v>2.7522999999999999E-2</v>
      </c>
      <c r="J63" t="s">
        <v>151</v>
      </c>
      <c r="K63" t="s">
        <v>141</v>
      </c>
      <c r="L63" t="s">
        <v>138</v>
      </c>
      <c r="M63" t="s">
        <v>139</v>
      </c>
      <c r="N63" t="s">
        <v>139</v>
      </c>
      <c r="O63">
        <v>1</v>
      </c>
      <c r="P63">
        <v>2.7522999999999999E-2</v>
      </c>
      <c r="Q63">
        <f>COUNTIF(Tabela1[protID],L63)</f>
        <v>12</v>
      </c>
    </row>
    <row r="64" spans="1:17" x14ac:dyDescent="0.25">
      <c r="A64" t="s">
        <v>152</v>
      </c>
      <c r="B64" t="s">
        <v>153</v>
      </c>
      <c r="C64" t="s">
        <v>86</v>
      </c>
      <c r="D64" t="s">
        <v>87</v>
      </c>
      <c r="E64" t="s">
        <v>87</v>
      </c>
      <c r="F64" s="2">
        <v>1</v>
      </c>
      <c r="G64" s="1">
        <v>0.21693100000000001</v>
      </c>
      <c r="J64" t="s">
        <v>152</v>
      </c>
      <c r="K64" t="s">
        <v>153</v>
      </c>
      <c r="L64" t="s">
        <v>86</v>
      </c>
      <c r="M64" t="s">
        <v>87</v>
      </c>
      <c r="N64" t="s">
        <v>87</v>
      </c>
      <c r="O64">
        <v>1</v>
      </c>
      <c r="P64">
        <v>0.21693100000000001</v>
      </c>
      <c r="Q64">
        <f>COUNTIF(Tabela1[protID],L64)</f>
        <v>12</v>
      </c>
    </row>
    <row r="65" spans="1:17" x14ac:dyDescent="0.25">
      <c r="A65" t="s">
        <v>154</v>
      </c>
      <c r="B65" s="3" t="s">
        <v>155</v>
      </c>
      <c r="C65" t="s">
        <v>86</v>
      </c>
      <c r="D65" t="s">
        <v>87</v>
      </c>
      <c r="E65" t="s">
        <v>87</v>
      </c>
      <c r="F65" s="2">
        <v>1</v>
      </c>
      <c r="G65" s="1">
        <v>0.21693100000000001</v>
      </c>
      <c r="J65" t="s">
        <v>154</v>
      </c>
      <c r="K65" t="s">
        <v>155</v>
      </c>
      <c r="L65" t="s">
        <v>86</v>
      </c>
      <c r="M65" t="s">
        <v>87</v>
      </c>
      <c r="N65" t="s">
        <v>87</v>
      </c>
      <c r="O65">
        <v>1</v>
      </c>
      <c r="P65">
        <v>0.21693100000000001</v>
      </c>
      <c r="Q65">
        <f>COUNTIF(Tabela1[protID],L65)</f>
        <v>12</v>
      </c>
    </row>
    <row r="66" spans="1:17" x14ac:dyDescent="0.25">
      <c r="A66" t="s">
        <v>156</v>
      </c>
      <c r="B66" t="s">
        <v>157</v>
      </c>
      <c r="C66" t="s">
        <v>86</v>
      </c>
      <c r="D66" t="s">
        <v>87</v>
      </c>
      <c r="E66" t="s">
        <v>87</v>
      </c>
      <c r="F66" s="2">
        <v>1</v>
      </c>
      <c r="G66" s="1">
        <v>0.21693100000000001</v>
      </c>
      <c r="J66" t="s">
        <v>156</v>
      </c>
      <c r="K66" t="s">
        <v>157</v>
      </c>
      <c r="L66" t="s">
        <v>86</v>
      </c>
      <c r="M66" t="s">
        <v>87</v>
      </c>
      <c r="N66" t="s">
        <v>87</v>
      </c>
      <c r="O66">
        <v>1</v>
      </c>
      <c r="P66">
        <v>0.21693100000000001</v>
      </c>
      <c r="Q66">
        <f>COUNTIF(Tabela1[protID],L66)</f>
        <v>12</v>
      </c>
    </row>
    <row r="67" spans="1:17" x14ac:dyDescent="0.25">
      <c r="A67" t="s">
        <v>158</v>
      </c>
      <c r="B67" t="s">
        <v>159</v>
      </c>
      <c r="C67" t="s">
        <v>86</v>
      </c>
      <c r="D67" t="s">
        <v>87</v>
      </c>
      <c r="E67" t="s">
        <v>87</v>
      </c>
      <c r="F67" s="2">
        <v>1</v>
      </c>
      <c r="G67" s="1">
        <v>0.21693100000000001</v>
      </c>
      <c r="J67" t="s">
        <v>158</v>
      </c>
      <c r="K67" t="s">
        <v>159</v>
      </c>
      <c r="L67" t="s">
        <v>86</v>
      </c>
      <c r="M67" t="s">
        <v>87</v>
      </c>
      <c r="N67" t="s">
        <v>87</v>
      </c>
      <c r="O67">
        <v>1</v>
      </c>
      <c r="P67">
        <v>0.21693100000000001</v>
      </c>
      <c r="Q67">
        <f>COUNTIF(Tabela1[protID],L67)</f>
        <v>12</v>
      </c>
    </row>
    <row r="68" spans="1:17" x14ac:dyDescent="0.25">
      <c r="A68" t="s">
        <v>160</v>
      </c>
      <c r="B68" t="s">
        <v>161</v>
      </c>
      <c r="C68" t="s">
        <v>86</v>
      </c>
      <c r="D68" t="s">
        <v>87</v>
      </c>
      <c r="E68" t="s">
        <v>87</v>
      </c>
      <c r="F68" s="2">
        <v>1</v>
      </c>
      <c r="G68" s="1">
        <v>0.21693100000000001</v>
      </c>
      <c r="J68" t="s">
        <v>160</v>
      </c>
      <c r="K68" t="s">
        <v>161</v>
      </c>
      <c r="L68" t="s">
        <v>86</v>
      </c>
      <c r="M68" t="s">
        <v>87</v>
      </c>
      <c r="N68" t="s">
        <v>87</v>
      </c>
      <c r="O68">
        <v>1</v>
      </c>
      <c r="P68">
        <v>0.21693100000000001</v>
      </c>
      <c r="Q68">
        <f>COUNTIF(Tabela1[protID],L68)</f>
        <v>12</v>
      </c>
    </row>
    <row r="69" spans="1:17" x14ac:dyDescent="0.25">
      <c r="A69" t="s">
        <v>162</v>
      </c>
      <c r="B69" t="s">
        <v>163</v>
      </c>
      <c r="C69" t="s">
        <v>86</v>
      </c>
      <c r="D69" t="s">
        <v>87</v>
      </c>
      <c r="E69" t="s">
        <v>87</v>
      </c>
      <c r="F69" s="2">
        <v>1</v>
      </c>
      <c r="G69" s="1">
        <v>0.21693100000000001</v>
      </c>
      <c r="J69" t="s">
        <v>162</v>
      </c>
      <c r="K69" t="s">
        <v>163</v>
      </c>
      <c r="L69" t="s">
        <v>86</v>
      </c>
      <c r="M69" t="s">
        <v>87</v>
      </c>
      <c r="N69" t="s">
        <v>87</v>
      </c>
      <c r="O69">
        <v>1</v>
      </c>
      <c r="P69">
        <v>0.21693100000000001</v>
      </c>
      <c r="Q69">
        <f>COUNTIF(Tabela1[protID],L69)</f>
        <v>12</v>
      </c>
    </row>
    <row r="70" spans="1:17" x14ac:dyDescent="0.25">
      <c r="A70" t="s">
        <v>164</v>
      </c>
      <c r="B70" s="3" t="s">
        <v>161</v>
      </c>
      <c r="C70" t="s">
        <v>86</v>
      </c>
      <c r="D70" t="s">
        <v>87</v>
      </c>
      <c r="E70" t="s">
        <v>87</v>
      </c>
      <c r="F70" s="2">
        <v>1</v>
      </c>
      <c r="G70" s="1">
        <v>0.21693100000000001</v>
      </c>
      <c r="J70" t="s">
        <v>164</v>
      </c>
      <c r="K70" t="s">
        <v>161</v>
      </c>
      <c r="L70" t="s">
        <v>86</v>
      </c>
      <c r="M70" t="s">
        <v>87</v>
      </c>
      <c r="N70" t="s">
        <v>87</v>
      </c>
      <c r="O70">
        <v>1</v>
      </c>
      <c r="P70">
        <v>0.21693100000000001</v>
      </c>
      <c r="Q70">
        <f>COUNTIF(Tabela1[protID],L70)</f>
        <v>12</v>
      </c>
    </row>
    <row r="71" spans="1:17" x14ac:dyDescent="0.25">
      <c r="A71" t="s">
        <v>165</v>
      </c>
      <c r="B71" t="s">
        <v>163</v>
      </c>
      <c r="C71" t="s">
        <v>86</v>
      </c>
      <c r="D71" t="s">
        <v>87</v>
      </c>
      <c r="E71" t="s">
        <v>87</v>
      </c>
      <c r="F71" s="2">
        <v>1</v>
      </c>
      <c r="G71" s="1">
        <v>0.21693100000000001</v>
      </c>
      <c r="J71" t="s">
        <v>165</v>
      </c>
      <c r="K71" t="s">
        <v>163</v>
      </c>
      <c r="L71" t="s">
        <v>86</v>
      </c>
      <c r="M71" t="s">
        <v>87</v>
      </c>
      <c r="N71" t="s">
        <v>87</v>
      </c>
      <c r="O71">
        <v>1</v>
      </c>
      <c r="P71">
        <v>0.21693100000000001</v>
      </c>
      <c r="Q71">
        <f>COUNTIF(Tabela1[protID],L71)</f>
        <v>12</v>
      </c>
    </row>
    <row r="72" spans="1:17" x14ac:dyDescent="0.25">
      <c r="A72" t="s">
        <v>166</v>
      </c>
      <c r="B72" t="s">
        <v>167</v>
      </c>
      <c r="C72" t="s">
        <v>131</v>
      </c>
      <c r="D72" t="s">
        <v>132</v>
      </c>
      <c r="E72" t="s">
        <v>132</v>
      </c>
      <c r="F72" s="2">
        <v>1</v>
      </c>
      <c r="G72" s="1">
        <v>0.17465800000000001</v>
      </c>
      <c r="J72" t="s">
        <v>166</v>
      </c>
      <c r="K72" t="s">
        <v>167</v>
      </c>
      <c r="L72" t="s">
        <v>131</v>
      </c>
      <c r="M72" t="s">
        <v>132</v>
      </c>
      <c r="N72" t="s">
        <v>132</v>
      </c>
      <c r="O72">
        <v>1</v>
      </c>
      <c r="P72">
        <v>0.17465800000000001</v>
      </c>
      <c r="Q72">
        <f>COUNTIF(Tabela1[protID],L72)</f>
        <v>2</v>
      </c>
    </row>
    <row r="73" spans="1:17" x14ac:dyDescent="0.25">
      <c r="A73" t="s">
        <v>168</v>
      </c>
      <c r="B73" t="s">
        <v>167</v>
      </c>
      <c r="C73" t="s">
        <v>134</v>
      </c>
      <c r="D73" t="s">
        <v>135</v>
      </c>
      <c r="E73" t="s">
        <v>135</v>
      </c>
      <c r="F73" s="2">
        <v>1</v>
      </c>
      <c r="G73" s="1">
        <v>3.6512999999999997E-2</v>
      </c>
      <c r="J73" t="s">
        <v>168</v>
      </c>
      <c r="K73" t="s">
        <v>167</v>
      </c>
      <c r="L73" t="s">
        <v>134</v>
      </c>
      <c r="M73" t="s">
        <v>135</v>
      </c>
      <c r="N73" t="s">
        <v>135</v>
      </c>
      <c r="O73">
        <v>1</v>
      </c>
      <c r="P73">
        <v>3.6512999999999997E-2</v>
      </c>
      <c r="Q73">
        <f>COUNTIF(Tabela1[protID],L73)</f>
        <v>2</v>
      </c>
    </row>
    <row r="74" spans="1:17" x14ac:dyDescent="0.25">
      <c r="A74" t="s">
        <v>169</v>
      </c>
      <c r="B74" t="s">
        <v>170</v>
      </c>
      <c r="C74" t="s">
        <v>171</v>
      </c>
      <c r="D74" t="s">
        <v>172</v>
      </c>
      <c r="E74" t="s">
        <v>172</v>
      </c>
      <c r="F74" s="2">
        <v>1</v>
      </c>
      <c r="G74" s="1">
        <v>0.21764451435278301</v>
      </c>
      <c r="J74" t="s">
        <v>169</v>
      </c>
      <c r="K74" t="s">
        <v>170</v>
      </c>
      <c r="L74" t="s">
        <v>171</v>
      </c>
      <c r="M74" t="s">
        <v>172</v>
      </c>
      <c r="N74" t="s">
        <v>172</v>
      </c>
      <c r="O74">
        <v>0.99999900000000497</v>
      </c>
      <c r="P74">
        <v>0.21764429670826901</v>
      </c>
      <c r="Q74">
        <f>COUNTIF(Tabela1[protID],L74)</f>
        <v>2</v>
      </c>
    </row>
    <row r="75" spans="1:17" x14ac:dyDescent="0.25">
      <c r="A75" t="s">
        <v>173</v>
      </c>
      <c r="B75" t="s">
        <v>174</v>
      </c>
      <c r="C75" t="s">
        <v>175</v>
      </c>
      <c r="D75" t="s">
        <v>176</v>
      </c>
      <c r="E75" t="s">
        <v>176</v>
      </c>
      <c r="F75" s="2">
        <v>1</v>
      </c>
      <c r="G75" s="1">
        <v>8.4777000000000005E-2</v>
      </c>
      <c r="J75" t="s">
        <v>173</v>
      </c>
      <c r="K75" t="s">
        <v>174</v>
      </c>
      <c r="L75" t="s">
        <v>175</v>
      </c>
      <c r="M75" t="s">
        <v>176</v>
      </c>
      <c r="N75" t="s">
        <v>176</v>
      </c>
      <c r="O75">
        <v>1</v>
      </c>
      <c r="P75">
        <v>8.4777000000000005E-2</v>
      </c>
      <c r="Q75">
        <f>COUNTIF(Tabela1[protID],L75)</f>
        <v>2</v>
      </c>
    </row>
    <row r="76" spans="1:17" x14ac:dyDescent="0.25">
      <c r="A76" t="s">
        <v>177</v>
      </c>
      <c r="B76" t="s">
        <v>178</v>
      </c>
      <c r="C76" t="s">
        <v>175</v>
      </c>
      <c r="D76" t="s">
        <v>176</v>
      </c>
      <c r="E76" t="s">
        <v>176</v>
      </c>
      <c r="F76" s="2">
        <v>1</v>
      </c>
      <c r="G76" s="1">
        <v>8.4777000000000005E-2</v>
      </c>
      <c r="J76" t="s">
        <v>177</v>
      </c>
      <c r="K76" t="s">
        <v>178</v>
      </c>
      <c r="L76" t="s">
        <v>175</v>
      </c>
      <c r="M76" t="s">
        <v>176</v>
      </c>
      <c r="N76" t="s">
        <v>176</v>
      </c>
      <c r="O76">
        <v>1</v>
      </c>
      <c r="P76">
        <v>8.4777000000000005E-2</v>
      </c>
      <c r="Q76">
        <f>COUNTIF(Tabela1[protID],L76)</f>
        <v>2</v>
      </c>
    </row>
    <row r="77" spans="1:17" x14ac:dyDescent="0.25">
      <c r="A77" t="s">
        <v>179</v>
      </c>
      <c r="B77" t="s">
        <v>180</v>
      </c>
      <c r="C77" t="s">
        <v>171</v>
      </c>
      <c r="D77" t="s">
        <v>172</v>
      </c>
      <c r="E77" t="s">
        <v>172</v>
      </c>
      <c r="F77" s="2">
        <v>1</v>
      </c>
      <c r="G77" s="1">
        <v>0.21764451435278301</v>
      </c>
      <c r="J77" t="s">
        <v>179</v>
      </c>
      <c r="K77" t="s">
        <v>180</v>
      </c>
      <c r="L77" t="s">
        <v>171</v>
      </c>
      <c r="M77" t="s">
        <v>172</v>
      </c>
      <c r="N77" t="s">
        <v>172</v>
      </c>
      <c r="O77">
        <v>0.99999900000000497</v>
      </c>
      <c r="P77">
        <v>0.21764429670826901</v>
      </c>
      <c r="Q77">
        <f>COUNTIF(Tabela1[protID],L77)</f>
        <v>2</v>
      </c>
    </row>
    <row r="78" spans="1:17" x14ac:dyDescent="0.25">
      <c r="A78" t="s">
        <v>181</v>
      </c>
      <c r="B78" t="s">
        <v>182</v>
      </c>
      <c r="C78" t="s">
        <v>183</v>
      </c>
      <c r="D78" t="s">
        <v>184</v>
      </c>
      <c r="E78" t="s">
        <v>184</v>
      </c>
      <c r="F78" s="2">
        <v>1</v>
      </c>
      <c r="G78" s="1">
        <v>0.114064</v>
      </c>
      <c r="J78" t="s">
        <v>181</v>
      </c>
      <c r="K78" t="s">
        <v>182</v>
      </c>
      <c r="L78" t="s">
        <v>183</v>
      </c>
      <c r="M78" t="s">
        <v>184</v>
      </c>
      <c r="N78" t="s">
        <v>184</v>
      </c>
      <c r="O78">
        <v>1</v>
      </c>
      <c r="P78">
        <v>0.114064</v>
      </c>
      <c r="Q78">
        <f>COUNTIF(Tabela1[protID],L78)</f>
        <v>2</v>
      </c>
    </row>
    <row r="79" spans="1:17" x14ac:dyDescent="0.25">
      <c r="A79" t="s">
        <v>185</v>
      </c>
      <c r="B79" t="s">
        <v>186</v>
      </c>
      <c r="C79" t="s">
        <v>183</v>
      </c>
      <c r="D79" t="s">
        <v>184</v>
      </c>
      <c r="E79" t="s">
        <v>184</v>
      </c>
      <c r="F79" s="2">
        <v>1</v>
      </c>
      <c r="G79" s="1">
        <v>0.114064</v>
      </c>
      <c r="J79" t="s">
        <v>185</v>
      </c>
      <c r="K79" t="s">
        <v>186</v>
      </c>
      <c r="L79" t="s">
        <v>183</v>
      </c>
      <c r="M79" t="s">
        <v>184</v>
      </c>
      <c r="N79" t="s">
        <v>184</v>
      </c>
      <c r="O79">
        <v>1</v>
      </c>
      <c r="P79">
        <v>0.114064</v>
      </c>
      <c r="Q79">
        <f>COUNTIF(Tabela1[protID],L79)</f>
        <v>2</v>
      </c>
    </row>
    <row r="80" spans="1:17" x14ac:dyDescent="0.25">
      <c r="A80" t="s">
        <v>187</v>
      </c>
      <c r="B80" t="s">
        <v>188</v>
      </c>
      <c r="C80" t="s">
        <v>189</v>
      </c>
      <c r="D80" t="s">
        <v>190</v>
      </c>
      <c r="E80" t="s">
        <v>190</v>
      </c>
      <c r="F80" s="2">
        <v>1.0000000000001099</v>
      </c>
      <c r="G80" s="1">
        <v>0.73665419287419798</v>
      </c>
      <c r="J80" t="s">
        <v>187</v>
      </c>
      <c r="K80" t="s">
        <v>188</v>
      </c>
      <c r="L80" t="s">
        <v>189</v>
      </c>
      <c r="M80" t="s">
        <v>190</v>
      </c>
      <c r="N80" t="s">
        <v>190</v>
      </c>
      <c r="O80">
        <v>0.99999900000008801</v>
      </c>
      <c r="P80">
        <v>0.73665345621998901</v>
      </c>
      <c r="Q80">
        <f>COUNTIF(Tabela1[protID],L80)</f>
        <v>2</v>
      </c>
    </row>
    <row r="81" spans="1:17" x14ac:dyDescent="0.25">
      <c r="A81" t="s">
        <v>191</v>
      </c>
      <c r="B81" t="s">
        <v>192</v>
      </c>
      <c r="C81" t="s">
        <v>193</v>
      </c>
      <c r="D81" t="s">
        <v>194</v>
      </c>
      <c r="E81" t="s">
        <v>194</v>
      </c>
      <c r="F81" s="2">
        <v>1</v>
      </c>
      <c r="G81" s="1">
        <v>0.95899100000000004</v>
      </c>
      <c r="H81" t="s">
        <v>425</v>
      </c>
      <c r="J81" t="s">
        <v>191</v>
      </c>
      <c r="K81" t="s">
        <v>192</v>
      </c>
      <c r="L81" t="s">
        <v>193</v>
      </c>
      <c r="M81" t="s">
        <v>194</v>
      </c>
      <c r="N81" t="s">
        <v>194</v>
      </c>
      <c r="O81">
        <v>1</v>
      </c>
      <c r="P81">
        <v>0.95899100000000004</v>
      </c>
      <c r="Q81">
        <f>COUNTIF(Tabela1[protID],L81)</f>
        <v>4</v>
      </c>
    </row>
    <row r="82" spans="1:17" x14ac:dyDescent="0.25">
      <c r="A82" t="s">
        <v>195</v>
      </c>
      <c r="B82" t="s">
        <v>196</v>
      </c>
      <c r="C82" t="s">
        <v>193</v>
      </c>
      <c r="D82" t="s">
        <v>194</v>
      </c>
      <c r="E82" t="s">
        <v>194</v>
      </c>
      <c r="F82" s="2">
        <v>1</v>
      </c>
      <c r="G82" s="1">
        <v>0.95899100000000004</v>
      </c>
      <c r="J82" t="s">
        <v>195</v>
      </c>
      <c r="K82" t="s">
        <v>196</v>
      </c>
      <c r="L82" t="s">
        <v>193</v>
      </c>
      <c r="M82" t="s">
        <v>194</v>
      </c>
      <c r="N82" t="s">
        <v>194</v>
      </c>
      <c r="O82">
        <v>1</v>
      </c>
      <c r="P82">
        <v>0.95899100000000004</v>
      </c>
      <c r="Q82">
        <f>COUNTIF(Tabela1[protID],L82)</f>
        <v>4</v>
      </c>
    </row>
    <row r="83" spans="1:17" x14ac:dyDescent="0.25">
      <c r="A83" t="s">
        <v>197</v>
      </c>
      <c r="B83" t="s">
        <v>198</v>
      </c>
      <c r="C83" t="s">
        <v>193</v>
      </c>
      <c r="D83" t="s">
        <v>194</v>
      </c>
      <c r="E83" t="s">
        <v>194</v>
      </c>
      <c r="F83" s="2">
        <v>1</v>
      </c>
      <c r="G83" s="1">
        <v>0.95899100000000004</v>
      </c>
      <c r="H83" t="s">
        <v>424</v>
      </c>
      <c r="J83" t="s">
        <v>197</v>
      </c>
      <c r="K83" t="s">
        <v>198</v>
      </c>
      <c r="L83" t="s">
        <v>193</v>
      </c>
      <c r="M83" t="s">
        <v>194</v>
      </c>
      <c r="N83" t="s">
        <v>194</v>
      </c>
      <c r="O83">
        <v>1</v>
      </c>
      <c r="P83">
        <v>0.95899100000000004</v>
      </c>
      <c r="Q83">
        <f>COUNTIF(Tabela1[protID],L83)</f>
        <v>4</v>
      </c>
    </row>
    <row r="84" spans="1:17" x14ac:dyDescent="0.25">
      <c r="A84" t="s">
        <v>199</v>
      </c>
      <c r="B84" t="s">
        <v>200</v>
      </c>
      <c r="C84" t="s">
        <v>193</v>
      </c>
      <c r="D84" t="s">
        <v>194</v>
      </c>
      <c r="E84" t="s">
        <v>194</v>
      </c>
      <c r="F84" s="2">
        <v>1</v>
      </c>
      <c r="G84" s="1">
        <v>0.95899100000000004</v>
      </c>
      <c r="J84" t="s">
        <v>199</v>
      </c>
      <c r="K84" t="s">
        <v>200</v>
      </c>
      <c r="L84" t="s">
        <v>193</v>
      </c>
      <c r="M84" t="s">
        <v>194</v>
      </c>
      <c r="N84" t="s">
        <v>194</v>
      </c>
      <c r="O84">
        <v>1</v>
      </c>
      <c r="P84">
        <v>0.95899100000000004</v>
      </c>
      <c r="Q84">
        <f>COUNTIF(Tabela1[protID],L84)</f>
        <v>4</v>
      </c>
    </row>
    <row r="85" spans="1:17" x14ac:dyDescent="0.25">
      <c r="A85" t="s">
        <v>201</v>
      </c>
      <c r="B85" t="s">
        <v>202</v>
      </c>
      <c r="C85" t="s">
        <v>189</v>
      </c>
      <c r="D85" t="s">
        <v>190</v>
      </c>
      <c r="E85" t="s">
        <v>190</v>
      </c>
      <c r="F85" s="2">
        <v>1.0000000000001099</v>
      </c>
      <c r="G85" s="1">
        <v>0.73665419287419798</v>
      </c>
      <c r="J85" t="s">
        <v>201</v>
      </c>
      <c r="K85" t="s">
        <v>202</v>
      </c>
      <c r="L85" t="s">
        <v>189</v>
      </c>
      <c r="M85" t="s">
        <v>190</v>
      </c>
      <c r="N85" t="s">
        <v>190</v>
      </c>
      <c r="O85">
        <v>0.99999900000008801</v>
      </c>
      <c r="P85">
        <v>0.73665345621998901</v>
      </c>
      <c r="Q85">
        <f>COUNTIF(Tabela1[protID],L85)</f>
        <v>2</v>
      </c>
    </row>
    <row r="86" spans="1:17" x14ac:dyDescent="0.25">
      <c r="A86" t="s">
        <v>292</v>
      </c>
      <c r="B86" t="s">
        <v>293</v>
      </c>
      <c r="C86" t="s">
        <v>629</v>
      </c>
      <c r="D86" t="s">
        <v>294</v>
      </c>
      <c r="E86" t="s">
        <v>294</v>
      </c>
      <c r="F86" s="2">
        <v>1</v>
      </c>
      <c r="G86" s="1">
        <v>0.526617</v>
      </c>
      <c r="H86" t="s">
        <v>642</v>
      </c>
      <c r="J86" t="s">
        <v>203</v>
      </c>
      <c r="K86" t="s">
        <v>204</v>
      </c>
      <c r="L86" t="s">
        <v>205</v>
      </c>
      <c r="M86" t="s">
        <v>206</v>
      </c>
      <c r="N86" t="s">
        <v>206</v>
      </c>
      <c r="O86">
        <v>0.99999900000000297</v>
      </c>
      <c r="P86">
        <v>0.137864173278576</v>
      </c>
      <c r="Q86">
        <f>COUNTIF(Tabela1[protID],L86)</f>
        <v>1</v>
      </c>
    </row>
    <row r="87" spans="1:17" x14ac:dyDescent="0.25">
      <c r="A87" t="s">
        <v>203</v>
      </c>
      <c r="B87" t="s">
        <v>204</v>
      </c>
      <c r="C87" t="s">
        <v>205</v>
      </c>
      <c r="D87" t="s">
        <v>206</v>
      </c>
      <c r="E87" t="s">
        <v>206</v>
      </c>
      <c r="F87" s="2">
        <v>1</v>
      </c>
      <c r="G87" s="1">
        <v>0.137864311142887</v>
      </c>
      <c r="J87" t="s">
        <v>207</v>
      </c>
      <c r="K87" t="s">
        <v>208</v>
      </c>
      <c r="L87" t="s">
        <v>12</v>
      </c>
      <c r="M87" t="s">
        <v>13</v>
      </c>
      <c r="N87" t="s">
        <v>13</v>
      </c>
      <c r="O87">
        <v>0.99999899999999997</v>
      </c>
      <c r="P87">
        <v>0.49948281412770501</v>
      </c>
      <c r="Q87">
        <f>COUNTIF(Tabela1[protID],L87)</f>
        <v>5</v>
      </c>
    </row>
    <row r="88" spans="1:17" x14ac:dyDescent="0.25">
      <c r="A88" t="s">
        <v>207</v>
      </c>
      <c r="B88" t="s">
        <v>208</v>
      </c>
      <c r="C88" t="s">
        <v>12</v>
      </c>
      <c r="D88" t="s">
        <v>13</v>
      </c>
      <c r="E88" t="s">
        <v>13</v>
      </c>
      <c r="F88" s="2">
        <v>1</v>
      </c>
      <c r="G88" s="1">
        <v>0.499483313611019</v>
      </c>
      <c r="J88" t="s">
        <v>209</v>
      </c>
      <c r="K88" t="s">
        <v>210</v>
      </c>
      <c r="L88" t="s">
        <v>12</v>
      </c>
      <c r="M88" t="s">
        <v>13</v>
      </c>
      <c r="N88" t="s">
        <v>13</v>
      </c>
      <c r="O88">
        <v>0.99999899999999997</v>
      </c>
      <c r="P88">
        <v>0.49948281412770501</v>
      </c>
      <c r="Q88">
        <f>COUNTIF(Tabela1[protID],L88)</f>
        <v>5</v>
      </c>
    </row>
    <row r="89" spans="1:17" x14ac:dyDescent="0.25">
      <c r="A89" t="s">
        <v>209</v>
      </c>
      <c r="B89" t="s">
        <v>210</v>
      </c>
      <c r="C89" t="s">
        <v>12</v>
      </c>
      <c r="D89" t="s">
        <v>13</v>
      </c>
      <c r="E89" t="s">
        <v>13</v>
      </c>
      <c r="F89" s="2">
        <v>1</v>
      </c>
      <c r="G89" s="1">
        <v>0.499483313611019</v>
      </c>
      <c r="J89" t="s">
        <v>630</v>
      </c>
      <c r="K89" t="s">
        <v>631</v>
      </c>
      <c r="L89" t="s">
        <v>632</v>
      </c>
      <c r="M89" t="s">
        <v>633</v>
      </c>
      <c r="N89" t="s">
        <v>634</v>
      </c>
      <c r="O89">
        <v>1</v>
      </c>
      <c r="P89">
        <v>4.4888592290790702E-2</v>
      </c>
      <c r="Q89">
        <f>COUNTIF(Tabela1[protID],L89)</f>
        <v>2</v>
      </c>
    </row>
    <row r="90" spans="1:17" x14ac:dyDescent="0.25">
      <c r="A90" t="s">
        <v>630</v>
      </c>
      <c r="B90" t="s">
        <v>631</v>
      </c>
      <c r="C90" t="s">
        <v>632</v>
      </c>
      <c r="D90" t="s">
        <v>633</v>
      </c>
      <c r="E90" t="s">
        <v>634</v>
      </c>
      <c r="F90" s="2">
        <v>1</v>
      </c>
      <c r="G90" s="1">
        <v>4.4888592290790702E-2</v>
      </c>
      <c r="J90" t="s">
        <v>635</v>
      </c>
      <c r="K90" t="s">
        <v>631</v>
      </c>
      <c r="L90" t="s">
        <v>632</v>
      </c>
      <c r="M90" t="s">
        <v>633</v>
      </c>
      <c r="N90" t="s">
        <v>636</v>
      </c>
      <c r="O90">
        <v>1</v>
      </c>
      <c r="P90">
        <v>4.4888592290790702E-2</v>
      </c>
      <c r="Q90">
        <f>COUNTIF(Tabela1[protID],L90)</f>
        <v>2</v>
      </c>
    </row>
    <row r="91" spans="1:17" x14ac:dyDescent="0.25">
      <c r="A91" t="s">
        <v>635</v>
      </c>
      <c r="B91" t="s">
        <v>631</v>
      </c>
      <c r="C91" t="s">
        <v>632</v>
      </c>
      <c r="D91" t="s">
        <v>633</v>
      </c>
      <c r="E91" t="s">
        <v>636</v>
      </c>
      <c r="F91" s="2">
        <v>1</v>
      </c>
      <c r="G91" s="1">
        <v>4.4888592290790702E-2</v>
      </c>
      <c r="J91" t="s">
        <v>211</v>
      </c>
      <c r="K91" t="s">
        <v>212</v>
      </c>
      <c r="L91" t="s">
        <v>213</v>
      </c>
      <c r="M91" t="s">
        <v>214</v>
      </c>
      <c r="N91" t="s">
        <v>214</v>
      </c>
      <c r="O91">
        <v>1</v>
      </c>
      <c r="P91">
        <v>9.2119999999999997E-3</v>
      </c>
      <c r="Q91">
        <f>COUNTIF(Tabela1[protID],L91)</f>
        <v>2</v>
      </c>
    </row>
    <row r="92" spans="1:17" x14ac:dyDescent="0.25">
      <c r="A92" t="s">
        <v>211</v>
      </c>
      <c r="B92" t="s">
        <v>212</v>
      </c>
      <c r="C92" t="s">
        <v>213</v>
      </c>
      <c r="D92" t="s">
        <v>214</v>
      </c>
      <c r="E92" t="s">
        <v>214</v>
      </c>
      <c r="F92" s="2">
        <v>1</v>
      </c>
      <c r="G92" s="1">
        <v>9.2119999999999997E-3</v>
      </c>
      <c r="J92" t="s">
        <v>215</v>
      </c>
      <c r="K92" t="s">
        <v>216</v>
      </c>
      <c r="L92" t="s">
        <v>213</v>
      </c>
      <c r="M92" t="s">
        <v>214</v>
      </c>
      <c r="N92" t="s">
        <v>214</v>
      </c>
      <c r="O92">
        <v>1</v>
      </c>
      <c r="P92">
        <v>9.2119999999999997E-3</v>
      </c>
      <c r="Q92">
        <f>COUNTIF(Tabela1[protID],L92)</f>
        <v>2</v>
      </c>
    </row>
    <row r="93" spans="1:17" x14ac:dyDescent="0.25">
      <c r="A93" t="s">
        <v>215</v>
      </c>
      <c r="B93" t="s">
        <v>216</v>
      </c>
      <c r="C93" t="s">
        <v>213</v>
      </c>
      <c r="D93" t="s">
        <v>214</v>
      </c>
      <c r="E93" t="s">
        <v>214</v>
      </c>
      <c r="F93" s="2">
        <v>1</v>
      </c>
      <c r="G93" s="1">
        <v>9.2119999999999997E-3</v>
      </c>
      <c r="J93" t="s">
        <v>217</v>
      </c>
      <c r="K93" t="s">
        <v>218</v>
      </c>
      <c r="L93" t="s">
        <v>219</v>
      </c>
      <c r="M93" t="s">
        <v>220</v>
      </c>
      <c r="N93" t="s">
        <v>220</v>
      </c>
      <c r="O93">
        <v>1</v>
      </c>
      <c r="P93">
        <v>6.9720000000000004E-2</v>
      </c>
      <c r="Q93">
        <f>COUNTIF(Tabela1[protID],L93)</f>
        <v>2</v>
      </c>
    </row>
    <row r="94" spans="1:17" x14ac:dyDescent="0.25">
      <c r="A94" t="s">
        <v>217</v>
      </c>
      <c r="B94" t="s">
        <v>218</v>
      </c>
      <c r="C94" t="s">
        <v>219</v>
      </c>
      <c r="D94" t="s">
        <v>220</v>
      </c>
      <c r="E94" t="s">
        <v>220</v>
      </c>
      <c r="F94" s="2">
        <v>1</v>
      </c>
      <c r="G94" s="1">
        <v>6.9720000000000004E-2</v>
      </c>
      <c r="J94" t="s">
        <v>221</v>
      </c>
      <c r="K94" t="s">
        <v>222</v>
      </c>
      <c r="L94" t="s">
        <v>219</v>
      </c>
      <c r="M94" t="s">
        <v>220</v>
      </c>
      <c r="N94" t="s">
        <v>220</v>
      </c>
      <c r="O94">
        <v>1</v>
      </c>
      <c r="P94">
        <v>6.9720000000000004E-2</v>
      </c>
      <c r="Q94">
        <f>COUNTIF(Tabela1[protID],L94)</f>
        <v>2</v>
      </c>
    </row>
    <row r="95" spans="1:17" x14ac:dyDescent="0.25">
      <c r="A95" t="s">
        <v>221</v>
      </c>
      <c r="B95" t="s">
        <v>222</v>
      </c>
      <c r="C95" t="s">
        <v>219</v>
      </c>
      <c r="D95" t="s">
        <v>220</v>
      </c>
      <c r="E95" t="s">
        <v>220</v>
      </c>
      <c r="F95" s="2">
        <v>1</v>
      </c>
      <c r="G95" s="1">
        <v>6.9720000000000004E-2</v>
      </c>
      <c r="J95" t="s">
        <v>223</v>
      </c>
      <c r="K95" t="s">
        <v>224</v>
      </c>
      <c r="L95" t="s">
        <v>225</v>
      </c>
      <c r="M95" t="s">
        <v>226</v>
      </c>
      <c r="N95" t="s">
        <v>226</v>
      </c>
      <c r="O95">
        <v>1</v>
      </c>
      <c r="P95">
        <v>1.0719430000000001</v>
      </c>
      <c r="Q95">
        <f>COUNTIF(Tabela1[protID],L95)</f>
        <v>2</v>
      </c>
    </row>
    <row r="96" spans="1:17" x14ac:dyDescent="0.25">
      <c r="A96" t="s">
        <v>223</v>
      </c>
      <c r="B96" t="s">
        <v>224</v>
      </c>
      <c r="C96" t="s">
        <v>225</v>
      </c>
      <c r="D96" t="s">
        <v>226</v>
      </c>
      <c r="E96" t="s">
        <v>226</v>
      </c>
      <c r="F96" s="2">
        <v>1</v>
      </c>
      <c r="G96" s="1">
        <v>1.0719430000000001</v>
      </c>
      <c r="J96" t="s">
        <v>227</v>
      </c>
      <c r="K96" t="s">
        <v>224</v>
      </c>
      <c r="L96" t="s">
        <v>228</v>
      </c>
      <c r="M96" t="s">
        <v>229</v>
      </c>
      <c r="N96" t="s">
        <v>229</v>
      </c>
      <c r="O96">
        <v>1</v>
      </c>
      <c r="P96">
        <v>0.12982199999999999</v>
      </c>
      <c r="Q96">
        <f>COUNTIF(Tabela1[protID],L96)</f>
        <v>2</v>
      </c>
    </row>
    <row r="97" spans="1:17" x14ac:dyDescent="0.25">
      <c r="A97" t="s">
        <v>227</v>
      </c>
      <c r="B97" t="s">
        <v>224</v>
      </c>
      <c r="C97" t="s">
        <v>228</v>
      </c>
      <c r="D97" t="s">
        <v>229</v>
      </c>
      <c r="E97" t="s">
        <v>229</v>
      </c>
      <c r="F97" s="2">
        <v>1</v>
      </c>
      <c r="G97" s="1">
        <v>0.12982199999999999</v>
      </c>
      <c r="J97" t="s">
        <v>230</v>
      </c>
      <c r="K97" t="s">
        <v>231</v>
      </c>
      <c r="L97" t="s">
        <v>225</v>
      </c>
      <c r="M97" t="s">
        <v>226</v>
      </c>
      <c r="N97" t="s">
        <v>226</v>
      </c>
      <c r="O97">
        <v>1</v>
      </c>
      <c r="P97">
        <v>1.0719430000000001</v>
      </c>
      <c r="Q97">
        <f>COUNTIF(Tabela1[protID],L97)</f>
        <v>2</v>
      </c>
    </row>
    <row r="98" spans="1:17" x14ac:dyDescent="0.25">
      <c r="A98" t="s">
        <v>230</v>
      </c>
      <c r="B98" t="s">
        <v>231</v>
      </c>
      <c r="C98" t="s">
        <v>225</v>
      </c>
      <c r="D98" t="s">
        <v>226</v>
      </c>
      <c r="E98" t="s">
        <v>226</v>
      </c>
      <c r="F98" s="2">
        <v>1</v>
      </c>
      <c r="G98" s="1">
        <v>1.0719430000000001</v>
      </c>
      <c r="J98" t="s">
        <v>232</v>
      </c>
      <c r="K98" t="s">
        <v>231</v>
      </c>
      <c r="L98" t="s">
        <v>228</v>
      </c>
      <c r="M98" t="s">
        <v>229</v>
      </c>
      <c r="N98" t="s">
        <v>229</v>
      </c>
      <c r="O98">
        <v>1</v>
      </c>
      <c r="P98">
        <v>0.12982199999999999</v>
      </c>
      <c r="Q98">
        <f>COUNTIF(Tabela1[protID],L98)</f>
        <v>2</v>
      </c>
    </row>
    <row r="99" spans="1:17" x14ac:dyDescent="0.25">
      <c r="A99" t="s">
        <v>232</v>
      </c>
      <c r="B99" t="s">
        <v>231</v>
      </c>
      <c r="C99" t="s">
        <v>228</v>
      </c>
      <c r="D99" t="s">
        <v>229</v>
      </c>
      <c r="E99" t="s">
        <v>229</v>
      </c>
      <c r="F99" s="2">
        <v>1</v>
      </c>
      <c r="G99" s="1">
        <v>0.12982199999999999</v>
      </c>
      <c r="J99" t="s">
        <v>233</v>
      </c>
      <c r="K99" t="s">
        <v>121</v>
      </c>
      <c r="L99" t="s">
        <v>122</v>
      </c>
      <c r="M99" t="s">
        <v>123</v>
      </c>
      <c r="N99" t="s">
        <v>123</v>
      </c>
      <c r="O99">
        <v>0.99999899999999997</v>
      </c>
      <c r="P99">
        <v>0.39647724003934498</v>
      </c>
      <c r="Q99">
        <f>COUNTIF(Tabela1[protID],L99)</f>
        <v>2</v>
      </c>
    </row>
    <row r="100" spans="1:17" x14ac:dyDescent="0.25">
      <c r="A100" t="s">
        <v>233</v>
      </c>
      <c r="B100" t="s">
        <v>121</v>
      </c>
      <c r="C100" t="s">
        <v>122</v>
      </c>
      <c r="D100" t="s">
        <v>123</v>
      </c>
      <c r="E100" t="s">
        <v>123</v>
      </c>
      <c r="F100" s="2">
        <v>1</v>
      </c>
      <c r="G100" s="1">
        <v>0.39647763651698098</v>
      </c>
      <c r="J100" t="s">
        <v>234</v>
      </c>
      <c r="K100" t="s">
        <v>235</v>
      </c>
      <c r="L100" t="s">
        <v>44</v>
      </c>
      <c r="M100" t="s">
        <v>45</v>
      </c>
      <c r="N100" t="s">
        <v>45</v>
      </c>
      <c r="O100">
        <v>1</v>
      </c>
      <c r="P100">
        <v>3.784E-3</v>
      </c>
      <c r="Q100">
        <f>COUNTIF(Tabela1[protID],L100)</f>
        <v>10</v>
      </c>
    </row>
    <row r="101" spans="1:17" x14ac:dyDescent="0.25">
      <c r="A101" t="s">
        <v>234</v>
      </c>
      <c r="B101" t="s">
        <v>235</v>
      </c>
      <c r="C101" t="s">
        <v>44</v>
      </c>
      <c r="D101" t="s">
        <v>45</v>
      </c>
      <c r="E101" t="s">
        <v>45</v>
      </c>
      <c r="F101" s="2">
        <v>1</v>
      </c>
      <c r="G101" s="1">
        <v>3.784E-3</v>
      </c>
      <c r="J101" t="s">
        <v>236</v>
      </c>
      <c r="K101" t="s">
        <v>237</v>
      </c>
      <c r="L101" t="s">
        <v>26</v>
      </c>
      <c r="M101" t="s">
        <v>27</v>
      </c>
      <c r="N101" t="s">
        <v>27</v>
      </c>
      <c r="O101">
        <v>1</v>
      </c>
      <c r="P101">
        <v>0.113076</v>
      </c>
      <c r="Q101">
        <f>COUNTIF(Tabela1[protID],L101)</f>
        <v>3</v>
      </c>
    </row>
    <row r="102" spans="1:17" x14ac:dyDescent="0.25">
      <c r="A102" t="s">
        <v>236</v>
      </c>
      <c r="B102" t="s">
        <v>237</v>
      </c>
      <c r="C102" t="s">
        <v>26</v>
      </c>
      <c r="D102" t="s">
        <v>27</v>
      </c>
      <c r="E102" t="s">
        <v>27</v>
      </c>
      <c r="F102" s="2">
        <v>1</v>
      </c>
      <c r="G102" s="1">
        <v>0.113076</v>
      </c>
      <c r="J102" t="s">
        <v>238</v>
      </c>
      <c r="K102" t="s">
        <v>239</v>
      </c>
      <c r="L102" t="s">
        <v>26</v>
      </c>
      <c r="M102" t="s">
        <v>27</v>
      </c>
      <c r="N102" t="s">
        <v>27</v>
      </c>
      <c r="O102">
        <v>1</v>
      </c>
      <c r="P102">
        <v>0.113076</v>
      </c>
      <c r="Q102">
        <f>COUNTIF(Tabela1[protID],L102)</f>
        <v>3</v>
      </c>
    </row>
    <row r="103" spans="1:17" x14ac:dyDescent="0.25">
      <c r="A103" t="s">
        <v>238</v>
      </c>
      <c r="B103" t="s">
        <v>239</v>
      </c>
      <c r="C103" t="s">
        <v>26</v>
      </c>
      <c r="D103" t="s">
        <v>27</v>
      </c>
      <c r="E103" t="s">
        <v>27</v>
      </c>
      <c r="F103" s="2">
        <v>1</v>
      </c>
      <c r="G103" s="1">
        <v>0.113076</v>
      </c>
    </row>
    <row r="105" spans="1:17" x14ac:dyDescent="0.25">
      <c r="A105" s="18" t="s">
        <v>733</v>
      </c>
      <c r="B105" s="18"/>
      <c r="C105" s="18"/>
      <c r="D105" s="18"/>
      <c r="E105" s="18"/>
      <c r="F105" s="18"/>
    </row>
    <row r="106" spans="1:17" x14ac:dyDescent="0.25">
      <c r="A106" t="s">
        <v>240</v>
      </c>
      <c r="B106" t="s">
        <v>241</v>
      </c>
      <c r="C106" t="s">
        <v>382</v>
      </c>
      <c r="D106" t="s">
        <v>244</v>
      </c>
      <c r="E106" t="s">
        <v>381</v>
      </c>
      <c r="F106" t="s">
        <v>383</v>
      </c>
    </row>
    <row r="107" spans="1:17" x14ac:dyDescent="0.25">
      <c r="A107" t="s">
        <v>247</v>
      </c>
      <c r="B107" t="s">
        <v>248</v>
      </c>
      <c r="C107" s="1">
        <v>0.49855121887042902</v>
      </c>
      <c r="D107" t="s">
        <v>249</v>
      </c>
      <c r="E107" t="s">
        <v>250</v>
      </c>
      <c r="F107">
        <f>COUNTIF(Tabela1[rxnName],Tabela2[[#This Row],[rxnName]])</f>
        <v>0</v>
      </c>
      <c r="H107" s="8" t="s">
        <v>639</v>
      </c>
    </row>
    <row r="108" spans="1:17" x14ac:dyDescent="0.25">
      <c r="A108" s="13" t="s">
        <v>251</v>
      </c>
      <c r="B108" s="13" t="s">
        <v>83</v>
      </c>
      <c r="C108" s="14">
        <v>0.35406846904869899</v>
      </c>
      <c r="D108" s="13" t="s">
        <v>252</v>
      </c>
      <c r="E108" s="13" t="s">
        <v>253</v>
      </c>
      <c r="F108" s="13">
        <f>COUNTIF(Tabela1[rxnName],Tabela2[[#This Row],[rxnName]])</f>
        <v>1</v>
      </c>
      <c r="H108" s="4" t="s">
        <v>640</v>
      </c>
    </row>
    <row r="109" spans="1:17" x14ac:dyDescent="0.25">
      <c r="A109" t="s">
        <v>256</v>
      </c>
      <c r="B109" t="s">
        <v>257</v>
      </c>
      <c r="C109" s="1">
        <v>0.34321862404313103</v>
      </c>
      <c r="D109" t="s">
        <v>258</v>
      </c>
      <c r="E109" t="s">
        <v>259</v>
      </c>
      <c r="F109">
        <f>COUNTIF(Tabela1[rxnName],Tabela2[[#This Row],[rxnName]])</f>
        <v>0</v>
      </c>
      <c r="H109" s="5" t="s">
        <v>641</v>
      </c>
    </row>
    <row r="110" spans="1:17" x14ac:dyDescent="0.25">
      <c r="A110" t="s">
        <v>260</v>
      </c>
      <c r="B110" t="s">
        <v>261</v>
      </c>
      <c r="C110" s="1">
        <v>0.339066938988557</v>
      </c>
      <c r="D110" t="s">
        <v>262</v>
      </c>
      <c r="E110" t="s">
        <v>263</v>
      </c>
      <c r="F110">
        <f>COUNTIF(Tabela1[rxnName],Tabela2[[#This Row],[rxnName]])</f>
        <v>0</v>
      </c>
    </row>
    <row r="111" spans="1:17" x14ac:dyDescent="0.25">
      <c r="A111" t="s">
        <v>264</v>
      </c>
      <c r="B111" t="s">
        <v>265</v>
      </c>
      <c r="C111" s="1">
        <v>0.33553760511090902</v>
      </c>
      <c r="D111" t="s">
        <v>266</v>
      </c>
      <c r="E111" t="s">
        <v>267</v>
      </c>
      <c r="F111">
        <f>COUNTIF(Tabela1[rxnName],Tabela2[[#This Row],[rxnName]])</f>
        <v>0</v>
      </c>
    </row>
    <row r="112" spans="1:17" x14ac:dyDescent="0.25">
      <c r="A112" t="s">
        <v>268</v>
      </c>
      <c r="B112" t="s">
        <v>269</v>
      </c>
      <c r="C112" s="1">
        <v>0.33553760511090902</v>
      </c>
      <c r="D112" t="s">
        <v>270</v>
      </c>
      <c r="E112" t="s">
        <v>271</v>
      </c>
      <c r="F112">
        <f>COUNTIF(Tabela1[rxnName],Tabela2[[#This Row],[rxnName]])</f>
        <v>0</v>
      </c>
    </row>
    <row r="113" spans="1:6" x14ac:dyDescent="0.25">
      <c r="A113" t="s">
        <v>304</v>
      </c>
      <c r="B113" t="s">
        <v>305</v>
      </c>
      <c r="C113" s="1">
        <v>0.33371099434020701</v>
      </c>
      <c r="D113" t="s">
        <v>306</v>
      </c>
      <c r="E113" t="s">
        <v>307</v>
      </c>
      <c r="F113">
        <f>COUNTIF(Tabela1[rxnName],Tabela2[[#This Row],[rxnName]])</f>
        <v>0</v>
      </c>
    </row>
    <row r="114" spans="1:6" x14ac:dyDescent="0.25">
      <c r="A114" t="s">
        <v>427</v>
      </c>
      <c r="B114" t="s">
        <v>354</v>
      </c>
      <c r="C114" s="1">
        <v>0.32165020477091799</v>
      </c>
      <c r="D114" t="s">
        <v>428</v>
      </c>
      <c r="E114" t="s">
        <v>429</v>
      </c>
      <c r="F114">
        <f>COUNTIF(Tabela1[rxnName],Tabela2[[#This Row],[rxnName]])</f>
        <v>0</v>
      </c>
    </row>
    <row r="115" spans="1:6" x14ac:dyDescent="0.25">
      <c r="A115" t="s">
        <v>280</v>
      </c>
      <c r="B115" t="s">
        <v>281</v>
      </c>
      <c r="C115" s="1">
        <v>0.31158866627923398</v>
      </c>
      <c r="D115" t="s">
        <v>282</v>
      </c>
      <c r="E115" t="s">
        <v>283</v>
      </c>
      <c r="F115">
        <f>COUNTIF(Tabela1[rxnName],Tabela2[[#This Row],[rxnName]])</f>
        <v>0</v>
      </c>
    </row>
    <row r="116" spans="1:6" x14ac:dyDescent="0.25">
      <c r="A116" t="s">
        <v>284</v>
      </c>
      <c r="B116" t="s">
        <v>285</v>
      </c>
      <c r="C116" s="1">
        <v>0.31146930613995599</v>
      </c>
      <c r="D116" t="s">
        <v>286</v>
      </c>
      <c r="E116" t="s">
        <v>287</v>
      </c>
      <c r="F116">
        <f>COUNTIF(Tabela1[rxnName],Tabela2[[#This Row],[rxnName]])</f>
        <v>0</v>
      </c>
    </row>
    <row r="117" spans="1:6" x14ac:dyDescent="0.25">
      <c r="A117" t="s">
        <v>288</v>
      </c>
      <c r="B117" t="s">
        <v>289</v>
      </c>
      <c r="C117" s="1">
        <v>0.31146930613995599</v>
      </c>
      <c r="D117" t="s">
        <v>290</v>
      </c>
      <c r="E117" t="s">
        <v>291</v>
      </c>
      <c r="F117">
        <f>COUNTIF(Tabela1[rxnName],Tabela2[[#This Row],[rxnName]])</f>
        <v>0</v>
      </c>
    </row>
    <row r="118" spans="1:6" x14ac:dyDescent="0.25">
      <c r="A118" t="s">
        <v>645</v>
      </c>
      <c r="B118" t="s">
        <v>646</v>
      </c>
      <c r="C118" s="1">
        <v>0.30822647219363403</v>
      </c>
      <c r="D118" t="s">
        <v>647</v>
      </c>
      <c r="E118" t="s">
        <v>648</v>
      </c>
      <c r="F118">
        <f>COUNTIF(Tabela1[rxnName],Tabela2[[#This Row],[rxnName]])</f>
        <v>0</v>
      </c>
    </row>
    <row r="119" spans="1:6" x14ac:dyDescent="0.25">
      <c r="A119" t="s">
        <v>430</v>
      </c>
      <c r="B119" t="s">
        <v>431</v>
      </c>
      <c r="C119" s="1">
        <v>0.30351979100114401</v>
      </c>
      <c r="D119" t="s">
        <v>432</v>
      </c>
      <c r="E119" t="s">
        <v>433</v>
      </c>
      <c r="F119">
        <f>COUNTIF(Tabela1[rxnName],Tabela2[[#This Row],[rxnName]])</f>
        <v>0</v>
      </c>
    </row>
    <row r="120" spans="1:6" x14ac:dyDescent="0.25">
      <c r="A120" t="s">
        <v>434</v>
      </c>
      <c r="B120" t="s">
        <v>435</v>
      </c>
      <c r="C120" s="1">
        <v>0.30351979100114401</v>
      </c>
      <c r="D120" t="s">
        <v>436</v>
      </c>
      <c r="E120" t="s">
        <v>437</v>
      </c>
      <c r="F120">
        <f>COUNTIF(Tabela1[rxnName],Tabela2[[#This Row],[rxnName]])</f>
        <v>0</v>
      </c>
    </row>
    <row r="121" spans="1:6" x14ac:dyDescent="0.25">
      <c r="A121" t="s">
        <v>438</v>
      </c>
      <c r="B121" t="s">
        <v>439</v>
      </c>
      <c r="C121" s="1">
        <v>0.30351979100114401</v>
      </c>
      <c r="D121" t="s">
        <v>440</v>
      </c>
      <c r="E121" t="s">
        <v>441</v>
      </c>
      <c r="F121">
        <f>COUNTIF(Tabela1[rxnName],Tabela2[[#This Row],[rxnName]])</f>
        <v>0</v>
      </c>
    </row>
    <row r="122" spans="1:6" x14ac:dyDescent="0.25">
      <c r="A122" t="s">
        <v>272</v>
      </c>
      <c r="B122" t="s">
        <v>273</v>
      </c>
      <c r="C122" s="1">
        <v>0.30336994249186799</v>
      </c>
      <c r="D122" t="s">
        <v>274</v>
      </c>
      <c r="E122" t="s">
        <v>275</v>
      </c>
      <c r="F122">
        <f>COUNTIF(Tabela1[rxnName],Tabela2[[#This Row],[rxnName]])</f>
        <v>0</v>
      </c>
    </row>
    <row r="123" spans="1:6" x14ac:dyDescent="0.25">
      <c r="A123" t="s">
        <v>276</v>
      </c>
      <c r="B123" t="s">
        <v>277</v>
      </c>
      <c r="C123" s="1">
        <v>0.30336994249186799</v>
      </c>
      <c r="D123" t="s">
        <v>278</v>
      </c>
      <c r="E123" t="s">
        <v>279</v>
      </c>
      <c r="F123">
        <f>COUNTIF(Tabela1[rxnName],Tabela2[[#This Row],[rxnName]])</f>
        <v>0</v>
      </c>
    </row>
    <row r="124" spans="1:6" x14ac:dyDescent="0.25">
      <c r="A124" t="s">
        <v>296</v>
      </c>
      <c r="B124" t="s">
        <v>297</v>
      </c>
      <c r="C124" s="1">
        <v>0.303226813489061</v>
      </c>
      <c r="D124" t="s">
        <v>298</v>
      </c>
      <c r="E124" t="s">
        <v>299</v>
      </c>
      <c r="F124">
        <f>COUNTIF(Tabela1[rxnName],Tabela2[[#This Row],[rxnName]])</f>
        <v>0</v>
      </c>
    </row>
    <row r="125" spans="1:6" x14ac:dyDescent="0.25">
      <c r="A125" t="s">
        <v>300</v>
      </c>
      <c r="B125" t="s">
        <v>301</v>
      </c>
      <c r="C125" s="1">
        <v>0.303226813489061</v>
      </c>
      <c r="D125" t="s">
        <v>302</v>
      </c>
      <c r="E125" t="s">
        <v>303</v>
      </c>
      <c r="F125">
        <f>COUNTIF(Tabela1[rxnName],Tabela2[[#This Row],[rxnName]])</f>
        <v>0</v>
      </c>
    </row>
    <row r="126" spans="1:6" x14ac:dyDescent="0.25">
      <c r="A126" s="13" t="s">
        <v>292</v>
      </c>
      <c r="B126" s="13" t="s">
        <v>293</v>
      </c>
      <c r="C126" s="14">
        <v>0.300886536831596</v>
      </c>
      <c r="D126" s="13" t="s">
        <v>294</v>
      </c>
      <c r="E126" s="13" t="s">
        <v>295</v>
      </c>
      <c r="F126" s="13">
        <f>COUNTIF(Tabela1[rxnName],Tabela2[[#This Row],[rxnName]])</f>
        <v>1</v>
      </c>
    </row>
    <row r="127" spans="1:6" x14ac:dyDescent="0.25">
      <c r="A127" t="s">
        <v>442</v>
      </c>
      <c r="B127" t="s">
        <v>443</v>
      </c>
      <c r="C127" s="1">
        <v>0.29940813518288401</v>
      </c>
      <c r="D127" t="s">
        <v>444</v>
      </c>
      <c r="E127" t="s">
        <v>445</v>
      </c>
      <c r="F127">
        <f>COUNTIF(Tabela1[rxnName],Tabela2[[#This Row],[rxnName]])</f>
        <v>0</v>
      </c>
    </row>
    <row r="128" spans="1:6" x14ac:dyDescent="0.25">
      <c r="A128" t="s">
        <v>446</v>
      </c>
      <c r="B128" t="s">
        <v>447</v>
      </c>
      <c r="C128" s="1">
        <v>0.29940813518288401</v>
      </c>
      <c r="D128" t="s">
        <v>448</v>
      </c>
      <c r="E128" t="s">
        <v>449</v>
      </c>
      <c r="F128">
        <f>COUNTIF(Tabela1[rxnName],Tabela2[[#This Row],[rxnName]])</f>
        <v>0</v>
      </c>
    </row>
    <row r="129" spans="1:6" x14ac:dyDescent="0.25">
      <c r="A129" t="s">
        <v>308</v>
      </c>
      <c r="B129" t="s">
        <v>309</v>
      </c>
      <c r="C129" s="1">
        <v>0.287291240814875</v>
      </c>
      <c r="D129" t="s">
        <v>310</v>
      </c>
      <c r="E129" t="s">
        <v>311</v>
      </c>
      <c r="F129">
        <f>COUNTIF(Tabela1[rxnName],Tabela2[[#This Row],[rxnName]])</f>
        <v>0</v>
      </c>
    </row>
    <row r="130" spans="1:6" x14ac:dyDescent="0.25">
      <c r="A130" t="s">
        <v>450</v>
      </c>
      <c r="B130" t="s">
        <v>451</v>
      </c>
      <c r="C130" s="1">
        <v>0.286603687332529</v>
      </c>
      <c r="D130" t="s">
        <v>452</v>
      </c>
      <c r="E130" t="s">
        <v>453</v>
      </c>
      <c r="F130">
        <f>COUNTIF(Tabela1[rxnName],Tabela2[[#This Row],[rxnName]])</f>
        <v>0</v>
      </c>
    </row>
    <row r="131" spans="1:6" x14ac:dyDescent="0.25">
      <c r="A131" t="s">
        <v>312</v>
      </c>
      <c r="B131" t="s">
        <v>313</v>
      </c>
      <c r="C131" s="1">
        <v>0.28541798507537902</v>
      </c>
      <c r="D131" t="s">
        <v>314</v>
      </c>
      <c r="E131" t="s">
        <v>315</v>
      </c>
      <c r="F131">
        <f>COUNTIF(Tabela1[rxnName],Tabela2[[#This Row],[rxnName]])</f>
        <v>0</v>
      </c>
    </row>
    <row r="132" spans="1:6" x14ac:dyDescent="0.25">
      <c r="A132" t="s">
        <v>316</v>
      </c>
      <c r="B132" t="s">
        <v>317</v>
      </c>
      <c r="C132" s="1">
        <v>0.25497695343523202</v>
      </c>
      <c r="D132" t="s">
        <v>249</v>
      </c>
      <c r="E132" t="s">
        <v>318</v>
      </c>
      <c r="F132">
        <f>COUNTIF(Tabela1[rxnName],Tabela2[[#This Row],[rxnName]])</f>
        <v>0</v>
      </c>
    </row>
    <row r="133" spans="1:6" x14ac:dyDescent="0.25">
      <c r="A133" s="13" t="s">
        <v>254</v>
      </c>
      <c r="B133" s="13" t="s">
        <v>62</v>
      </c>
      <c r="C133" s="14">
        <v>0.246931565544836</v>
      </c>
      <c r="D133" s="13" t="s">
        <v>252</v>
      </c>
      <c r="E133" s="13" t="s">
        <v>255</v>
      </c>
      <c r="F133" s="13">
        <f>COUNTIF(Tabela1[rxnName],Tabela2[[#This Row],[rxnName]])</f>
        <v>1</v>
      </c>
    </row>
    <row r="134" spans="1:6" x14ac:dyDescent="0.25">
      <c r="A134" t="s">
        <v>319</v>
      </c>
      <c r="B134" t="s">
        <v>320</v>
      </c>
      <c r="C134" s="1">
        <v>0.239107730753124</v>
      </c>
      <c r="D134" t="s">
        <v>321</v>
      </c>
      <c r="E134" t="s">
        <v>322</v>
      </c>
      <c r="F134">
        <f>COUNTIF(Tabela1[rxnName],Tabela2[[#This Row],[rxnName]])</f>
        <v>0</v>
      </c>
    </row>
    <row r="135" spans="1:6" x14ac:dyDescent="0.25">
      <c r="A135" t="s">
        <v>384</v>
      </c>
      <c r="B135" t="s">
        <v>355</v>
      </c>
      <c r="C135" s="1">
        <v>0.23022898690785601</v>
      </c>
      <c r="D135" t="s">
        <v>385</v>
      </c>
      <c r="E135" t="s">
        <v>386</v>
      </c>
      <c r="F135">
        <f>COUNTIF(Tabela1[rxnName],Tabela2[[#This Row],[rxnName]])</f>
        <v>0</v>
      </c>
    </row>
    <row r="136" spans="1:6" x14ac:dyDescent="0.25">
      <c r="A136" t="s">
        <v>323</v>
      </c>
      <c r="B136" t="s">
        <v>324</v>
      </c>
      <c r="C136" s="1">
        <v>0.21736518478082101</v>
      </c>
      <c r="D136" t="s">
        <v>325</v>
      </c>
      <c r="E136" t="s">
        <v>326</v>
      </c>
      <c r="F136">
        <f>COUNTIF(Tabela1[rxnName],Tabela2[[#This Row],[rxnName]])</f>
        <v>0</v>
      </c>
    </row>
    <row r="137" spans="1:6" x14ac:dyDescent="0.25">
      <c r="A137" t="s">
        <v>387</v>
      </c>
      <c r="B137" t="s">
        <v>388</v>
      </c>
      <c r="C137" s="1">
        <v>0.17230652509921601</v>
      </c>
      <c r="D137" t="s">
        <v>385</v>
      </c>
      <c r="E137" t="s">
        <v>389</v>
      </c>
      <c r="F137">
        <f>COUNTIF(Tabela1[rxnName],Tabela2[[#This Row],[rxnName]])</f>
        <v>0</v>
      </c>
    </row>
    <row r="138" spans="1:6" x14ac:dyDescent="0.25">
      <c r="A138" t="s">
        <v>454</v>
      </c>
      <c r="B138" t="s">
        <v>455</v>
      </c>
      <c r="C138" s="1">
        <v>0.169182282246399</v>
      </c>
      <c r="D138" t="s">
        <v>456</v>
      </c>
      <c r="E138" t="s">
        <v>457</v>
      </c>
      <c r="F138">
        <f>COUNTIF(Tabela1[rxnName],Tabela2[[#This Row],[rxnName]])</f>
        <v>0</v>
      </c>
    </row>
    <row r="139" spans="1:6" x14ac:dyDescent="0.25">
      <c r="A139" s="13" t="s">
        <v>327</v>
      </c>
      <c r="B139" s="13" t="s">
        <v>79</v>
      </c>
      <c r="C139" s="14">
        <v>0.14890903088178101</v>
      </c>
      <c r="D139" s="13" t="s">
        <v>328</v>
      </c>
      <c r="E139" s="13" t="s">
        <v>329</v>
      </c>
      <c r="F139" s="13">
        <f>COUNTIF(Tabela1[rxnName],Tabela2[[#This Row],[rxnName]])</f>
        <v>1</v>
      </c>
    </row>
    <row r="140" spans="1:6" x14ac:dyDescent="0.25">
      <c r="A140" t="s">
        <v>336</v>
      </c>
      <c r="B140" t="s">
        <v>337</v>
      </c>
      <c r="C140" s="1">
        <v>0.13472545481641901</v>
      </c>
      <c r="D140" t="s">
        <v>338</v>
      </c>
      <c r="E140" t="s">
        <v>339</v>
      </c>
      <c r="F140">
        <f>COUNTIF(Tabela1[rxnName],Tabela2[[#This Row],[rxnName]])</f>
        <v>0</v>
      </c>
    </row>
    <row r="141" spans="1:6" x14ac:dyDescent="0.25">
      <c r="A141" t="s">
        <v>340</v>
      </c>
      <c r="B141" t="s">
        <v>341</v>
      </c>
      <c r="C141" s="1">
        <v>0.13472545481641901</v>
      </c>
      <c r="D141" t="s">
        <v>342</v>
      </c>
      <c r="E141" t="s">
        <v>343</v>
      </c>
      <c r="F141">
        <f>COUNTIF(Tabela1[rxnName],Tabela2[[#This Row],[rxnName]])</f>
        <v>0</v>
      </c>
    </row>
    <row r="142" spans="1:6" x14ac:dyDescent="0.25">
      <c r="A142" t="s">
        <v>458</v>
      </c>
      <c r="B142" t="s">
        <v>459</v>
      </c>
      <c r="C142" s="1">
        <v>0.13472545481641901</v>
      </c>
      <c r="D142" t="s">
        <v>460</v>
      </c>
      <c r="E142" t="s">
        <v>461</v>
      </c>
      <c r="F142">
        <f>COUNTIF(Tabela1[rxnName],Tabela2[[#This Row],[rxnName]])</f>
        <v>0</v>
      </c>
    </row>
    <row r="143" spans="1:6" x14ac:dyDescent="0.25">
      <c r="A143" t="s">
        <v>357</v>
      </c>
      <c r="B143" t="s">
        <v>358</v>
      </c>
      <c r="C143" s="1">
        <v>7.4075967148883801E-2</v>
      </c>
      <c r="D143" t="s">
        <v>356</v>
      </c>
      <c r="E143" t="s">
        <v>359</v>
      </c>
      <c r="F143">
        <f>COUNTIF(Tabela1[rxnName],Tabela2[[#This Row],[rxnName]])</f>
        <v>0</v>
      </c>
    </row>
    <row r="144" spans="1:6" x14ac:dyDescent="0.25">
      <c r="A144" t="s">
        <v>330</v>
      </c>
      <c r="B144" t="s">
        <v>331</v>
      </c>
      <c r="C144" s="1">
        <v>5.6536443756437502E-2</v>
      </c>
      <c r="D144" t="s">
        <v>332</v>
      </c>
      <c r="E144" t="s">
        <v>333</v>
      </c>
      <c r="F144">
        <f>COUNTIF(Tabela1[rxnName],Tabela2[[#This Row],[rxnName]])</f>
        <v>0</v>
      </c>
    </row>
    <row r="145" spans="1:6" x14ac:dyDescent="0.25">
      <c r="A145" s="13" t="s">
        <v>334</v>
      </c>
      <c r="B145" s="13" t="s">
        <v>76</v>
      </c>
      <c r="C145" s="14">
        <v>5.6308764159222501E-2</v>
      </c>
      <c r="D145" s="13" t="s">
        <v>252</v>
      </c>
      <c r="E145" s="13" t="s">
        <v>335</v>
      </c>
      <c r="F145" s="13">
        <f>COUNTIF(Tabela1[rxnName],Tabela2[[#This Row],[rxnName]])</f>
        <v>1</v>
      </c>
    </row>
    <row r="146" spans="1:6" x14ac:dyDescent="0.25">
      <c r="A146" s="13" t="s">
        <v>344</v>
      </c>
      <c r="B146" s="13" t="s">
        <v>125</v>
      </c>
      <c r="C146" s="14">
        <v>3.09128906553316E-2</v>
      </c>
      <c r="D146" s="13" t="s">
        <v>345</v>
      </c>
      <c r="E146" s="13" t="s">
        <v>346</v>
      </c>
      <c r="F146" s="13">
        <f>COUNTIF(Tabela1[rxnName],Tabela2[[#This Row],[rxnName]])</f>
        <v>2</v>
      </c>
    </row>
    <row r="147" spans="1:6" x14ac:dyDescent="0.25">
      <c r="A147" t="s">
        <v>376</v>
      </c>
      <c r="B147" t="s">
        <v>218</v>
      </c>
      <c r="C147" s="16">
        <v>7.1914447892689904E-3</v>
      </c>
      <c r="D147" t="s">
        <v>377</v>
      </c>
      <c r="E147" t="s">
        <v>378</v>
      </c>
      <c r="F147">
        <f>COUNTIF(Tabela1[rxnID],Tabela2[[#This Row],[rxnID]])</f>
        <v>0</v>
      </c>
    </row>
    <row r="148" spans="1:6" x14ac:dyDescent="0.25">
      <c r="A148" t="s">
        <v>649</v>
      </c>
      <c r="B148" t="s">
        <v>650</v>
      </c>
      <c r="C148" s="16">
        <v>0</v>
      </c>
      <c r="D148" t="s">
        <v>651</v>
      </c>
      <c r="E148" t="s">
        <v>652</v>
      </c>
      <c r="F148">
        <f>COUNTIF(Tabela1[rxnID],Tabela2[[#This Row],[rxnID]])</f>
        <v>0</v>
      </c>
    </row>
    <row r="149" spans="1:6" x14ac:dyDescent="0.25">
      <c r="A149" t="s">
        <v>347</v>
      </c>
      <c r="B149" t="s">
        <v>348</v>
      </c>
      <c r="C149" s="16">
        <v>0</v>
      </c>
      <c r="D149" t="s">
        <v>349</v>
      </c>
      <c r="E149" t="s">
        <v>350</v>
      </c>
      <c r="F149">
        <f>COUNTIF(Tabela1[rxnID],Tabela2[[#This Row],[rxnID]])</f>
        <v>0</v>
      </c>
    </row>
    <row r="150" spans="1:6" x14ac:dyDescent="0.25">
      <c r="A150" t="s">
        <v>351</v>
      </c>
      <c r="B150" t="s">
        <v>49</v>
      </c>
      <c r="C150" s="16">
        <v>0</v>
      </c>
      <c r="D150" t="s">
        <v>352</v>
      </c>
      <c r="E150" t="s">
        <v>353</v>
      </c>
      <c r="F150">
        <f>COUNTIF(Tabela1[rxnID],Tabela2[[#This Row],[rxnID]])</f>
        <v>0</v>
      </c>
    </row>
    <row r="151" spans="1:6" x14ac:dyDescent="0.25">
      <c r="A151" t="s">
        <v>360</v>
      </c>
      <c r="B151" t="s">
        <v>361</v>
      </c>
      <c r="C151" s="16">
        <v>0</v>
      </c>
      <c r="D151" t="s">
        <v>362</v>
      </c>
      <c r="E151" t="s">
        <v>363</v>
      </c>
      <c r="F151">
        <f>COUNTIF(Tabela1[rxnID],Tabela2[[#This Row],[rxnID]])</f>
        <v>0</v>
      </c>
    </row>
    <row r="152" spans="1:6" x14ac:dyDescent="0.25">
      <c r="A152" t="s">
        <v>364</v>
      </c>
      <c r="B152" t="s">
        <v>365</v>
      </c>
      <c r="C152" s="16">
        <v>0</v>
      </c>
      <c r="D152" t="s">
        <v>366</v>
      </c>
      <c r="E152" t="s">
        <v>367</v>
      </c>
      <c r="F152">
        <f>COUNTIF(Tabela1[rxnID],Tabela2[[#This Row],[rxnID]])</f>
        <v>0</v>
      </c>
    </row>
    <row r="153" spans="1:6" x14ac:dyDescent="0.25">
      <c r="A153" t="s">
        <v>368</v>
      </c>
      <c r="B153" t="s">
        <v>369</v>
      </c>
      <c r="C153" s="16">
        <v>0</v>
      </c>
      <c r="D153" t="s">
        <v>370</v>
      </c>
      <c r="E153" t="s">
        <v>371</v>
      </c>
      <c r="F153">
        <f>COUNTIF(Tabela1[rxnID],Tabela2[[#This Row],[rxnID]])</f>
        <v>0</v>
      </c>
    </row>
    <row r="154" spans="1:6" x14ac:dyDescent="0.25">
      <c r="A154" t="s">
        <v>372</v>
      </c>
      <c r="B154" t="s">
        <v>373</v>
      </c>
      <c r="C154" s="16">
        <v>0</v>
      </c>
      <c r="D154" t="s">
        <v>374</v>
      </c>
      <c r="E154" t="s">
        <v>375</v>
      </c>
      <c r="F154">
        <f>COUNTIF(Tabela1[rxnID],Tabela2[[#This Row],[rxnID]])</f>
        <v>0</v>
      </c>
    </row>
    <row r="155" spans="1:6" x14ac:dyDescent="0.25">
      <c r="A155" s="13" t="s">
        <v>223</v>
      </c>
      <c r="B155" s="13" t="s">
        <v>224</v>
      </c>
      <c r="C155" s="17">
        <v>0</v>
      </c>
      <c r="D155" s="13" t="s">
        <v>226</v>
      </c>
      <c r="E155" s="13" t="s">
        <v>379</v>
      </c>
      <c r="F155" s="13">
        <f>COUNTIF(Tabela1[rxnID],Tabela2[[#This Row],[rxnID]])</f>
        <v>1</v>
      </c>
    </row>
    <row r="156" spans="1:6" x14ac:dyDescent="0.25">
      <c r="A156" t="s">
        <v>653</v>
      </c>
      <c r="B156" t="s">
        <v>654</v>
      </c>
      <c r="C156" s="16">
        <v>0</v>
      </c>
      <c r="D156" t="s">
        <v>380</v>
      </c>
      <c r="E156" t="s">
        <v>655</v>
      </c>
      <c r="F156">
        <f>COUNTIF(Tabela1[rxnID],Tabela2[[#This Row],[rxnID]])</f>
        <v>0</v>
      </c>
    </row>
  </sheetData>
  <mergeCells count="3">
    <mergeCell ref="A105:F105"/>
    <mergeCell ref="A1:H1"/>
    <mergeCell ref="J1:R1"/>
  </mergeCells>
  <conditionalFormatting sqref="C107:C146">
    <cfRule type="expression" dxfId="5" priority="1">
      <formula>C107&lt;0.5</formula>
    </cfRule>
    <cfRule type="expression" dxfId="4" priority="2">
      <formula>C107&lt;0.05</formula>
    </cfRule>
    <cfRule type="expression" dxfId="3" priority="3">
      <formula>C107&gt;=1.05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K136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12" bestFit="1" customWidth="1"/>
    <col min="8" max="8" width="68.42578125" customWidth="1"/>
    <col min="9" max="9" width="9.5703125" customWidth="1"/>
    <col min="10" max="10" width="9.42578125" customWidth="1"/>
    <col min="11" max="11" width="14.42578125" customWidth="1"/>
  </cols>
  <sheetData>
    <row r="1" spans="1:8" x14ac:dyDescent="0.25">
      <c r="A1" s="18" t="s">
        <v>643</v>
      </c>
      <c r="B1" s="18"/>
      <c r="C1" s="18"/>
      <c r="D1" s="18"/>
      <c r="E1" s="18"/>
      <c r="F1" s="18"/>
      <c r="G1" s="18"/>
      <c r="H1" s="18"/>
    </row>
    <row r="2" spans="1:8" x14ac:dyDescent="0.25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423</v>
      </c>
    </row>
    <row r="3" spans="1:8" hidden="1" x14ac:dyDescent="0.25">
      <c r="A3" t="s">
        <v>0</v>
      </c>
      <c r="B3" t="s">
        <v>421</v>
      </c>
      <c r="C3" t="s">
        <v>2</v>
      </c>
      <c r="D3" t="s">
        <v>3</v>
      </c>
      <c r="E3" t="s">
        <v>3</v>
      </c>
      <c r="F3">
        <v>1</v>
      </c>
      <c r="G3">
        <v>0.241175</v>
      </c>
      <c r="H3">
        <f>COUNTIF(ecYali!A3:A102,Tabela4[[#This Row],[rxnID]])</f>
        <v>1</v>
      </c>
    </row>
    <row r="4" spans="1:8" x14ac:dyDescent="0.25">
      <c r="A4" t="s">
        <v>4</v>
      </c>
      <c r="B4" t="s">
        <v>422</v>
      </c>
      <c r="C4" t="s">
        <v>2</v>
      </c>
      <c r="D4" t="s">
        <v>3</v>
      </c>
      <c r="E4" t="s">
        <v>3</v>
      </c>
      <c r="F4">
        <v>1</v>
      </c>
      <c r="G4">
        <v>0.241175</v>
      </c>
    </row>
    <row r="5" spans="1:8" hidden="1" x14ac:dyDescent="0.25">
      <c r="A5" t="s">
        <v>6</v>
      </c>
      <c r="B5" t="s">
        <v>7</v>
      </c>
      <c r="C5" t="s">
        <v>8</v>
      </c>
      <c r="D5" t="s">
        <v>9</v>
      </c>
      <c r="E5" t="s">
        <v>9</v>
      </c>
      <c r="F5" s="2">
        <v>1</v>
      </c>
      <c r="G5">
        <v>0.10603899999999999</v>
      </c>
      <c r="H5">
        <f>COUNTIF(ecYali!A5:A104,Tabela4[[#This Row],[rxnID]])</f>
        <v>1</v>
      </c>
    </row>
    <row r="6" spans="1:8" hidden="1" x14ac:dyDescent="0.25">
      <c r="A6" t="s">
        <v>10</v>
      </c>
      <c r="B6" t="s">
        <v>11</v>
      </c>
      <c r="C6" t="s">
        <v>12</v>
      </c>
      <c r="D6" t="s">
        <v>13</v>
      </c>
      <c r="E6" t="s">
        <v>13</v>
      </c>
      <c r="F6" s="2">
        <v>1</v>
      </c>
      <c r="G6">
        <v>3.30055053046929E-2</v>
      </c>
      <c r="H6">
        <f>COUNTIF(ecYali!A6:A105,Tabela4[[#This Row],[rxnID]])</f>
        <v>1</v>
      </c>
    </row>
    <row r="7" spans="1:8" hidden="1" x14ac:dyDescent="0.25">
      <c r="A7" t="s">
        <v>14</v>
      </c>
      <c r="B7" t="s">
        <v>15</v>
      </c>
      <c r="C7" t="s">
        <v>12</v>
      </c>
      <c r="D7" t="s">
        <v>13</v>
      </c>
      <c r="E7" t="s">
        <v>13</v>
      </c>
      <c r="F7" s="2">
        <v>1</v>
      </c>
      <c r="G7">
        <v>3.30055053046929E-2</v>
      </c>
      <c r="H7">
        <f>COUNTIF(ecYali!A7:A106,Tabela4[[#This Row],[rxnID]])</f>
        <v>1</v>
      </c>
    </row>
    <row r="8" spans="1:8" hidden="1" x14ac:dyDescent="0.25">
      <c r="A8" t="s">
        <v>16</v>
      </c>
      <c r="B8" t="s">
        <v>17</v>
      </c>
      <c r="C8" t="s">
        <v>12</v>
      </c>
      <c r="D8" t="s">
        <v>13</v>
      </c>
      <c r="E8" t="s">
        <v>13</v>
      </c>
      <c r="F8">
        <v>1</v>
      </c>
      <c r="G8">
        <v>3.30055053046929E-2</v>
      </c>
      <c r="H8">
        <f>COUNTIF(ecYali!A8:A107,Tabela4[[#This Row],[rxnID]])</f>
        <v>1</v>
      </c>
    </row>
    <row r="9" spans="1:8" x14ac:dyDescent="0.25">
      <c r="A9" t="s">
        <v>18</v>
      </c>
      <c r="B9" t="s">
        <v>19</v>
      </c>
      <c r="C9" t="s">
        <v>20</v>
      </c>
      <c r="D9" t="s">
        <v>21</v>
      </c>
      <c r="E9" t="s">
        <v>21</v>
      </c>
      <c r="F9">
        <v>1</v>
      </c>
      <c r="G9">
        <v>3.6749999999999999E-3</v>
      </c>
    </row>
    <row r="10" spans="1:8" hidden="1" x14ac:dyDescent="0.25">
      <c r="A10" t="s">
        <v>22</v>
      </c>
      <c r="B10" t="s">
        <v>23</v>
      </c>
      <c r="C10" t="s">
        <v>20</v>
      </c>
      <c r="D10" t="s">
        <v>21</v>
      </c>
      <c r="E10" t="s">
        <v>21</v>
      </c>
      <c r="F10">
        <v>1</v>
      </c>
      <c r="G10">
        <v>3.6749999999999999E-3</v>
      </c>
      <c r="H10">
        <f>COUNTIF(ecYali!A10:A109,Tabela4[[#This Row],[rxnID]])</f>
        <v>1</v>
      </c>
    </row>
    <row r="11" spans="1:8" hidden="1" x14ac:dyDescent="0.25">
      <c r="A11" t="s">
        <v>24</v>
      </c>
      <c r="B11" t="s">
        <v>25</v>
      </c>
      <c r="C11" t="s">
        <v>26</v>
      </c>
      <c r="D11" t="s">
        <v>27</v>
      </c>
      <c r="E11" t="s">
        <v>27</v>
      </c>
      <c r="F11">
        <v>1</v>
      </c>
      <c r="G11">
        <v>5.5100999999999997E-2</v>
      </c>
      <c r="H11">
        <f>COUNTIF(ecYali!A11:A110,Tabela4[[#This Row],[rxnID]])</f>
        <v>1</v>
      </c>
    </row>
    <row r="12" spans="1:8" x14ac:dyDescent="0.25">
      <c r="A12" t="s">
        <v>28</v>
      </c>
      <c r="B12" t="s">
        <v>1</v>
      </c>
      <c r="C12" t="s">
        <v>29</v>
      </c>
      <c r="D12" t="s">
        <v>30</v>
      </c>
      <c r="E12" t="s">
        <v>30</v>
      </c>
      <c r="F12">
        <v>1</v>
      </c>
      <c r="G12">
        <v>2.6939999999999999E-2</v>
      </c>
    </row>
    <row r="13" spans="1:8" hidden="1" x14ac:dyDescent="0.25">
      <c r="A13" t="s">
        <v>31</v>
      </c>
      <c r="B13" t="s">
        <v>5</v>
      </c>
      <c r="C13" t="s">
        <v>29</v>
      </c>
      <c r="D13" t="s">
        <v>30</v>
      </c>
      <c r="E13" t="s">
        <v>30</v>
      </c>
      <c r="F13">
        <v>1</v>
      </c>
      <c r="G13">
        <v>2.6939999999999999E-2</v>
      </c>
      <c r="H13">
        <f>COUNTIF(ecYali!A13:A112,Tabela4[[#This Row],[rxnID]])</f>
        <v>1</v>
      </c>
    </row>
    <row r="14" spans="1:8" x14ac:dyDescent="0.25">
      <c r="A14" t="s">
        <v>32</v>
      </c>
      <c r="B14" t="s">
        <v>33</v>
      </c>
      <c r="C14" t="s">
        <v>34</v>
      </c>
      <c r="D14" t="s">
        <v>35</v>
      </c>
      <c r="E14" t="s">
        <v>35</v>
      </c>
      <c r="F14">
        <v>1</v>
      </c>
      <c r="G14">
        <v>1.2949999999999999E-3</v>
      </c>
    </row>
    <row r="15" spans="1:8" hidden="1" x14ac:dyDescent="0.25">
      <c r="A15" t="s">
        <v>36</v>
      </c>
      <c r="B15" t="s">
        <v>37</v>
      </c>
      <c r="C15" t="s">
        <v>34</v>
      </c>
      <c r="D15" t="s">
        <v>35</v>
      </c>
      <c r="E15" t="s">
        <v>35</v>
      </c>
      <c r="F15">
        <v>1</v>
      </c>
      <c r="G15">
        <v>1.2949999999999999E-3</v>
      </c>
      <c r="H15">
        <f>COUNTIF(ecYali!A15:A114,Tabela4[[#This Row],[rxnID]])</f>
        <v>1</v>
      </c>
    </row>
    <row r="16" spans="1:8" hidden="1" x14ac:dyDescent="0.25">
      <c r="A16" t="s">
        <v>78</v>
      </c>
      <c r="B16" t="s">
        <v>79</v>
      </c>
      <c r="C16" t="s">
        <v>8</v>
      </c>
      <c r="D16" t="s">
        <v>9</v>
      </c>
      <c r="E16" t="s">
        <v>9</v>
      </c>
      <c r="F16">
        <v>1</v>
      </c>
      <c r="G16">
        <v>0.10603899999999999</v>
      </c>
      <c r="H16">
        <f>COUNTIF(ecYali!A16:A115,Tabela4[[#This Row],[rxnID]])</f>
        <v>1</v>
      </c>
    </row>
    <row r="17" spans="1:8" hidden="1" x14ac:dyDescent="0.25">
      <c r="A17" t="s">
        <v>80</v>
      </c>
      <c r="B17" t="s">
        <v>81</v>
      </c>
      <c r="C17" t="s">
        <v>8</v>
      </c>
      <c r="D17" t="s">
        <v>9</v>
      </c>
      <c r="E17" t="s">
        <v>9</v>
      </c>
      <c r="F17">
        <v>1</v>
      </c>
      <c r="G17">
        <v>0.10603899999999999</v>
      </c>
      <c r="H17">
        <f>COUNTIF(ecYali!A17:A116,Tabela4[[#This Row],[rxnID]])</f>
        <v>1</v>
      </c>
    </row>
    <row r="18" spans="1:8" hidden="1" x14ac:dyDescent="0.25">
      <c r="A18" t="s">
        <v>84</v>
      </c>
      <c r="B18" t="s">
        <v>85</v>
      </c>
      <c r="C18" t="s">
        <v>86</v>
      </c>
      <c r="D18" t="s">
        <v>87</v>
      </c>
      <c r="E18" t="s">
        <v>87</v>
      </c>
      <c r="F18">
        <v>1</v>
      </c>
      <c r="G18">
        <v>5.8491000000000001E-2</v>
      </c>
      <c r="H18">
        <f>COUNTIF(ecYali!A18:A117,Tabela4[[#This Row],[rxnID]])</f>
        <v>1</v>
      </c>
    </row>
    <row r="19" spans="1:8" hidden="1" x14ac:dyDescent="0.25">
      <c r="A19" t="s">
        <v>88</v>
      </c>
      <c r="B19" t="s">
        <v>89</v>
      </c>
      <c r="C19" t="s">
        <v>86</v>
      </c>
      <c r="D19" t="s">
        <v>87</v>
      </c>
      <c r="E19" t="s">
        <v>87</v>
      </c>
      <c r="F19">
        <v>1</v>
      </c>
      <c r="G19">
        <v>5.8491000000000001E-2</v>
      </c>
      <c r="H19">
        <f>COUNTIF(ecYali!A19:A118,Tabela4[[#This Row],[rxnID]])</f>
        <v>1</v>
      </c>
    </row>
    <row r="20" spans="1:8" hidden="1" x14ac:dyDescent="0.25">
      <c r="A20" t="s">
        <v>90</v>
      </c>
      <c r="B20" t="s">
        <v>85</v>
      </c>
      <c r="C20" t="s">
        <v>86</v>
      </c>
      <c r="D20" t="s">
        <v>87</v>
      </c>
      <c r="E20" t="s">
        <v>87</v>
      </c>
      <c r="F20">
        <v>1</v>
      </c>
      <c r="G20">
        <v>5.8491000000000001E-2</v>
      </c>
      <c r="H20">
        <f>COUNTIF(ecYali!A20:A119,Tabela4[[#This Row],[rxnID]])</f>
        <v>1</v>
      </c>
    </row>
    <row r="21" spans="1:8" hidden="1" x14ac:dyDescent="0.25">
      <c r="A21" t="s">
        <v>91</v>
      </c>
      <c r="B21" t="s">
        <v>89</v>
      </c>
      <c r="C21" t="s">
        <v>86</v>
      </c>
      <c r="D21" t="s">
        <v>87</v>
      </c>
      <c r="E21" t="s">
        <v>87</v>
      </c>
      <c r="F21">
        <v>1</v>
      </c>
      <c r="G21">
        <v>5.8491000000000001E-2</v>
      </c>
      <c r="H21">
        <f>COUNTIF(ecYali!A21:A120,Tabela4[[#This Row],[rxnID]])</f>
        <v>1</v>
      </c>
    </row>
    <row r="22" spans="1:8" hidden="1" x14ac:dyDescent="0.25">
      <c r="A22" t="s">
        <v>104</v>
      </c>
      <c r="B22" t="s">
        <v>105</v>
      </c>
      <c r="C22" t="s">
        <v>106</v>
      </c>
      <c r="D22" t="s">
        <v>107</v>
      </c>
      <c r="E22" t="s">
        <v>107</v>
      </c>
      <c r="F22">
        <v>1</v>
      </c>
      <c r="G22">
        <v>1.689E-3</v>
      </c>
      <c r="H22">
        <f>COUNTIF(ecYali!A22:A121,Tabela4[[#This Row],[rxnID]])</f>
        <v>1</v>
      </c>
    </row>
    <row r="23" spans="1:8" hidden="1" x14ac:dyDescent="0.25">
      <c r="A23" t="s">
        <v>108</v>
      </c>
      <c r="B23" t="s">
        <v>109</v>
      </c>
      <c r="C23" t="s">
        <v>106</v>
      </c>
      <c r="D23" t="s">
        <v>107</v>
      </c>
      <c r="E23" t="s">
        <v>107</v>
      </c>
      <c r="F23">
        <v>1</v>
      </c>
      <c r="G23">
        <v>1.689E-3</v>
      </c>
      <c r="H23">
        <f>COUNTIF(ecYali!A23:A122,Tabela4[[#This Row],[rxnID]])</f>
        <v>1</v>
      </c>
    </row>
    <row r="24" spans="1:8" hidden="1" x14ac:dyDescent="0.25">
      <c r="A24" t="s">
        <v>116</v>
      </c>
      <c r="B24" t="s">
        <v>117</v>
      </c>
      <c r="C24" t="s">
        <v>2</v>
      </c>
      <c r="D24" t="s">
        <v>3</v>
      </c>
      <c r="E24" t="s">
        <v>3</v>
      </c>
      <c r="F24">
        <v>1</v>
      </c>
      <c r="G24">
        <v>0.241175</v>
      </c>
      <c r="H24">
        <f>COUNTIF(ecYali!A24:A123,Tabela4[[#This Row],[rxnID]])</f>
        <v>1</v>
      </c>
    </row>
    <row r="25" spans="1:8" x14ac:dyDescent="0.25">
      <c r="A25" t="s">
        <v>118</v>
      </c>
      <c r="B25" t="s">
        <v>119</v>
      </c>
      <c r="C25" t="s">
        <v>2</v>
      </c>
      <c r="D25" t="s">
        <v>3</v>
      </c>
      <c r="E25" t="s">
        <v>3</v>
      </c>
      <c r="F25">
        <v>1</v>
      </c>
      <c r="G25">
        <v>0.241175</v>
      </c>
    </row>
    <row r="26" spans="1:8" hidden="1" x14ac:dyDescent="0.25">
      <c r="A26" t="s">
        <v>136</v>
      </c>
      <c r="B26" t="s">
        <v>137</v>
      </c>
      <c r="C26" t="s">
        <v>138</v>
      </c>
      <c r="D26" t="s">
        <v>139</v>
      </c>
      <c r="E26" t="s">
        <v>139</v>
      </c>
      <c r="F26">
        <v>1</v>
      </c>
      <c r="G26">
        <v>1.3724E-2</v>
      </c>
      <c r="H26">
        <f>COUNTIF(ecYali!A26:A125,Tabela4[[#This Row],[rxnID]])</f>
        <v>1</v>
      </c>
    </row>
    <row r="27" spans="1:8" x14ac:dyDescent="0.25">
      <c r="A27" t="s">
        <v>140</v>
      </c>
      <c r="B27" t="s">
        <v>141</v>
      </c>
      <c r="C27" t="s">
        <v>138</v>
      </c>
      <c r="D27" t="s">
        <v>139</v>
      </c>
      <c r="E27" t="s">
        <v>139</v>
      </c>
      <c r="F27">
        <v>1</v>
      </c>
      <c r="G27">
        <v>1.3724E-2</v>
      </c>
    </row>
    <row r="28" spans="1:8" hidden="1" x14ac:dyDescent="0.25">
      <c r="A28" t="s">
        <v>142</v>
      </c>
      <c r="B28" t="s">
        <v>137</v>
      </c>
      <c r="C28" t="s">
        <v>138</v>
      </c>
      <c r="D28" t="s">
        <v>139</v>
      </c>
      <c r="E28" t="s">
        <v>139</v>
      </c>
      <c r="F28">
        <v>1</v>
      </c>
      <c r="G28">
        <v>1.3724E-2</v>
      </c>
      <c r="H28">
        <f>COUNTIF(ecYali!A28:A127,Tabela4[[#This Row],[rxnID]])</f>
        <v>1</v>
      </c>
    </row>
    <row r="29" spans="1:8" x14ac:dyDescent="0.25">
      <c r="A29" t="s">
        <v>143</v>
      </c>
      <c r="B29" t="s">
        <v>141</v>
      </c>
      <c r="C29" t="s">
        <v>138</v>
      </c>
      <c r="D29" t="s">
        <v>139</v>
      </c>
      <c r="E29" t="s">
        <v>139</v>
      </c>
      <c r="F29">
        <v>1</v>
      </c>
      <c r="G29">
        <v>1.3724E-2</v>
      </c>
    </row>
    <row r="30" spans="1:8" hidden="1" x14ac:dyDescent="0.25">
      <c r="A30" t="s">
        <v>144</v>
      </c>
      <c r="B30" t="s">
        <v>137</v>
      </c>
      <c r="C30" t="s">
        <v>138</v>
      </c>
      <c r="D30" t="s">
        <v>139</v>
      </c>
      <c r="E30" t="s">
        <v>139</v>
      </c>
      <c r="F30">
        <v>1</v>
      </c>
      <c r="G30">
        <v>1.3724E-2</v>
      </c>
      <c r="H30">
        <f>COUNTIF(ecYali!A30:A129,Tabela4[[#This Row],[rxnID]])</f>
        <v>1</v>
      </c>
    </row>
    <row r="31" spans="1:8" x14ac:dyDescent="0.25">
      <c r="A31" t="s">
        <v>145</v>
      </c>
      <c r="B31" t="s">
        <v>141</v>
      </c>
      <c r="C31" t="s">
        <v>138</v>
      </c>
      <c r="D31" t="s">
        <v>139</v>
      </c>
      <c r="E31" t="s">
        <v>139</v>
      </c>
      <c r="F31">
        <v>1</v>
      </c>
      <c r="G31">
        <v>1.3724E-2</v>
      </c>
    </row>
    <row r="32" spans="1:8" hidden="1" x14ac:dyDescent="0.25">
      <c r="A32" t="s">
        <v>146</v>
      </c>
      <c r="B32" t="s">
        <v>137</v>
      </c>
      <c r="C32" t="s">
        <v>138</v>
      </c>
      <c r="D32" t="s">
        <v>139</v>
      </c>
      <c r="E32" t="s">
        <v>139</v>
      </c>
      <c r="F32">
        <v>1</v>
      </c>
      <c r="G32">
        <v>1.3724E-2</v>
      </c>
      <c r="H32">
        <f>COUNTIF(ecYali!A32:A131,Tabela4[[#This Row],[rxnID]])</f>
        <v>1</v>
      </c>
    </row>
    <row r="33" spans="1:8" x14ac:dyDescent="0.25">
      <c r="A33" t="s">
        <v>147</v>
      </c>
      <c r="B33" t="s">
        <v>141</v>
      </c>
      <c r="C33" t="s">
        <v>138</v>
      </c>
      <c r="D33" t="s">
        <v>139</v>
      </c>
      <c r="E33" t="s">
        <v>139</v>
      </c>
      <c r="F33">
        <v>1</v>
      </c>
      <c r="G33">
        <v>1.3724E-2</v>
      </c>
    </row>
    <row r="34" spans="1:8" hidden="1" x14ac:dyDescent="0.25">
      <c r="A34" t="s">
        <v>148</v>
      </c>
      <c r="B34" t="s">
        <v>137</v>
      </c>
      <c r="C34" t="s">
        <v>138</v>
      </c>
      <c r="D34" t="s">
        <v>139</v>
      </c>
      <c r="E34" t="s">
        <v>139</v>
      </c>
      <c r="F34">
        <v>1</v>
      </c>
      <c r="G34">
        <v>1.3724E-2</v>
      </c>
      <c r="H34">
        <f>COUNTIF(ecYali!A34:A133,Tabela4[[#This Row],[rxnID]])</f>
        <v>1</v>
      </c>
    </row>
    <row r="35" spans="1:8" x14ac:dyDescent="0.25">
      <c r="A35" t="s">
        <v>149</v>
      </c>
      <c r="B35" t="s">
        <v>141</v>
      </c>
      <c r="C35" t="s">
        <v>138</v>
      </c>
      <c r="D35" t="s">
        <v>139</v>
      </c>
      <c r="E35" t="s">
        <v>139</v>
      </c>
      <c r="F35">
        <v>1</v>
      </c>
      <c r="G35">
        <v>1.3724E-2</v>
      </c>
    </row>
    <row r="36" spans="1:8" hidden="1" x14ac:dyDescent="0.25">
      <c r="A36" t="s">
        <v>150</v>
      </c>
      <c r="B36" t="s">
        <v>137</v>
      </c>
      <c r="C36" t="s">
        <v>138</v>
      </c>
      <c r="D36" t="s">
        <v>139</v>
      </c>
      <c r="E36" t="s">
        <v>139</v>
      </c>
      <c r="F36">
        <v>1</v>
      </c>
      <c r="G36">
        <v>1.3724E-2</v>
      </c>
      <c r="H36">
        <f>COUNTIF(ecYali!A36:A135,Tabela4[[#This Row],[rxnID]])</f>
        <v>1</v>
      </c>
    </row>
    <row r="37" spans="1:8" x14ac:dyDescent="0.25">
      <c r="A37" t="s">
        <v>151</v>
      </c>
      <c r="B37" t="s">
        <v>141</v>
      </c>
      <c r="C37" t="s">
        <v>138</v>
      </c>
      <c r="D37" t="s">
        <v>139</v>
      </c>
      <c r="E37" t="s">
        <v>139</v>
      </c>
      <c r="F37">
        <v>1</v>
      </c>
      <c r="G37">
        <v>1.3724E-2</v>
      </c>
    </row>
    <row r="38" spans="1:8" hidden="1" x14ac:dyDescent="0.25">
      <c r="A38" t="s">
        <v>152</v>
      </c>
      <c r="B38" t="s">
        <v>153</v>
      </c>
      <c r="C38" t="s">
        <v>86</v>
      </c>
      <c r="D38" t="s">
        <v>87</v>
      </c>
      <c r="E38" t="s">
        <v>87</v>
      </c>
      <c r="F38">
        <v>1</v>
      </c>
      <c r="G38">
        <v>5.8491000000000001E-2</v>
      </c>
      <c r="H38">
        <f>COUNTIF(ecYali!A38:A137,Tabela4[[#This Row],[rxnID]])</f>
        <v>1</v>
      </c>
    </row>
    <row r="39" spans="1:8" x14ac:dyDescent="0.25">
      <c r="A39" t="s">
        <v>154</v>
      </c>
      <c r="B39" t="s">
        <v>155</v>
      </c>
      <c r="C39" t="s">
        <v>86</v>
      </c>
      <c r="D39" t="s">
        <v>87</v>
      </c>
      <c r="E39" t="s">
        <v>87</v>
      </c>
      <c r="F39">
        <v>1</v>
      </c>
      <c r="G39">
        <v>5.8491000000000001E-2</v>
      </c>
    </row>
    <row r="40" spans="1:8" hidden="1" x14ac:dyDescent="0.25">
      <c r="A40" t="s">
        <v>156</v>
      </c>
      <c r="B40" t="s">
        <v>157</v>
      </c>
      <c r="C40" t="s">
        <v>86</v>
      </c>
      <c r="D40" t="s">
        <v>87</v>
      </c>
      <c r="E40" t="s">
        <v>87</v>
      </c>
      <c r="F40">
        <v>1</v>
      </c>
      <c r="G40">
        <v>5.8491000000000001E-2</v>
      </c>
      <c r="H40">
        <f>COUNTIF(ecYali!A40:A139,Tabela4[[#This Row],[rxnID]])</f>
        <v>1</v>
      </c>
    </row>
    <row r="41" spans="1:8" x14ac:dyDescent="0.25">
      <c r="A41" t="s">
        <v>158</v>
      </c>
      <c r="B41" t="s">
        <v>159</v>
      </c>
      <c r="C41" t="s">
        <v>86</v>
      </c>
      <c r="D41" t="s">
        <v>87</v>
      </c>
      <c r="E41" t="s">
        <v>87</v>
      </c>
      <c r="F41">
        <v>1</v>
      </c>
      <c r="G41">
        <v>5.8491000000000001E-2</v>
      </c>
    </row>
    <row r="42" spans="1:8" hidden="1" x14ac:dyDescent="0.25">
      <c r="A42" t="s">
        <v>160</v>
      </c>
      <c r="B42" t="s">
        <v>161</v>
      </c>
      <c r="C42" t="s">
        <v>86</v>
      </c>
      <c r="D42" t="s">
        <v>87</v>
      </c>
      <c r="E42" t="s">
        <v>87</v>
      </c>
      <c r="F42">
        <v>1</v>
      </c>
      <c r="G42">
        <v>5.8491000000000001E-2</v>
      </c>
      <c r="H42">
        <f>COUNTIF(ecYali!A42:A141,Tabela4[[#This Row],[rxnID]])</f>
        <v>1</v>
      </c>
    </row>
    <row r="43" spans="1:8" x14ac:dyDescent="0.25">
      <c r="A43" t="s">
        <v>162</v>
      </c>
      <c r="B43" t="s">
        <v>163</v>
      </c>
      <c r="C43" t="s">
        <v>86</v>
      </c>
      <c r="D43" t="s">
        <v>87</v>
      </c>
      <c r="E43" t="s">
        <v>87</v>
      </c>
      <c r="F43">
        <v>1</v>
      </c>
      <c r="G43">
        <v>5.8491000000000001E-2</v>
      </c>
    </row>
    <row r="44" spans="1:8" hidden="1" x14ac:dyDescent="0.25">
      <c r="A44" t="s">
        <v>164</v>
      </c>
      <c r="B44" t="s">
        <v>161</v>
      </c>
      <c r="C44" t="s">
        <v>86</v>
      </c>
      <c r="D44" t="s">
        <v>87</v>
      </c>
      <c r="E44" t="s">
        <v>87</v>
      </c>
      <c r="F44">
        <v>1</v>
      </c>
      <c r="G44">
        <v>5.8491000000000001E-2</v>
      </c>
      <c r="H44">
        <f>COUNTIF(ecYali!A44:A143,Tabela4[[#This Row],[rxnID]])</f>
        <v>1</v>
      </c>
    </row>
    <row r="45" spans="1:8" x14ac:dyDescent="0.25">
      <c r="A45" t="s">
        <v>165</v>
      </c>
      <c r="B45" t="s">
        <v>163</v>
      </c>
      <c r="C45" t="s">
        <v>86</v>
      </c>
      <c r="D45" t="s">
        <v>87</v>
      </c>
      <c r="E45" t="s">
        <v>87</v>
      </c>
      <c r="F45">
        <v>1</v>
      </c>
      <c r="G45">
        <v>5.8491000000000001E-2</v>
      </c>
    </row>
    <row r="46" spans="1:8" hidden="1" x14ac:dyDescent="0.25">
      <c r="A46" t="s">
        <v>181</v>
      </c>
      <c r="B46" t="s">
        <v>182</v>
      </c>
      <c r="C46" t="s">
        <v>183</v>
      </c>
      <c r="D46" t="s">
        <v>184</v>
      </c>
      <c r="E46" t="s">
        <v>184</v>
      </c>
      <c r="F46">
        <v>1</v>
      </c>
      <c r="G46">
        <v>6.9497000000000003E-2</v>
      </c>
      <c r="H46">
        <f>COUNTIF(ecYali!A46:A145,Tabela4[[#This Row],[rxnID]])</f>
        <v>1</v>
      </c>
    </row>
    <row r="47" spans="1:8" x14ac:dyDescent="0.25">
      <c r="A47" t="s">
        <v>185</v>
      </c>
      <c r="B47" t="s">
        <v>186</v>
      </c>
      <c r="C47" t="s">
        <v>183</v>
      </c>
      <c r="D47" t="s">
        <v>184</v>
      </c>
      <c r="E47" t="s">
        <v>184</v>
      </c>
      <c r="F47">
        <v>1</v>
      </c>
      <c r="G47">
        <v>6.9497000000000003E-2</v>
      </c>
    </row>
    <row r="48" spans="1:8" hidden="1" x14ac:dyDescent="0.25">
      <c r="A48" t="s">
        <v>191</v>
      </c>
      <c r="B48" t="s">
        <v>192</v>
      </c>
      <c r="C48" t="s">
        <v>193</v>
      </c>
      <c r="D48" t="s">
        <v>194</v>
      </c>
      <c r="E48" t="s">
        <v>194</v>
      </c>
      <c r="F48">
        <v>1</v>
      </c>
      <c r="G48">
        <v>3.6066000000000001E-2</v>
      </c>
      <c r="H48">
        <f>COUNTIF(ecYali!A48:A147,Tabela4[[#This Row],[rxnID]])</f>
        <v>1</v>
      </c>
    </row>
    <row r="49" spans="1:8" x14ac:dyDescent="0.25">
      <c r="A49" t="s">
        <v>195</v>
      </c>
      <c r="B49" t="s">
        <v>196</v>
      </c>
      <c r="C49" t="s">
        <v>193</v>
      </c>
      <c r="D49" t="s">
        <v>194</v>
      </c>
      <c r="E49" t="s">
        <v>194</v>
      </c>
      <c r="F49">
        <v>1</v>
      </c>
      <c r="G49">
        <v>3.6066000000000001E-2</v>
      </c>
    </row>
    <row r="50" spans="1:8" hidden="1" x14ac:dyDescent="0.25">
      <c r="A50" t="s">
        <v>197</v>
      </c>
      <c r="B50" t="s">
        <v>198</v>
      </c>
      <c r="C50" t="s">
        <v>193</v>
      </c>
      <c r="D50" t="s">
        <v>194</v>
      </c>
      <c r="E50" t="s">
        <v>194</v>
      </c>
      <c r="F50">
        <v>1</v>
      </c>
      <c r="G50">
        <v>3.6066000000000001E-2</v>
      </c>
      <c r="H50">
        <f>COUNTIF(ecYali!A50:A149,Tabela4[[#This Row],[rxnID]])</f>
        <v>1</v>
      </c>
    </row>
    <row r="51" spans="1:8" x14ac:dyDescent="0.25">
      <c r="A51" t="s">
        <v>199</v>
      </c>
      <c r="B51" t="s">
        <v>200</v>
      </c>
      <c r="C51" t="s">
        <v>193</v>
      </c>
      <c r="D51" t="s">
        <v>194</v>
      </c>
      <c r="E51" t="s">
        <v>194</v>
      </c>
      <c r="F51">
        <v>1</v>
      </c>
      <c r="G51">
        <v>3.6066000000000001E-2</v>
      </c>
    </row>
    <row r="52" spans="1:8" hidden="1" x14ac:dyDescent="0.25">
      <c r="A52" t="s">
        <v>207</v>
      </c>
      <c r="B52" t="s">
        <v>208</v>
      </c>
      <c r="C52" t="s">
        <v>12</v>
      </c>
      <c r="D52" t="s">
        <v>13</v>
      </c>
      <c r="E52" t="s">
        <v>13</v>
      </c>
      <c r="F52">
        <v>1</v>
      </c>
      <c r="G52">
        <v>3.30055053046929E-2</v>
      </c>
      <c r="H52">
        <f>COUNTIF(ecYali!A52:A151,Tabela4[[#This Row],[rxnID]])</f>
        <v>1</v>
      </c>
    </row>
    <row r="53" spans="1:8" hidden="1" x14ac:dyDescent="0.25">
      <c r="A53" t="s">
        <v>209</v>
      </c>
      <c r="B53" t="s">
        <v>210</v>
      </c>
      <c r="C53" t="s">
        <v>12</v>
      </c>
      <c r="D53" t="s">
        <v>13</v>
      </c>
      <c r="E53" t="s">
        <v>13</v>
      </c>
      <c r="F53">
        <v>1</v>
      </c>
      <c r="G53">
        <v>3.30055053046929E-2</v>
      </c>
      <c r="H53">
        <f>COUNTIF(ecYali!A53:A152,Tabela4[[#This Row],[rxnID]])</f>
        <v>1</v>
      </c>
    </row>
    <row r="54" spans="1:8" hidden="1" x14ac:dyDescent="0.25">
      <c r="A54" t="s">
        <v>211</v>
      </c>
      <c r="B54" t="s">
        <v>212</v>
      </c>
      <c r="C54" t="s">
        <v>213</v>
      </c>
      <c r="D54" t="s">
        <v>214</v>
      </c>
      <c r="E54" t="s">
        <v>214</v>
      </c>
      <c r="F54">
        <v>1</v>
      </c>
      <c r="G54">
        <v>1.6869999999999999E-3</v>
      </c>
      <c r="H54">
        <f>COUNTIF(ecYali!A54:A153,Tabela4[[#This Row],[rxnID]])</f>
        <v>1</v>
      </c>
    </row>
    <row r="55" spans="1:8" x14ac:dyDescent="0.25">
      <c r="A55" t="s">
        <v>215</v>
      </c>
      <c r="B55" t="s">
        <v>216</v>
      </c>
      <c r="C55" t="s">
        <v>213</v>
      </c>
      <c r="D55" t="s">
        <v>214</v>
      </c>
      <c r="E55" t="s">
        <v>214</v>
      </c>
      <c r="F55">
        <v>1</v>
      </c>
      <c r="G55">
        <v>1.6869999999999999E-3</v>
      </c>
    </row>
    <row r="56" spans="1:8" hidden="1" x14ac:dyDescent="0.25">
      <c r="A56" t="s">
        <v>217</v>
      </c>
      <c r="B56" t="s">
        <v>218</v>
      </c>
      <c r="C56" t="s">
        <v>219</v>
      </c>
      <c r="D56" t="s">
        <v>220</v>
      </c>
      <c r="E56" t="s">
        <v>220</v>
      </c>
      <c r="F56">
        <v>1</v>
      </c>
      <c r="G56">
        <v>1.1105E-2</v>
      </c>
      <c r="H56">
        <f>COUNTIF(ecYali!A56:A157,Tabela4[[#This Row],[rxnID]])</f>
        <v>1</v>
      </c>
    </row>
    <row r="57" spans="1:8" x14ac:dyDescent="0.25">
      <c r="A57" t="s">
        <v>221</v>
      </c>
      <c r="B57" t="s">
        <v>222</v>
      </c>
      <c r="C57" t="s">
        <v>219</v>
      </c>
      <c r="D57" t="s">
        <v>220</v>
      </c>
      <c r="E57" t="s">
        <v>220</v>
      </c>
      <c r="F57">
        <v>1</v>
      </c>
      <c r="G57">
        <v>1.1105E-2</v>
      </c>
    </row>
    <row r="58" spans="1:8" hidden="1" x14ac:dyDescent="0.25">
      <c r="A58" t="s">
        <v>223</v>
      </c>
      <c r="B58" t="s">
        <v>224</v>
      </c>
      <c r="C58" t="s">
        <v>225</v>
      </c>
      <c r="D58" t="s">
        <v>226</v>
      </c>
      <c r="E58" t="s">
        <v>226</v>
      </c>
      <c r="F58">
        <v>1</v>
      </c>
      <c r="G58">
        <v>0.26227200000000001</v>
      </c>
      <c r="H58">
        <f>COUNTIF(ecYali!A58:A159,Tabela4[[#This Row],[rxnID]])</f>
        <v>2</v>
      </c>
    </row>
    <row r="59" spans="1:8" x14ac:dyDescent="0.25">
      <c r="A59" t="s">
        <v>230</v>
      </c>
      <c r="B59" t="s">
        <v>231</v>
      </c>
      <c r="C59" t="s">
        <v>225</v>
      </c>
      <c r="D59" t="s">
        <v>226</v>
      </c>
      <c r="E59" t="s">
        <v>226</v>
      </c>
      <c r="F59">
        <v>1</v>
      </c>
      <c r="G59">
        <v>0.26227200000000001</v>
      </c>
    </row>
    <row r="60" spans="1:8" hidden="1" x14ac:dyDescent="0.25">
      <c r="A60" t="s">
        <v>236</v>
      </c>
      <c r="B60" t="s">
        <v>237</v>
      </c>
      <c r="C60" t="s">
        <v>26</v>
      </c>
      <c r="D60" t="s">
        <v>27</v>
      </c>
      <c r="E60" t="s">
        <v>27</v>
      </c>
      <c r="F60" s="2">
        <v>1</v>
      </c>
      <c r="G60" s="15">
        <v>5.5100999999999997E-2</v>
      </c>
      <c r="H60">
        <f>COUNTIF(ecYali!A60:A161,Tabela4[[#This Row],[rxnID]])</f>
        <v>1</v>
      </c>
    </row>
    <row r="61" spans="1:8" hidden="1" x14ac:dyDescent="0.25">
      <c r="A61" t="s">
        <v>238</v>
      </c>
      <c r="B61" t="s">
        <v>239</v>
      </c>
      <c r="C61" t="s">
        <v>26</v>
      </c>
      <c r="D61" t="s">
        <v>27</v>
      </c>
      <c r="E61" t="s">
        <v>27</v>
      </c>
      <c r="F61" s="2">
        <v>1</v>
      </c>
      <c r="G61" s="15">
        <v>5.5100999999999997E-2</v>
      </c>
      <c r="H61">
        <f>COUNTIF(ecYali!A61:A162,Tabela4[[#This Row],[rxnID]])</f>
        <v>1</v>
      </c>
    </row>
    <row r="63" spans="1:8" x14ac:dyDescent="0.25">
      <c r="A63" s="18" t="s">
        <v>733</v>
      </c>
      <c r="B63" s="18"/>
      <c r="C63" s="18"/>
      <c r="D63" s="18"/>
      <c r="E63" s="18"/>
      <c r="F63" s="18"/>
    </row>
    <row r="64" spans="1:8" x14ac:dyDescent="0.25">
      <c r="A64" t="s">
        <v>240</v>
      </c>
      <c r="B64" t="s">
        <v>241</v>
      </c>
      <c r="C64" t="s">
        <v>382</v>
      </c>
      <c r="D64" t="s">
        <v>244</v>
      </c>
      <c r="E64" t="s">
        <v>381</v>
      </c>
      <c r="F64" t="s">
        <v>383</v>
      </c>
      <c r="G64" t="s">
        <v>423</v>
      </c>
    </row>
    <row r="65" spans="1:7" x14ac:dyDescent="0.25">
      <c r="A65" t="s">
        <v>656</v>
      </c>
      <c r="B65" t="s">
        <v>657</v>
      </c>
      <c r="C65" s="1">
        <v>125.875</v>
      </c>
      <c r="D65" t="s">
        <v>658</v>
      </c>
      <c r="E65" t="s">
        <v>659</v>
      </c>
      <c r="F65">
        <f>COUNTIF(Tabela4[rxnID],A65)</f>
        <v>0</v>
      </c>
    </row>
    <row r="66" spans="1:7" x14ac:dyDescent="0.25">
      <c r="A66" t="s">
        <v>660</v>
      </c>
      <c r="B66" t="s">
        <v>661</v>
      </c>
      <c r="C66" s="1">
        <v>125.875</v>
      </c>
      <c r="D66" t="s">
        <v>662</v>
      </c>
      <c r="E66" t="s">
        <v>663</v>
      </c>
      <c r="F66">
        <f>COUNTIF(Tabela4[rxnID],A66)</f>
        <v>0</v>
      </c>
    </row>
    <row r="67" spans="1:7" x14ac:dyDescent="0.25">
      <c r="A67" t="s">
        <v>664</v>
      </c>
      <c r="B67" t="s">
        <v>665</v>
      </c>
      <c r="C67" s="1">
        <v>125.875</v>
      </c>
      <c r="D67" t="s">
        <v>666</v>
      </c>
      <c r="E67" t="s">
        <v>667</v>
      </c>
      <c r="F67">
        <f>COUNTIF(Tabela4[rxnID],A67)</f>
        <v>0</v>
      </c>
    </row>
    <row r="68" spans="1:7" x14ac:dyDescent="0.25">
      <c r="A68" t="s">
        <v>31</v>
      </c>
      <c r="B68" t="s">
        <v>5</v>
      </c>
      <c r="C68" s="1">
        <v>63.4375</v>
      </c>
      <c r="D68" t="s">
        <v>30</v>
      </c>
      <c r="E68" t="s">
        <v>668</v>
      </c>
      <c r="F68">
        <f>COUNTIF(Tabela4[rxnID],A68)</f>
        <v>1</v>
      </c>
    </row>
    <row r="69" spans="1:7" x14ac:dyDescent="0.25">
      <c r="A69" t="s">
        <v>347</v>
      </c>
      <c r="B69" t="s">
        <v>348</v>
      </c>
      <c r="C69" s="1">
        <v>63.4375</v>
      </c>
      <c r="D69" t="s">
        <v>349</v>
      </c>
      <c r="E69" t="s">
        <v>350</v>
      </c>
      <c r="F69">
        <f>COUNTIF(Tabela4[rxnID],A69)</f>
        <v>0</v>
      </c>
    </row>
    <row r="70" spans="1:7" x14ac:dyDescent="0.25">
      <c r="A70" t="s">
        <v>669</v>
      </c>
      <c r="B70" t="s">
        <v>670</v>
      </c>
      <c r="C70" s="1">
        <v>63.4375</v>
      </c>
      <c r="D70" t="s">
        <v>658</v>
      </c>
      <c r="E70" t="s">
        <v>671</v>
      </c>
      <c r="F70">
        <f>COUNTIF(Tabela4[rxnID],A70)</f>
        <v>0</v>
      </c>
    </row>
    <row r="71" spans="1:7" x14ac:dyDescent="0.25">
      <c r="A71" t="s">
        <v>672</v>
      </c>
      <c r="B71" t="s">
        <v>670</v>
      </c>
      <c r="C71" s="1">
        <v>63.4375</v>
      </c>
      <c r="D71" t="s">
        <v>658</v>
      </c>
      <c r="E71" t="s">
        <v>673</v>
      </c>
      <c r="F71">
        <f>COUNTIF(Tabela4[rxnID],A71)</f>
        <v>0</v>
      </c>
    </row>
    <row r="72" spans="1:7" x14ac:dyDescent="0.25">
      <c r="A72" s="3" t="s">
        <v>801</v>
      </c>
      <c r="B72" s="3" t="s">
        <v>800</v>
      </c>
      <c r="C72" s="1">
        <v>63.4375</v>
      </c>
      <c r="D72" t="s">
        <v>674</v>
      </c>
      <c r="E72" s="3" t="s">
        <v>734</v>
      </c>
      <c r="F72">
        <f>COUNTIF(Tabela4[rxnID],A72)</f>
        <v>0</v>
      </c>
      <c r="G72" t="s">
        <v>802</v>
      </c>
    </row>
    <row r="73" spans="1:7" x14ac:dyDescent="0.25">
      <c r="A73" t="s">
        <v>675</v>
      </c>
      <c r="B73" t="s">
        <v>676</v>
      </c>
      <c r="C73" s="1">
        <v>0.40857178102819502</v>
      </c>
      <c r="D73" t="s">
        <v>677</v>
      </c>
      <c r="E73" t="s">
        <v>678</v>
      </c>
      <c r="F73">
        <f>COUNTIF(Tabela4[rxnID],A73)</f>
        <v>0</v>
      </c>
    </row>
    <row r="74" spans="1:7" x14ac:dyDescent="0.25">
      <c r="A74" t="s">
        <v>679</v>
      </c>
      <c r="B74" t="s">
        <v>680</v>
      </c>
      <c r="C74" s="1">
        <v>0.40125447778001799</v>
      </c>
      <c r="D74" t="s">
        <v>681</v>
      </c>
      <c r="E74" t="s">
        <v>682</v>
      </c>
      <c r="F74">
        <f>COUNTIF(Tabela4[rxnID],A74)</f>
        <v>0</v>
      </c>
    </row>
    <row r="75" spans="1:7" x14ac:dyDescent="0.25">
      <c r="A75" t="s">
        <v>683</v>
      </c>
      <c r="B75" t="s">
        <v>684</v>
      </c>
      <c r="C75" s="1">
        <v>0.40125099476779402</v>
      </c>
      <c r="D75" t="s">
        <v>681</v>
      </c>
      <c r="E75" t="s">
        <v>685</v>
      </c>
      <c r="F75">
        <f>COUNTIF(Tabela4[rxnID],A75)</f>
        <v>0</v>
      </c>
    </row>
    <row r="76" spans="1:7" x14ac:dyDescent="0.25">
      <c r="A76" t="s">
        <v>686</v>
      </c>
      <c r="B76" t="s">
        <v>687</v>
      </c>
      <c r="C76" s="1">
        <v>0.401199992401512</v>
      </c>
      <c r="D76" t="s">
        <v>677</v>
      </c>
      <c r="E76" t="s">
        <v>688</v>
      </c>
      <c r="F76">
        <f>COUNTIF(Tabela4[rxnID],A76)</f>
        <v>0</v>
      </c>
    </row>
    <row r="77" spans="1:7" x14ac:dyDescent="0.25">
      <c r="A77" t="s">
        <v>689</v>
      </c>
      <c r="B77" t="s">
        <v>690</v>
      </c>
      <c r="C77" s="1">
        <v>0.40013999869849298</v>
      </c>
      <c r="D77" t="s">
        <v>691</v>
      </c>
      <c r="E77" t="s">
        <v>692</v>
      </c>
      <c r="F77">
        <f>COUNTIF(Tabela4[rxnID],A77)</f>
        <v>0</v>
      </c>
    </row>
    <row r="78" spans="1:7" x14ac:dyDescent="0.25">
      <c r="A78" t="s">
        <v>693</v>
      </c>
      <c r="B78" t="s">
        <v>694</v>
      </c>
      <c r="C78" s="1">
        <v>0.40013999869250799</v>
      </c>
      <c r="D78" t="s">
        <v>695</v>
      </c>
      <c r="E78" t="s">
        <v>696</v>
      </c>
      <c r="F78">
        <f>COUNTIF(Tabela4[rxnID],A78)</f>
        <v>0</v>
      </c>
    </row>
    <row r="79" spans="1:7" x14ac:dyDescent="0.25">
      <c r="A79" t="s">
        <v>697</v>
      </c>
      <c r="B79" t="s">
        <v>698</v>
      </c>
      <c r="C79" s="1">
        <v>0.40013999868803701</v>
      </c>
      <c r="D79" t="s">
        <v>699</v>
      </c>
      <c r="E79" t="s">
        <v>700</v>
      </c>
      <c r="F79">
        <f>COUNTIF(Tabela4[rxnID],A79)</f>
        <v>0</v>
      </c>
    </row>
    <row r="80" spans="1:7" x14ac:dyDescent="0.25">
      <c r="A80" t="s">
        <v>280</v>
      </c>
      <c r="B80" t="s">
        <v>281</v>
      </c>
      <c r="C80" s="1">
        <v>0.38783223488777102</v>
      </c>
      <c r="D80" t="s">
        <v>282</v>
      </c>
      <c r="E80" t="s">
        <v>283</v>
      </c>
      <c r="F80">
        <f>COUNTIF(Tabela4[rxnID],A80)</f>
        <v>0</v>
      </c>
    </row>
    <row r="81" spans="1:6" x14ac:dyDescent="0.25">
      <c r="A81" t="s">
        <v>284</v>
      </c>
      <c r="B81" t="s">
        <v>285</v>
      </c>
      <c r="C81" s="1">
        <v>0.387793749852342</v>
      </c>
      <c r="D81" t="s">
        <v>286</v>
      </c>
      <c r="E81" t="s">
        <v>287</v>
      </c>
      <c r="F81">
        <f>COUNTIF(Tabela4[rxnID],A81)</f>
        <v>0</v>
      </c>
    </row>
    <row r="82" spans="1:6" x14ac:dyDescent="0.25">
      <c r="A82" t="s">
        <v>288</v>
      </c>
      <c r="B82" t="s">
        <v>289</v>
      </c>
      <c r="C82" s="1">
        <v>0.387793749852342</v>
      </c>
      <c r="D82" t="s">
        <v>290</v>
      </c>
      <c r="E82" t="s">
        <v>291</v>
      </c>
      <c r="F82">
        <f>COUNTIF(Tabela4[rxnID],A82)</f>
        <v>0</v>
      </c>
    </row>
    <row r="83" spans="1:6" x14ac:dyDescent="0.25">
      <c r="A83" t="s">
        <v>304</v>
      </c>
      <c r="B83" t="s">
        <v>305</v>
      </c>
      <c r="C83" s="1">
        <v>0.38573874561058202</v>
      </c>
      <c r="D83" t="s">
        <v>306</v>
      </c>
      <c r="E83" t="s">
        <v>307</v>
      </c>
      <c r="F83">
        <f>COUNTIF(Tabela4[rxnID],A83)</f>
        <v>0</v>
      </c>
    </row>
    <row r="84" spans="1:6" x14ac:dyDescent="0.25">
      <c r="A84" t="s">
        <v>272</v>
      </c>
      <c r="B84" t="s">
        <v>273</v>
      </c>
      <c r="C84" s="1">
        <v>0.38494066741838501</v>
      </c>
      <c r="D84" t="s">
        <v>274</v>
      </c>
      <c r="E84" t="s">
        <v>275</v>
      </c>
      <c r="F84">
        <f>COUNTIF(Tabela4[rxnID],A84)</f>
        <v>0</v>
      </c>
    </row>
    <row r="85" spans="1:6" x14ac:dyDescent="0.25">
      <c r="A85" t="s">
        <v>296</v>
      </c>
      <c r="B85" t="s">
        <v>297</v>
      </c>
      <c r="C85" s="1">
        <v>0.38494066741838501</v>
      </c>
      <c r="D85" t="s">
        <v>298</v>
      </c>
      <c r="E85" t="s">
        <v>299</v>
      </c>
      <c r="F85">
        <f>COUNTIF(Tabela4[rxnID],A85)</f>
        <v>0</v>
      </c>
    </row>
    <row r="86" spans="1:6" x14ac:dyDescent="0.25">
      <c r="A86" t="s">
        <v>300</v>
      </c>
      <c r="B86" t="s">
        <v>301</v>
      </c>
      <c r="C86" s="1">
        <v>0.38494066741838501</v>
      </c>
      <c r="D86" t="s">
        <v>302</v>
      </c>
      <c r="E86" t="s">
        <v>303</v>
      </c>
      <c r="F86">
        <f>COUNTIF(Tabela4[rxnID],A86)</f>
        <v>0</v>
      </c>
    </row>
    <row r="87" spans="1:6" x14ac:dyDescent="0.25">
      <c r="A87" t="s">
        <v>276</v>
      </c>
      <c r="B87" t="s">
        <v>277</v>
      </c>
      <c r="C87" s="1">
        <v>0.38494066741838501</v>
      </c>
      <c r="D87" t="s">
        <v>278</v>
      </c>
      <c r="E87" t="s">
        <v>279</v>
      </c>
      <c r="F87">
        <f>COUNTIF(Tabela4[rxnID],A87)</f>
        <v>0</v>
      </c>
    </row>
    <row r="88" spans="1:6" x14ac:dyDescent="0.25">
      <c r="A88" t="s">
        <v>292</v>
      </c>
      <c r="B88" t="s">
        <v>293</v>
      </c>
      <c r="C88" s="1">
        <v>0.384043372394477</v>
      </c>
      <c r="D88" t="s">
        <v>294</v>
      </c>
      <c r="E88" t="s">
        <v>295</v>
      </c>
      <c r="F88">
        <f>COUNTIF(Tabela4[rxnID],A88)</f>
        <v>0</v>
      </c>
    </row>
    <row r="89" spans="1:6" x14ac:dyDescent="0.25">
      <c r="A89" t="s">
        <v>701</v>
      </c>
      <c r="B89" t="s">
        <v>702</v>
      </c>
      <c r="C89" s="1">
        <v>0.38365195655713302</v>
      </c>
      <c r="D89" t="s">
        <v>703</v>
      </c>
      <c r="E89" t="s">
        <v>704</v>
      </c>
      <c r="F89">
        <f>COUNTIF(Tabela4[rxnID],A89)</f>
        <v>0</v>
      </c>
    </row>
    <row r="90" spans="1:6" x14ac:dyDescent="0.25">
      <c r="A90" t="s">
        <v>705</v>
      </c>
      <c r="B90" t="s">
        <v>706</v>
      </c>
      <c r="C90" s="1">
        <v>0.35870400318337198</v>
      </c>
      <c r="D90" t="s">
        <v>707</v>
      </c>
      <c r="E90" t="s">
        <v>708</v>
      </c>
      <c r="F90">
        <f>COUNTIF(Tabela4[rxnID],A90)</f>
        <v>0</v>
      </c>
    </row>
    <row r="91" spans="1:6" x14ac:dyDescent="0.25">
      <c r="A91" t="s">
        <v>709</v>
      </c>
      <c r="B91" t="s">
        <v>710</v>
      </c>
      <c r="C91" s="1">
        <v>0.35496002033844498</v>
      </c>
      <c r="D91" t="s">
        <v>695</v>
      </c>
      <c r="E91" t="s">
        <v>711</v>
      </c>
      <c r="F91">
        <f>COUNTIF(Tabela4[rxnID],A91)</f>
        <v>0</v>
      </c>
    </row>
    <row r="92" spans="1:6" x14ac:dyDescent="0.25">
      <c r="A92" t="s">
        <v>712</v>
      </c>
      <c r="B92" t="s">
        <v>713</v>
      </c>
      <c r="C92" s="1">
        <v>0.35496002033844498</v>
      </c>
      <c r="D92" t="s">
        <v>714</v>
      </c>
      <c r="E92" t="s">
        <v>715</v>
      </c>
      <c r="F92">
        <f>COUNTIF(Tabela4[rxnID],A92)</f>
        <v>0</v>
      </c>
    </row>
    <row r="93" spans="1:6" x14ac:dyDescent="0.25">
      <c r="A93" t="s">
        <v>716</v>
      </c>
      <c r="B93" t="s">
        <v>717</v>
      </c>
      <c r="C93" s="1">
        <v>0.35496002033844498</v>
      </c>
      <c r="D93" t="s">
        <v>714</v>
      </c>
      <c r="E93" t="s">
        <v>718</v>
      </c>
      <c r="F93">
        <f>COUNTIF(Tabela4[rxnID],A93)</f>
        <v>0</v>
      </c>
    </row>
    <row r="94" spans="1:6" x14ac:dyDescent="0.25">
      <c r="A94" t="s">
        <v>719</v>
      </c>
      <c r="B94" t="s">
        <v>720</v>
      </c>
      <c r="C94" s="1">
        <v>0.34812180425751699</v>
      </c>
      <c r="D94" t="s">
        <v>691</v>
      </c>
      <c r="E94" t="s">
        <v>721</v>
      </c>
      <c r="F94">
        <f>COUNTIF(Tabela4[rxnID],A94)</f>
        <v>0</v>
      </c>
    </row>
    <row r="95" spans="1:6" x14ac:dyDescent="0.25">
      <c r="A95" t="s">
        <v>722</v>
      </c>
      <c r="B95" t="s">
        <v>723</v>
      </c>
      <c r="C95" s="1">
        <v>0.33611760303556298</v>
      </c>
      <c r="D95" t="s">
        <v>681</v>
      </c>
      <c r="E95" t="s">
        <v>724</v>
      </c>
      <c r="F95">
        <f>COUNTIF(Tabela4[rxnID],A95)</f>
        <v>0</v>
      </c>
    </row>
    <row r="96" spans="1:6" x14ac:dyDescent="0.25">
      <c r="A96" t="s">
        <v>427</v>
      </c>
      <c r="B96" t="s">
        <v>354</v>
      </c>
      <c r="C96" s="1">
        <v>0.32695240582333301</v>
      </c>
      <c r="D96" t="s">
        <v>428</v>
      </c>
      <c r="E96" t="s">
        <v>429</v>
      </c>
      <c r="F96">
        <f>COUNTIF(Tabela4[rxnID],A96)</f>
        <v>0</v>
      </c>
    </row>
    <row r="97" spans="1:11" x14ac:dyDescent="0.25">
      <c r="A97" t="s">
        <v>725</v>
      </c>
      <c r="B97" t="s">
        <v>726</v>
      </c>
      <c r="C97" s="1">
        <v>0.30403959757409299</v>
      </c>
      <c r="D97" t="s">
        <v>699</v>
      </c>
      <c r="E97" t="s">
        <v>727</v>
      </c>
      <c r="F97">
        <f>COUNTIF(Tabela4[rxnID],A97)</f>
        <v>0</v>
      </c>
    </row>
    <row r="98" spans="1:11" x14ac:dyDescent="0.25">
      <c r="A98" t="s">
        <v>438</v>
      </c>
      <c r="B98" t="s">
        <v>439</v>
      </c>
      <c r="C98" s="1">
        <v>0.29095276374879298</v>
      </c>
      <c r="D98" t="s">
        <v>440</v>
      </c>
      <c r="E98" t="s">
        <v>441</v>
      </c>
      <c r="F98">
        <f>COUNTIF(Tabela4[rxnID],A98)</f>
        <v>0</v>
      </c>
    </row>
    <row r="99" spans="1:11" x14ac:dyDescent="0.25">
      <c r="A99" t="s">
        <v>430</v>
      </c>
      <c r="B99" t="s">
        <v>431</v>
      </c>
      <c r="C99" s="1">
        <v>0.279325957542151</v>
      </c>
      <c r="D99" t="s">
        <v>432</v>
      </c>
      <c r="E99" t="s">
        <v>433</v>
      </c>
      <c r="F99">
        <f>COUNTIF(Tabela4[rxnID],A99)</f>
        <v>0</v>
      </c>
    </row>
    <row r="100" spans="1:11" x14ac:dyDescent="0.25">
      <c r="A100" t="s">
        <v>434</v>
      </c>
      <c r="B100" t="s">
        <v>435</v>
      </c>
      <c r="C100" s="1">
        <v>0.279325957542151</v>
      </c>
      <c r="D100" t="s">
        <v>436</v>
      </c>
      <c r="E100" t="s">
        <v>437</v>
      </c>
      <c r="F100">
        <f>COUNTIF(Tabela4[rxnID],A100)</f>
        <v>0</v>
      </c>
    </row>
    <row r="101" spans="1:11" x14ac:dyDescent="0.25">
      <c r="A101" t="s">
        <v>442</v>
      </c>
      <c r="B101" t="s">
        <v>443</v>
      </c>
      <c r="C101" s="1">
        <v>0.267737272046361</v>
      </c>
      <c r="D101" t="s">
        <v>444</v>
      </c>
      <c r="E101" t="s">
        <v>445</v>
      </c>
      <c r="F101">
        <f>COUNTIF(Tabela4[rxnID],A101)</f>
        <v>0</v>
      </c>
    </row>
    <row r="102" spans="1:11" x14ac:dyDescent="0.25">
      <c r="A102" t="s">
        <v>446</v>
      </c>
      <c r="B102" t="s">
        <v>447</v>
      </c>
      <c r="C102" s="1">
        <v>0.267737272046361</v>
      </c>
      <c r="D102" t="s">
        <v>448</v>
      </c>
      <c r="E102" t="s">
        <v>449</v>
      </c>
      <c r="F102">
        <f>COUNTIF(Tabela4[rxnID],A102)</f>
        <v>0</v>
      </c>
    </row>
    <row r="103" spans="1:11" x14ac:dyDescent="0.25">
      <c r="A103" t="s">
        <v>319</v>
      </c>
      <c r="B103" t="s">
        <v>320</v>
      </c>
      <c r="C103" s="1">
        <v>0.258081422539233</v>
      </c>
      <c r="D103" t="s">
        <v>321</v>
      </c>
      <c r="E103" t="s">
        <v>322</v>
      </c>
      <c r="F103">
        <f>COUNTIF(Tabela4[rxnID],A103)</f>
        <v>0</v>
      </c>
    </row>
    <row r="104" spans="1:11" x14ac:dyDescent="0.25">
      <c r="A104" t="s">
        <v>728</v>
      </c>
      <c r="B104" t="s">
        <v>358</v>
      </c>
      <c r="C104" s="1">
        <v>0.250544222340634</v>
      </c>
      <c r="D104" t="s">
        <v>677</v>
      </c>
      <c r="E104" t="s">
        <v>729</v>
      </c>
      <c r="F104">
        <f>COUNTIF(Tabela4[rxnID],A104)</f>
        <v>0</v>
      </c>
    </row>
    <row r="105" spans="1:11" x14ac:dyDescent="0.25">
      <c r="A105" t="s">
        <v>730</v>
      </c>
      <c r="B105" t="s">
        <v>731</v>
      </c>
      <c r="C105" s="1">
        <v>0.23648431148391399</v>
      </c>
      <c r="D105" t="s">
        <v>440</v>
      </c>
      <c r="E105" t="s">
        <v>732</v>
      </c>
      <c r="F105">
        <f>COUNTIF(Tabela4[rxnID],A105)</f>
        <v>0</v>
      </c>
    </row>
    <row r="106" spans="1:11" x14ac:dyDescent="0.25">
      <c r="A106" t="s">
        <v>450</v>
      </c>
      <c r="B106" t="s">
        <v>451</v>
      </c>
      <c r="C106" s="1">
        <v>0.22955810128583001</v>
      </c>
      <c r="D106" t="s">
        <v>452</v>
      </c>
      <c r="E106" t="s">
        <v>453</v>
      </c>
      <c r="F106">
        <f>COUNTIF(Tabela4[rxnID],A106)</f>
        <v>0</v>
      </c>
    </row>
    <row r="107" spans="1:11" x14ac:dyDescent="0.25">
      <c r="A107" t="s">
        <v>323</v>
      </c>
      <c r="B107" t="s">
        <v>324</v>
      </c>
      <c r="C107" s="1">
        <v>0.117768223563766</v>
      </c>
      <c r="D107" t="s">
        <v>325</v>
      </c>
      <c r="E107" t="s">
        <v>326</v>
      </c>
      <c r="F107">
        <f>COUNTIF(Tabela4[rxnID],A107)</f>
        <v>0</v>
      </c>
    </row>
    <row r="108" spans="1:11" x14ac:dyDescent="0.25">
      <c r="A108" t="s">
        <v>376</v>
      </c>
      <c r="B108" t="s">
        <v>218</v>
      </c>
      <c r="C108" s="1">
        <v>7.3234083584981402E-2</v>
      </c>
      <c r="D108" t="s">
        <v>377</v>
      </c>
      <c r="E108" t="s">
        <v>378</v>
      </c>
      <c r="F108">
        <f>COUNTIF(Tabela4[rxnID],A108)</f>
        <v>0</v>
      </c>
    </row>
    <row r="109" spans="1:11" hidden="1" x14ac:dyDescent="0.25">
      <c r="A109" t="s">
        <v>327</v>
      </c>
      <c r="B109" t="s">
        <v>79</v>
      </c>
      <c r="C109" s="1">
        <v>0</v>
      </c>
      <c r="D109" t="s">
        <v>328</v>
      </c>
      <c r="E109" t="s">
        <v>329</v>
      </c>
      <c r="F109">
        <f>COUNTIF(Tabela4[rxnID],A109)</f>
        <v>0</v>
      </c>
    </row>
    <row r="110" spans="1:11" hidden="1" x14ac:dyDescent="0.25">
      <c r="A110" t="s">
        <v>223</v>
      </c>
      <c r="B110" t="s">
        <v>224</v>
      </c>
      <c r="C110" s="1">
        <v>0</v>
      </c>
      <c r="D110" t="s">
        <v>226</v>
      </c>
      <c r="E110" t="s">
        <v>379</v>
      </c>
      <c r="F110">
        <f>COUNTIF(Tabela4[rxnID],A110)</f>
        <v>1</v>
      </c>
    </row>
    <row r="112" spans="1:11" x14ac:dyDescent="0.25">
      <c r="A112" s="19" t="s">
        <v>803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 spans="1:11" x14ac:dyDescent="0.25">
      <c r="A113" t="s">
        <v>242</v>
      </c>
      <c r="B113" t="s">
        <v>243</v>
      </c>
      <c r="C113" t="s">
        <v>246</v>
      </c>
      <c r="D113" t="s">
        <v>795</v>
      </c>
      <c r="E113" t="s">
        <v>796</v>
      </c>
      <c r="F113" t="s">
        <v>797</v>
      </c>
      <c r="G113" t="s">
        <v>240</v>
      </c>
      <c r="H113" t="s">
        <v>798</v>
      </c>
      <c r="I113" t="s">
        <v>244</v>
      </c>
      <c r="J113" s="20" t="s">
        <v>799</v>
      </c>
      <c r="K113" t="s">
        <v>383</v>
      </c>
    </row>
    <row r="114" spans="1:11" x14ac:dyDescent="0.25">
      <c r="A114" t="s">
        <v>735</v>
      </c>
      <c r="B114" t="s">
        <v>736</v>
      </c>
      <c r="C114">
        <v>4.3407628827204796</v>
      </c>
      <c r="D114">
        <v>14.1421958433307</v>
      </c>
      <c r="E114" s="7">
        <v>2.9456000000000002</v>
      </c>
      <c r="F114" t="s">
        <v>737</v>
      </c>
      <c r="G114" t="s">
        <v>738</v>
      </c>
      <c r="H114" t="s">
        <v>224</v>
      </c>
      <c r="I114" t="s">
        <v>736</v>
      </c>
      <c r="J114" s="20">
        <f>COUNTIF(Tabela5[rxnID],G114)</f>
        <v>0</v>
      </c>
      <c r="K114">
        <f>COUNTIF(Tabela4[rxnID],G114)</f>
        <v>0</v>
      </c>
    </row>
    <row r="115" spans="1:11" x14ac:dyDescent="0.25">
      <c r="A115" t="s">
        <v>735</v>
      </c>
      <c r="B115" t="s">
        <v>736</v>
      </c>
      <c r="C115">
        <v>4.3407628827204796</v>
      </c>
      <c r="D115">
        <v>14.1421958433307</v>
      </c>
      <c r="E115" s="7">
        <v>2.9456000000000002</v>
      </c>
      <c r="F115" t="s">
        <v>737</v>
      </c>
      <c r="G115" t="s">
        <v>739</v>
      </c>
      <c r="H115" t="s">
        <v>231</v>
      </c>
      <c r="I115" t="s">
        <v>736</v>
      </c>
      <c r="J115" s="20">
        <f>COUNTIF(Tabela5[rxnID],G115)</f>
        <v>0</v>
      </c>
      <c r="K115">
        <f>COUNTIF(Tabela4[rxnID],G115)</f>
        <v>0</v>
      </c>
    </row>
    <row r="116" spans="1:11" x14ac:dyDescent="0.25">
      <c r="A116" t="s">
        <v>740</v>
      </c>
      <c r="B116" t="s">
        <v>741</v>
      </c>
      <c r="C116">
        <v>3.9660168381630001</v>
      </c>
      <c r="D116">
        <v>12.921274061414801</v>
      </c>
      <c r="E116" s="7">
        <v>9.1800000000000007E-2</v>
      </c>
      <c r="F116" t="s">
        <v>742</v>
      </c>
      <c r="G116" t="s">
        <v>743</v>
      </c>
      <c r="H116" t="s">
        <v>744</v>
      </c>
      <c r="I116" t="s">
        <v>741</v>
      </c>
      <c r="J116" s="20">
        <f>COUNTIF(Tabela5[rxnID],G116)</f>
        <v>0</v>
      </c>
      <c r="K116">
        <f>COUNTIF(Tabela4[rxnID],G116)</f>
        <v>0</v>
      </c>
    </row>
    <row r="117" spans="1:11" x14ac:dyDescent="0.25">
      <c r="A117" t="s">
        <v>740</v>
      </c>
      <c r="B117" t="s">
        <v>741</v>
      </c>
      <c r="C117">
        <v>3.9660168381630001</v>
      </c>
      <c r="D117">
        <v>12.921274061414801</v>
      </c>
      <c r="E117" s="7">
        <v>9.1800000000000007E-2</v>
      </c>
      <c r="F117" t="s">
        <v>742</v>
      </c>
      <c r="G117" t="s">
        <v>745</v>
      </c>
      <c r="H117" t="s">
        <v>744</v>
      </c>
      <c r="I117" t="s">
        <v>741</v>
      </c>
      <c r="J117" s="20">
        <f>COUNTIF(Tabela5[rxnID],G117)</f>
        <v>0</v>
      </c>
      <c r="K117">
        <f>COUNTIF(Tabela4[rxnID],G117)</f>
        <v>0</v>
      </c>
    </row>
    <row r="118" spans="1:11" x14ac:dyDescent="0.25">
      <c r="A118" t="s">
        <v>740</v>
      </c>
      <c r="B118" t="s">
        <v>741</v>
      </c>
      <c r="C118">
        <v>3.9660168381630001</v>
      </c>
      <c r="D118">
        <v>12.921274061414801</v>
      </c>
      <c r="E118" s="7">
        <v>9.1800000000000007E-2</v>
      </c>
      <c r="F118" t="s">
        <v>742</v>
      </c>
      <c r="G118" t="s">
        <v>746</v>
      </c>
      <c r="H118" t="s">
        <v>744</v>
      </c>
      <c r="I118" t="s">
        <v>741</v>
      </c>
      <c r="J118" s="20">
        <f>COUNTIF(Tabela5[rxnID],G118)</f>
        <v>0</v>
      </c>
      <c r="K118">
        <f>COUNTIF(Tabela4[rxnID],G118)</f>
        <v>0</v>
      </c>
    </row>
    <row r="119" spans="1:11" x14ac:dyDescent="0.25">
      <c r="A119" t="s">
        <v>740</v>
      </c>
      <c r="B119" t="s">
        <v>741</v>
      </c>
      <c r="C119">
        <v>3.9660168381630001</v>
      </c>
      <c r="D119">
        <v>12.921274061414801</v>
      </c>
      <c r="E119" s="7">
        <v>2.0468999999999999</v>
      </c>
      <c r="F119" t="s">
        <v>747</v>
      </c>
      <c r="G119" t="s">
        <v>748</v>
      </c>
      <c r="H119" t="s">
        <v>744</v>
      </c>
      <c r="I119" t="s">
        <v>741</v>
      </c>
      <c r="J119" s="20">
        <f>COUNTIF(Tabela5[rxnID],G119)</f>
        <v>0</v>
      </c>
      <c r="K119">
        <f>COUNTIF(Tabela4[rxnID],G119)</f>
        <v>0</v>
      </c>
    </row>
    <row r="120" spans="1:11" x14ac:dyDescent="0.25">
      <c r="A120" t="s">
        <v>749</v>
      </c>
      <c r="B120" t="s">
        <v>750</v>
      </c>
      <c r="C120">
        <v>3.59203175759784</v>
      </c>
      <c r="D120">
        <v>11.702831498498</v>
      </c>
      <c r="E120" s="7">
        <v>2.1958000000000002</v>
      </c>
      <c r="F120" t="s">
        <v>737</v>
      </c>
      <c r="G120" t="s">
        <v>751</v>
      </c>
      <c r="H120" t="s">
        <v>285</v>
      </c>
      <c r="I120" t="s">
        <v>750</v>
      </c>
      <c r="J120" s="20">
        <f>COUNTIF(Tabela5[rxnID],G120)</f>
        <v>0</v>
      </c>
      <c r="K120">
        <f>COUNTIF(Tabela4[rxnID],G120)</f>
        <v>0</v>
      </c>
    </row>
    <row r="121" spans="1:11" x14ac:dyDescent="0.25">
      <c r="A121" t="s">
        <v>752</v>
      </c>
      <c r="B121" t="s">
        <v>753</v>
      </c>
      <c r="C121">
        <v>3.5698126705523299</v>
      </c>
      <c r="D121">
        <v>11.6304417621895</v>
      </c>
      <c r="E121" s="7">
        <v>2.4641000000000002</v>
      </c>
      <c r="F121" t="s">
        <v>737</v>
      </c>
      <c r="G121" t="s">
        <v>754</v>
      </c>
      <c r="H121" t="s">
        <v>755</v>
      </c>
      <c r="I121" t="s">
        <v>753</v>
      </c>
      <c r="J121" s="20">
        <f>COUNTIF(Tabela5[rxnID],G121)</f>
        <v>0</v>
      </c>
      <c r="K121">
        <f>COUNTIF(Tabela4[rxnID],G121)</f>
        <v>0</v>
      </c>
    </row>
    <row r="122" spans="1:11" x14ac:dyDescent="0.25">
      <c r="A122" t="s">
        <v>752</v>
      </c>
      <c r="B122" t="s">
        <v>753</v>
      </c>
      <c r="C122">
        <v>3.5698126705523299</v>
      </c>
      <c r="D122">
        <v>11.6304417621895</v>
      </c>
      <c r="E122" s="7">
        <v>20.818999999999999</v>
      </c>
      <c r="F122" t="s">
        <v>737</v>
      </c>
      <c r="G122" t="s">
        <v>756</v>
      </c>
      <c r="H122" t="s">
        <v>757</v>
      </c>
      <c r="I122" t="s">
        <v>753</v>
      </c>
      <c r="J122" s="20">
        <f>COUNTIF(Tabela5[rxnID],G122)</f>
        <v>0</v>
      </c>
      <c r="K122">
        <f>COUNTIF(Tabela4[rxnID],G122)</f>
        <v>0</v>
      </c>
    </row>
    <row r="123" spans="1:11" x14ac:dyDescent="0.25">
      <c r="A123" t="s">
        <v>758</v>
      </c>
      <c r="B123" t="s">
        <v>759</v>
      </c>
      <c r="C123">
        <v>3.3932666569245198</v>
      </c>
      <c r="D123">
        <v>11.055255241400101</v>
      </c>
      <c r="E123" s="7">
        <v>3.4626666666666699E-3</v>
      </c>
      <c r="F123" t="s">
        <v>742</v>
      </c>
      <c r="G123" t="s">
        <v>760</v>
      </c>
      <c r="H123" t="s">
        <v>761</v>
      </c>
      <c r="I123" t="s">
        <v>759</v>
      </c>
      <c r="J123" s="20">
        <f>COUNTIF(Tabela5[rxnID],G123)</f>
        <v>0</v>
      </c>
      <c r="K123">
        <f>COUNTIF(Tabela4[rxnID],G123)</f>
        <v>0</v>
      </c>
    </row>
    <row r="124" spans="1:11" x14ac:dyDescent="0.25">
      <c r="A124" t="s">
        <v>758</v>
      </c>
      <c r="B124" t="s">
        <v>759</v>
      </c>
      <c r="C124">
        <v>3.3932666569245198</v>
      </c>
      <c r="D124">
        <v>11.055255241400101</v>
      </c>
      <c r="E124" s="7">
        <v>3.4626666666666699E-3</v>
      </c>
      <c r="F124" t="s">
        <v>742</v>
      </c>
      <c r="G124" t="s">
        <v>762</v>
      </c>
      <c r="H124" t="s">
        <v>763</v>
      </c>
      <c r="I124" t="s">
        <v>759</v>
      </c>
      <c r="J124" s="20">
        <f>COUNTIF(Tabela5[rxnID],G124)</f>
        <v>0</v>
      </c>
      <c r="K124">
        <f>COUNTIF(Tabela4[rxnID],G124)</f>
        <v>0</v>
      </c>
    </row>
    <row r="125" spans="1:11" x14ac:dyDescent="0.25">
      <c r="A125" t="s">
        <v>758</v>
      </c>
      <c r="B125" t="s">
        <v>759</v>
      </c>
      <c r="C125">
        <v>3.3932666569245198</v>
      </c>
      <c r="D125">
        <v>11.055255241400101</v>
      </c>
      <c r="E125" s="7">
        <v>3.4626666666666699E-3</v>
      </c>
      <c r="F125" t="s">
        <v>742</v>
      </c>
      <c r="G125" t="s">
        <v>764</v>
      </c>
      <c r="H125" t="s">
        <v>765</v>
      </c>
      <c r="I125" t="s">
        <v>759</v>
      </c>
      <c r="J125" s="20">
        <f>COUNTIF(Tabela5[rxnID],G125)</f>
        <v>0</v>
      </c>
      <c r="K125">
        <f>COUNTIF(Tabela4[rxnID],G125)</f>
        <v>0</v>
      </c>
    </row>
    <row r="126" spans="1:11" x14ac:dyDescent="0.25">
      <c r="A126" t="s">
        <v>758</v>
      </c>
      <c r="B126" t="s">
        <v>759</v>
      </c>
      <c r="C126">
        <v>3.3932666569245198</v>
      </c>
      <c r="D126">
        <v>11.055255241400101</v>
      </c>
      <c r="E126" s="7">
        <v>3.4626666666666699E-3</v>
      </c>
      <c r="F126" t="s">
        <v>742</v>
      </c>
      <c r="G126" t="s">
        <v>766</v>
      </c>
      <c r="H126" t="s">
        <v>767</v>
      </c>
      <c r="I126" t="s">
        <v>759</v>
      </c>
      <c r="J126" s="20">
        <f>COUNTIF(Tabela5[rxnID],G126)</f>
        <v>0</v>
      </c>
      <c r="K126">
        <f>COUNTIF(Tabela4[rxnID],G126)</f>
        <v>0</v>
      </c>
    </row>
    <row r="127" spans="1:11" x14ac:dyDescent="0.25">
      <c r="A127" t="s">
        <v>768</v>
      </c>
      <c r="B127" t="s">
        <v>769</v>
      </c>
      <c r="C127">
        <v>3.2408906412271401</v>
      </c>
      <c r="D127">
        <v>10.5588145202547</v>
      </c>
      <c r="E127" s="7">
        <v>1.6000000000000001E-4</v>
      </c>
      <c r="F127" t="s">
        <v>742</v>
      </c>
      <c r="G127" t="s">
        <v>770</v>
      </c>
      <c r="H127" t="s">
        <v>771</v>
      </c>
      <c r="I127" t="s">
        <v>769</v>
      </c>
      <c r="J127" s="20">
        <f>COUNTIF(Tabela5[rxnID],G127)</f>
        <v>0</v>
      </c>
      <c r="K127">
        <f>COUNTIF(Tabela4[rxnID],G127)</f>
        <v>0</v>
      </c>
    </row>
    <row r="128" spans="1:11" x14ac:dyDescent="0.25">
      <c r="A128" t="s">
        <v>772</v>
      </c>
      <c r="B128" t="s">
        <v>773</v>
      </c>
      <c r="C128">
        <v>3.0761488953971901</v>
      </c>
      <c r="D128">
        <v>10.0220862777668</v>
      </c>
      <c r="E128" s="7">
        <v>2.5194999999999999</v>
      </c>
      <c r="F128" t="s">
        <v>737</v>
      </c>
      <c r="G128" t="s">
        <v>774</v>
      </c>
      <c r="H128" t="s">
        <v>775</v>
      </c>
      <c r="I128" t="s">
        <v>773</v>
      </c>
      <c r="J128" s="20">
        <f>COUNTIF(Tabela5[rxnID],G128)</f>
        <v>0</v>
      </c>
      <c r="K128">
        <f>COUNTIF(Tabela4[rxnID],G128)</f>
        <v>0</v>
      </c>
    </row>
    <row r="129" spans="1:11" x14ac:dyDescent="0.25">
      <c r="A129" t="s">
        <v>772</v>
      </c>
      <c r="B129" t="s">
        <v>773</v>
      </c>
      <c r="C129">
        <v>3.0761488953971901</v>
      </c>
      <c r="D129">
        <v>10.0220862777668</v>
      </c>
      <c r="E129" s="7">
        <v>1.4882</v>
      </c>
      <c r="F129" t="s">
        <v>737</v>
      </c>
      <c r="G129" t="s">
        <v>776</v>
      </c>
      <c r="H129" t="s">
        <v>777</v>
      </c>
      <c r="I129" t="s">
        <v>773</v>
      </c>
      <c r="J129" s="20">
        <f>COUNTIF(Tabela5[rxnID],G129)</f>
        <v>0</v>
      </c>
      <c r="K129">
        <f>COUNTIF(Tabela4[rxnID],G129)</f>
        <v>0</v>
      </c>
    </row>
    <row r="130" spans="1:11" x14ac:dyDescent="0.25">
      <c r="A130" t="s">
        <v>772</v>
      </c>
      <c r="B130" t="s">
        <v>773</v>
      </c>
      <c r="C130">
        <v>3.0761488953971901</v>
      </c>
      <c r="D130">
        <v>10.0220862777668</v>
      </c>
      <c r="E130" s="7">
        <v>1.5365</v>
      </c>
      <c r="F130" t="s">
        <v>737</v>
      </c>
      <c r="G130" t="s">
        <v>778</v>
      </c>
      <c r="H130" t="s">
        <v>289</v>
      </c>
      <c r="I130" t="s">
        <v>773</v>
      </c>
      <c r="J130" s="20">
        <f>COUNTIF(Tabela5[rxnID],G130)</f>
        <v>0</v>
      </c>
      <c r="K130">
        <f>COUNTIF(Tabela4[rxnID],G130)</f>
        <v>0</v>
      </c>
    </row>
    <row r="131" spans="1:11" x14ac:dyDescent="0.25">
      <c r="A131" t="s">
        <v>772</v>
      </c>
      <c r="B131" t="s">
        <v>773</v>
      </c>
      <c r="C131">
        <v>3.0761488953971901</v>
      </c>
      <c r="D131">
        <v>10.0220862777668</v>
      </c>
      <c r="E131" s="7">
        <v>1.4362999999999999</v>
      </c>
      <c r="F131" t="s">
        <v>737</v>
      </c>
      <c r="G131" t="s">
        <v>779</v>
      </c>
      <c r="H131" t="s">
        <v>780</v>
      </c>
      <c r="I131" t="s">
        <v>773</v>
      </c>
      <c r="J131" s="20">
        <f>COUNTIF(Tabela5[rxnID],G131)</f>
        <v>0</v>
      </c>
      <c r="K131">
        <f>COUNTIF(Tabela4[rxnID],G131)</f>
        <v>0</v>
      </c>
    </row>
    <row r="132" spans="1:11" x14ac:dyDescent="0.25">
      <c r="A132" t="s">
        <v>772</v>
      </c>
      <c r="B132" t="s">
        <v>773</v>
      </c>
      <c r="C132">
        <v>3.0761488953971901</v>
      </c>
      <c r="D132">
        <v>10.0220862777668</v>
      </c>
      <c r="E132" s="7">
        <v>1.0701000000000001</v>
      </c>
      <c r="F132" t="s">
        <v>737</v>
      </c>
      <c r="G132" t="s">
        <v>781</v>
      </c>
      <c r="H132" t="s">
        <v>782</v>
      </c>
      <c r="I132" t="s">
        <v>773</v>
      </c>
      <c r="J132" s="20">
        <f>COUNTIF(Tabela5[rxnID],G132)</f>
        <v>0</v>
      </c>
      <c r="K132">
        <f>COUNTIF(Tabela4[rxnID],G132)</f>
        <v>0</v>
      </c>
    </row>
    <row r="133" spans="1:11" x14ac:dyDescent="0.25">
      <c r="A133" t="s">
        <v>783</v>
      </c>
      <c r="B133" t="s">
        <v>784</v>
      </c>
      <c r="C133">
        <v>1.8149592702967901</v>
      </c>
      <c r="D133">
        <v>5.9131332767293001</v>
      </c>
      <c r="E133" s="7">
        <v>12.496</v>
      </c>
      <c r="F133" t="s">
        <v>737</v>
      </c>
      <c r="G133" t="s">
        <v>785</v>
      </c>
      <c r="H133" t="s">
        <v>786</v>
      </c>
      <c r="I133" t="s">
        <v>784</v>
      </c>
      <c r="J133" s="20">
        <f>COUNTIF(Tabela5[rxnID],G133)</f>
        <v>0</v>
      </c>
      <c r="K133">
        <f>COUNTIF(Tabela4[rxnID],G133)</f>
        <v>0</v>
      </c>
    </row>
    <row r="134" spans="1:11" x14ac:dyDescent="0.25">
      <c r="A134" t="s">
        <v>783</v>
      </c>
      <c r="B134" t="s">
        <v>784</v>
      </c>
      <c r="C134">
        <v>1.8149592702967901</v>
      </c>
      <c r="D134">
        <v>5.9131332767293001</v>
      </c>
      <c r="E134" s="7">
        <v>1.2496</v>
      </c>
      <c r="F134" t="s">
        <v>737</v>
      </c>
      <c r="G134" t="s">
        <v>787</v>
      </c>
      <c r="H134" t="s">
        <v>788</v>
      </c>
      <c r="I134" t="s">
        <v>784</v>
      </c>
      <c r="J134" s="20">
        <f>COUNTIF(Tabela5[rxnID],G134)</f>
        <v>0</v>
      </c>
      <c r="K134">
        <f>COUNTIF(Tabela4[rxnID],G134)</f>
        <v>0</v>
      </c>
    </row>
    <row r="135" spans="1:11" x14ac:dyDescent="0.25">
      <c r="A135" t="s">
        <v>783</v>
      </c>
      <c r="B135" t="s">
        <v>784</v>
      </c>
      <c r="C135">
        <v>1.8149592702967901</v>
      </c>
      <c r="D135">
        <v>5.9131332767293001</v>
      </c>
      <c r="E135" s="7">
        <v>2.2166999999999999</v>
      </c>
      <c r="F135" t="s">
        <v>737</v>
      </c>
      <c r="G135" t="s">
        <v>789</v>
      </c>
      <c r="H135" t="s">
        <v>790</v>
      </c>
      <c r="I135" t="s">
        <v>784</v>
      </c>
      <c r="J135" s="20">
        <f>COUNTIF(Tabela5[rxnID],G135)</f>
        <v>0</v>
      </c>
      <c r="K135">
        <f>COUNTIF(Tabela4[rxnID],G135)</f>
        <v>0</v>
      </c>
    </row>
    <row r="136" spans="1:11" x14ac:dyDescent="0.25">
      <c r="A136" t="s">
        <v>791</v>
      </c>
      <c r="B136" t="s">
        <v>792</v>
      </c>
      <c r="C136">
        <v>0.90569519131802001</v>
      </c>
      <c r="D136">
        <v>2.9507529243234898</v>
      </c>
      <c r="E136" s="7">
        <v>5.6478000000000002</v>
      </c>
      <c r="F136" t="s">
        <v>737</v>
      </c>
      <c r="G136" t="s">
        <v>793</v>
      </c>
      <c r="H136" t="s">
        <v>794</v>
      </c>
      <c r="I136" t="s">
        <v>792</v>
      </c>
      <c r="J136" s="20">
        <f>COUNTIF(Tabela5[rxnID],G136)</f>
        <v>0</v>
      </c>
      <c r="K136">
        <f>COUNTIF(Tabela4[rxnID],G136)</f>
        <v>0</v>
      </c>
    </row>
  </sheetData>
  <mergeCells count="3">
    <mergeCell ref="A1:H1"/>
    <mergeCell ref="A63:F63"/>
    <mergeCell ref="A112:K112"/>
  </mergeCells>
  <conditionalFormatting sqref="C65:C110">
    <cfRule type="expression" dxfId="2" priority="1">
      <formula>C65&lt;0.5</formula>
    </cfRule>
    <cfRule type="expression" dxfId="1" priority="2">
      <formula>C65&lt;0.05</formula>
    </cfRule>
    <cfRule type="expression" dxfId="0" priority="3">
      <formula>C65&gt;=1.05</formula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J12" sqref="J12"/>
    </sheetView>
  </sheetViews>
  <sheetFormatPr defaultRowHeight="15" x14ac:dyDescent="0.2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 x14ac:dyDescent="0.25">
      <c r="A1" s="18" t="s">
        <v>638</v>
      </c>
      <c r="B1" s="18"/>
      <c r="C1" s="18"/>
      <c r="D1" s="18"/>
      <c r="E1" s="18"/>
      <c r="F1" s="18"/>
      <c r="G1" s="18"/>
      <c r="H1" s="18"/>
    </row>
    <row r="2" spans="1:10" x14ac:dyDescent="0.25">
      <c r="A2" t="s">
        <v>462</v>
      </c>
      <c r="B2" t="s">
        <v>463</v>
      </c>
      <c r="C2" t="s">
        <v>464</v>
      </c>
      <c r="D2" t="s">
        <v>465</v>
      </c>
      <c r="E2" t="s">
        <v>466</v>
      </c>
      <c r="F2" t="s">
        <v>467</v>
      </c>
      <c r="G2" t="s">
        <v>468</v>
      </c>
      <c r="H2" t="s">
        <v>423</v>
      </c>
    </row>
    <row r="3" spans="1:10" hidden="1" x14ac:dyDescent="0.25">
      <c r="A3">
        <v>2.9740000000000002</v>
      </c>
      <c r="B3">
        <v>5</v>
      </c>
      <c r="C3" t="s">
        <v>469</v>
      </c>
      <c r="D3" t="s">
        <v>470</v>
      </c>
      <c r="E3" t="s">
        <v>471</v>
      </c>
      <c r="F3">
        <v>1</v>
      </c>
    </row>
    <row r="4" spans="1:10" x14ac:dyDescent="0.25">
      <c r="A4" s="7">
        <v>22.002099999999999</v>
      </c>
      <c r="B4">
        <v>99</v>
      </c>
      <c r="C4" t="s">
        <v>484</v>
      </c>
      <c r="D4" t="s">
        <v>485</v>
      </c>
      <c r="E4" t="s">
        <v>486</v>
      </c>
      <c r="F4">
        <v>0</v>
      </c>
      <c r="G4" t="s">
        <v>487</v>
      </c>
      <c r="H4" t="s">
        <v>627</v>
      </c>
      <c r="J4" s="5" t="s">
        <v>637</v>
      </c>
    </row>
    <row r="5" spans="1:10" x14ac:dyDescent="0.25">
      <c r="A5" s="7">
        <v>11.9725</v>
      </c>
      <c r="B5">
        <v>742</v>
      </c>
      <c r="C5" t="s">
        <v>541</v>
      </c>
      <c r="D5" t="s">
        <v>542</v>
      </c>
      <c r="E5" t="s">
        <v>543</v>
      </c>
      <c r="F5">
        <v>0</v>
      </c>
      <c r="G5" t="s">
        <v>544</v>
      </c>
      <c r="H5" t="s">
        <v>627</v>
      </c>
    </row>
    <row r="6" spans="1:10" x14ac:dyDescent="0.25">
      <c r="A6" s="7">
        <v>10.6181</v>
      </c>
      <c r="B6">
        <v>316</v>
      </c>
      <c r="C6" t="s">
        <v>510</v>
      </c>
      <c r="D6" t="s">
        <v>511</v>
      </c>
      <c r="E6" t="s">
        <v>512</v>
      </c>
      <c r="F6">
        <v>1</v>
      </c>
      <c r="G6" t="s">
        <v>513</v>
      </c>
      <c r="H6" t="s">
        <v>627</v>
      </c>
      <c r="J6" s="8" t="s">
        <v>639</v>
      </c>
    </row>
    <row r="7" spans="1:10" x14ac:dyDescent="0.25">
      <c r="A7" s="7">
        <v>10.6181</v>
      </c>
      <c r="B7">
        <v>695</v>
      </c>
      <c r="C7" t="s">
        <v>537</v>
      </c>
      <c r="D7" t="s">
        <v>538</v>
      </c>
      <c r="E7" t="s">
        <v>539</v>
      </c>
      <c r="F7">
        <v>1</v>
      </c>
      <c r="G7" t="s">
        <v>540</v>
      </c>
      <c r="H7" t="s">
        <v>627</v>
      </c>
      <c r="J7" s="4" t="s">
        <v>640</v>
      </c>
    </row>
    <row r="8" spans="1:10" x14ac:dyDescent="0.25">
      <c r="A8" s="9">
        <v>4.6917999999999997</v>
      </c>
      <c r="B8">
        <v>367</v>
      </c>
      <c r="C8" s="10" t="s">
        <v>522</v>
      </c>
      <c r="D8" s="10" t="s">
        <v>523</v>
      </c>
      <c r="E8" s="10" t="s">
        <v>524</v>
      </c>
      <c r="F8">
        <v>1</v>
      </c>
      <c r="G8" s="10" t="s">
        <v>525</v>
      </c>
      <c r="H8" s="10" t="s">
        <v>626</v>
      </c>
      <c r="J8" s="5" t="s">
        <v>641</v>
      </c>
    </row>
    <row r="9" spans="1:10" x14ac:dyDescent="0.25">
      <c r="A9" s="7">
        <v>4.6917999999999997</v>
      </c>
      <c r="B9">
        <v>694</v>
      </c>
      <c r="C9" t="s">
        <v>534</v>
      </c>
      <c r="D9" t="s">
        <v>535</v>
      </c>
      <c r="E9" t="s">
        <v>524</v>
      </c>
      <c r="F9">
        <v>1</v>
      </c>
      <c r="G9" t="s">
        <v>536</v>
      </c>
      <c r="H9" t="s">
        <v>627</v>
      </c>
    </row>
    <row r="10" spans="1:10" x14ac:dyDescent="0.25">
      <c r="A10" s="7">
        <v>2.2439</v>
      </c>
      <c r="B10">
        <v>1410</v>
      </c>
      <c r="C10" t="s">
        <v>573</v>
      </c>
      <c r="D10" t="s">
        <v>574</v>
      </c>
      <c r="E10" t="s">
        <v>571</v>
      </c>
      <c r="F10">
        <v>0</v>
      </c>
      <c r="G10" t="s">
        <v>572</v>
      </c>
      <c r="H10" t="s">
        <v>627</v>
      </c>
    </row>
    <row r="11" spans="1:10" x14ac:dyDescent="0.25">
      <c r="A11" s="7">
        <v>2.1192000000000002</v>
      </c>
      <c r="B11">
        <v>1452</v>
      </c>
      <c r="C11" t="s">
        <v>575</v>
      </c>
      <c r="D11" t="s">
        <v>576</v>
      </c>
      <c r="E11" t="s">
        <v>577</v>
      </c>
      <c r="F11">
        <v>0</v>
      </c>
      <c r="G11" t="s">
        <v>578</v>
      </c>
      <c r="H11" t="s">
        <v>627</v>
      </c>
    </row>
    <row r="12" spans="1:10" x14ac:dyDescent="0.25">
      <c r="A12" s="7">
        <v>1.5269999999999999</v>
      </c>
      <c r="B12">
        <v>810</v>
      </c>
      <c r="C12" t="s">
        <v>545</v>
      </c>
      <c r="D12" t="s">
        <v>546</v>
      </c>
      <c r="E12" t="s">
        <v>547</v>
      </c>
      <c r="F12">
        <v>1</v>
      </c>
      <c r="G12" t="s">
        <v>548</v>
      </c>
      <c r="H12" t="s">
        <v>627</v>
      </c>
    </row>
    <row r="13" spans="1:10" x14ac:dyDescent="0.25">
      <c r="A13" s="9">
        <v>0.98002</v>
      </c>
      <c r="B13">
        <v>287</v>
      </c>
      <c r="C13" s="10" t="s">
        <v>503</v>
      </c>
      <c r="D13" s="10" t="s">
        <v>504</v>
      </c>
      <c r="E13" s="10" t="s">
        <v>505</v>
      </c>
      <c r="F13">
        <v>1</v>
      </c>
      <c r="G13" s="10" t="s">
        <v>506</v>
      </c>
      <c r="H13" s="10" t="s">
        <v>626</v>
      </c>
    </row>
    <row r="14" spans="1:10" x14ac:dyDescent="0.25">
      <c r="A14" s="7">
        <v>0.98002</v>
      </c>
      <c r="B14">
        <v>288</v>
      </c>
      <c r="C14" t="s">
        <v>507</v>
      </c>
      <c r="D14" t="s">
        <v>508</v>
      </c>
      <c r="E14" t="s">
        <v>505</v>
      </c>
      <c r="F14">
        <v>0</v>
      </c>
      <c r="G14" t="s">
        <v>509</v>
      </c>
      <c r="H14" t="s">
        <v>627</v>
      </c>
    </row>
    <row r="15" spans="1:10" x14ac:dyDescent="0.25">
      <c r="A15" s="7">
        <v>0.92413000000000001</v>
      </c>
      <c r="B15">
        <v>19</v>
      </c>
      <c r="C15" t="s">
        <v>472</v>
      </c>
      <c r="D15" t="s">
        <v>473</v>
      </c>
      <c r="F15">
        <v>0</v>
      </c>
      <c r="G15" t="s">
        <v>474</v>
      </c>
      <c r="H15" t="s">
        <v>627</v>
      </c>
    </row>
    <row r="16" spans="1:10" x14ac:dyDescent="0.25">
      <c r="A16" s="7">
        <v>0.92413000000000001</v>
      </c>
      <c r="B16">
        <v>375</v>
      </c>
      <c r="C16" t="s">
        <v>526</v>
      </c>
      <c r="D16" t="s">
        <v>527</v>
      </c>
      <c r="E16" t="s">
        <v>528</v>
      </c>
      <c r="F16">
        <v>0</v>
      </c>
      <c r="G16" t="s">
        <v>529</v>
      </c>
      <c r="H16" t="s">
        <v>627</v>
      </c>
    </row>
    <row r="17" spans="1:8" x14ac:dyDescent="0.25">
      <c r="A17" s="7">
        <v>0.59077999999999997</v>
      </c>
      <c r="B17">
        <v>1852</v>
      </c>
      <c r="C17" t="s">
        <v>621</v>
      </c>
      <c r="D17" t="s">
        <v>622</v>
      </c>
      <c r="E17" t="s">
        <v>623</v>
      </c>
      <c r="F17">
        <v>0</v>
      </c>
      <c r="G17" t="s">
        <v>578</v>
      </c>
      <c r="H17" t="s">
        <v>627</v>
      </c>
    </row>
    <row r="18" spans="1:8" x14ac:dyDescent="0.25">
      <c r="A18" s="7">
        <v>0.57874000000000003</v>
      </c>
      <c r="B18">
        <v>1409</v>
      </c>
      <c r="C18" t="s">
        <v>569</v>
      </c>
      <c r="D18" t="s">
        <v>570</v>
      </c>
      <c r="E18" t="s">
        <v>571</v>
      </c>
      <c r="F18">
        <v>0</v>
      </c>
      <c r="G18" t="s">
        <v>572</v>
      </c>
      <c r="H18" t="s">
        <v>627</v>
      </c>
    </row>
    <row r="19" spans="1:8" x14ac:dyDescent="0.25">
      <c r="A19" s="7">
        <v>2.375E-2</v>
      </c>
      <c r="B19">
        <v>210</v>
      </c>
      <c r="C19" t="s">
        <v>494</v>
      </c>
      <c r="D19" t="s">
        <v>495</v>
      </c>
      <c r="E19" t="s">
        <v>496</v>
      </c>
      <c r="F19">
        <v>0</v>
      </c>
      <c r="G19" t="s">
        <v>497</v>
      </c>
      <c r="H19" t="s">
        <v>627</v>
      </c>
    </row>
    <row r="20" spans="1:8" x14ac:dyDescent="0.25">
      <c r="A20" s="7">
        <v>2.375E-2</v>
      </c>
      <c r="B20">
        <v>211</v>
      </c>
      <c r="C20" t="s">
        <v>498</v>
      </c>
      <c r="D20" t="s">
        <v>495</v>
      </c>
      <c r="E20" t="s">
        <v>496</v>
      </c>
      <c r="F20">
        <v>0</v>
      </c>
      <c r="G20" t="s">
        <v>497</v>
      </c>
      <c r="H20" t="s">
        <v>627</v>
      </c>
    </row>
    <row r="21" spans="1:8" x14ac:dyDescent="0.25">
      <c r="A21" s="7">
        <v>2.375E-2</v>
      </c>
      <c r="B21">
        <v>579</v>
      </c>
      <c r="C21" t="s">
        <v>530</v>
      </c>
      <c r="D21" t="s">
        <v>531</v>
      </c>
      <c r="E21" t="s">
        <v>532</v>
      </c>
      <c r="F21">
        <v>-1</v>
      </c>
      <c r="G21" t="s">
        <v>533</v>
      </c>
      <c r="H21" t="s">
        <v>627</v>
      </c>
    </row>
    <row r="22" spans="1:8" x14ac:dyDescent="0.25">
      <c r="A22" s="7">
        <v>2.375E-2</v>
      </c>
      <c r="B22">
        <v>868</v>
      </c>
      <c r="C22" t="s">
        <v>549</v>
      </c>
      <c r="D22" t="s">
        <v>550</v>
      </c>
      <c r="F22">
        <v>0</v>
      </c>
      <c r="G22" t="s">
        <v>551</v>
      </c>
      <c r="H22" t="s">
        <v>627</v>
      </c>
    </row>
    <row r="23" spans="1:8" x14ac:dyDescent="0.25">
      <c r="A23" s="7">
        <v>1.4844E-2</v>
      </c>
      <c r="B23">
        <v>92</v>
      </c>
      <c r="C23" t="s">
        <v>478</v>
      </c>
      <c r="D23" t="s">
        <v>479</v>
      </c>
      <c r="E23" t="s">
        <v>480</v>
      </c>
      <c r="F23">
        <v>0</v>
      </c>
      <c r="G23" t="s">
        <v>481</v>
      </c>
      <c r="H23" t="s">
        <v>627</v>
      </c>
    </row>
    <row r="24" spans="1:8" x14ac:dyDescent="0.25">
      <c r="A24" s="11">
        <v>1.4844E-2</v>
      </c>
      <c r="B24">
        <v>111</v>
      </c>
      <c r="C24" s="5" t="s">
        <v>488</v>
      </c>
      <c r="D24" s="5" t="s">
        <v>489</v>
      </c>
      <c r="E24" s="5" t="s">
        <v>490</v>
      </c>
      <c r="F24" s="5">
        <v>0</v>
      </c>
      <c r="G24" s="5" t="s">
        <v>491</v>
      </c>
      <c r="H24" s="5" t="s">
        <v>628</v>
      </c>
    </row>
    <row r="25" spans="1:8" x14ac:dyDescent="0.25">
      <c r="A25" s="7">
        <v>1.4844E-2</v>
      </c>
      <c r="B25">
        <v>324</v>
      </c>
      <c r="C25" t="s">
        <v>518</v>
      </c>
      <c r="D25" t="s">
        <v>519</v>
      </c>
      <c r="E25" t="s">
        <v>516</v>
      </c>
      <c r="F25">
        <v>1</v>
      </c>
      <c r="G25" t="s">
        <v>517</v>
      </c>
      <c r="H25" t="s">
        <v>627</v>
      </c>
    </row>
    <row r="26" spans="1:8" x14ac:dyDescent="0.25">
      <c r="A26" s="7">
        <v>1.4844E-2</v>
      </c>
      <c r="B26">
        <v>1465</v>
      </c>
      <c r="C26" t="s">
        <v>584</v>
      </c>
      <c r="D26" t="s">
        <v>585</v>
      </c>
      <c r="E26" t="s">
        <v>516</v>
      </c>
      <c r="F26">
        <v>-1</v>
      </c>
      <c r="G26" t="s">
        <v>581</v>
      </c>
      <c r="H26" t="s">
        <v>627</v>
      </c>
    </row>
    <row r="27" spans="1:8" x14ac:dyDescent="0.25">
      <c r="A27" s="7">
        <v>1.4844E-2</v>
      </c>
      <c r="B27">
        <v>1517</v>
      </c>
      <c r="C27" t="s">
        <v>588</v>
      </c>
      <c r="D27" t="s">
        <v>589</v>
      </c>
      <c r="F27">
        <v>0</v>
      </c>
      <c r="G27" t="s">
        <v>477</v>
      </c>
      <c r="H27" t="s">
        <v>627</v>
      </c>
    </row>
    <row r="28" spans="1:8" hidden="1" x14ac:dyDescent="0.25">
      <c r="A28">
        <v>4.8680000000000003</v>
      </c>
      <c r="B28">
        <v>1072</v>
      </c>
      <c r="C28" t="s">
        <v>552</v>
      </c>
      <c r="D28" t="s">
        <v>553</v>
      </c>
      <c r="F28">
        <v>0</v>
      </c>
    </row>
    <row r="29" spans="1:8" hidden="1" x14ac:dyDescent="0.25">
      <c r="A29">
        <v>18.482800000000001</v>
      </c>
      <c r="B29">
        <v>1075</v>
      </c>
      <c r="C29" t="s">
        <v>554</v>
      </c>
      <c r="D29" t="s">
        <v>555</v>
      </c>
      <c r="F29">
        <v>1</v>
      </c>
    </row>
    <row r="30" spans="1:8" hidden="1" x14ac:dyDescent="0.25">
      <c r="A30">
        <v>4.8680000000000003</v>
      </c>
      <c r="B30">
        <v>1076</v>
      </c>
      <c r="C30" t="s">
        <v>556</v>
      </c>
      <c r="D30" t="s">
        <v>555</v>
      </c>
      <c r="F30">
        <v>1</v>
      </c>
    </row>
    <row r="31" spans="1:8" hidden="1" x14ac:dyDescent="0.25">
      <c r="A31">
        <v>2.375E-2</v>
      </c>
      <c r="B31">
        <v>1081</v>
      </c>
      <c r="C31" t="s">
        <v>557</v>
      </c>
      <c r="D31" t="s">
        <v>558</v>
      </c>
      <c r="F31">
        <v>0</v>
      </c>
    </row>
    <row r="32" spans="1:8" hidden="1" x14ac:dyDescent="0.25">
      <c r="A32">
        <v>5.0346000000000002</v>
      </c>
      <c r="B32">
        <v>1097</v>
      </c>
      <c r="C32" t="s">
        <v>559</v>
      </c>
      <c r="D32" t="s">
        <v>560</v>
      </c>
      <c r="F32">
        <v>1</v>
      </c>
    </row>
    <row r="33" spans="1:10" hidden="1" x14ac:dyDescent="0.25">
      <c r="A33">
        <v>8.9061999999999995E-3</v>
      </c>
      <c r="B33">
        <v>1148</v>
      </c>
      <c r="C33" t="s">
        <v>561</v>
      </c>
      <c r="D33" t="s">
        <v>562</v>
      </c>
      <c r="F33">
        <v>-1</v>
      </c>
    </row>
    <row r="34" spans="1:10" hidden="1" x14ac:dyDescent="0.25">
      <c r="A34">
        <v>5.9373999999999998E-3</v>
      </c>
      <c r="B34">
        <v>1149</v>
      </c>
      <c r="C34" t="s">
        <v>563</v>
      </c>
      <c r="D34" t="s">
        <v>562</v>
      </c>
      <c r="F34">
        <v>-1</v>
      </c>
    </row>
    <row r="35" spans="1:10" hidden="1" x14ac:dyDescent="0.25">
      <c r="A35">
        <v>1.4844E-2</v>
      </c>
      <c r="B35">
        <v>1150</v>
      </c>
      <c r="C35" t="s">
        <v>564</v>
      </c>
      <c r="D35" t="s">
        <v>562</v>
      </c>
      <c r="F35">
        <v>1</v>
      </c>
    </row>
    <row r="36" spans="1:10" hidden="1" x14ac:dyDescent="0.25">
      <c r="A36">
        <v>2.375E-2</v>
      </c>
      <c r="B36">
        <v>1282</v>
      </c>
      <c r="C36" t="s">
        <v>565</v>
      </c>
      <c r="D36" t="s">
        <v>566</v>
      </c>
      <c r="F36">
        <v>1</v>
      </c>
    </row>
    <row r="37" spans="1:10" hidden="1" x14ac:dyDescent="0.25">
      <c r="A37">
        <v>1.1875E-2</v>
      </c>
      <c r="B37">
        <v>1310</v>
      </c>
      <c r="C37" t="s">
        <v>567</v>
      </c>
      <c r="D37" t="s">
        <v>568</v>
      </c>
      <c r="F37">
        <v>1</v>
      </c>
    </row>
    <row r="38" spans="1:10" x14ac:dyDescent="0.25">
      <c r="A38" s="7">
        <v>1.4844E-2</v>
      </c>
      <c r="B38">
        <v>1534</v>
      </c>
      <c r="C38" t="s">
        <v>590</v>
      </c>
      <c r="D38" t="s">
        <v>591</v>
      </c>
      <c r="F38">
        <v>0</v>
      </c>
      <c r="G38" t="s">
        <v>477</v>
      </c>
      <c r="H38" t="s">
        <v>627</v>
      </c>
    </row>
    <row r="39" spans="1:10" x14ac:dyDescent="0.25">
      <c r="A39" s="7">
        <v>1.1875E-2</v>
      </c>
      <c r="B39">
        <v>213</v>
      </c>
      <c r="C39" t="s">
        <v>499</v>
      </c>
      <c r="D39" t="s">
        <v>500</v>
      </c>
      <c r="E39" t="s">
        <v>501</v>
      </c>
      <c r="F39">
        <v>0</v>
      </c>
      <c r="G39" t="s">
        <v>502</v>
      </c>
      <c r="H39" t="s">
        <v>627</v>
      </c>
    </row>
    <row r="40" spans="1:10" x14ac:dyDescent="0.25">
      <c r="A40" s="7">
        <v>8.9245000000000001E-3</v>
      </c>
      <c r="B40">
        <v>1463</v>
      </c>
      <c r="C40" t="s">
        <v>579</v>
      </c>
      <c r="D40" t="s">
        <v>580</v>
      </c>
      <c r="E40" t="s">
        <v>516</v>
      </c>
      <c r="F40">
        <v>1</v>
      </c>
      <c r="G40" t="s">
        <v>581</v>
      </c>
      <c r="H40" t="s">
        <v>627</v>
      </c>
    </row>
    <row r="41" spans="1:10" x14ac:dyDescent="0.25">
      <c r="A41" s="7">
        <v>8.9061999999999995E-3</v>
      </c>
      <c r="B41">
        <v>52</v>
      </c>
      <c r="C41" t="s">
        <v>475</v>
      </c>
      <c r="D41" t="s">
        <v>476</v>
      </c>
      <c r="F41">
        <v>0</v>
      </c>
      <c r="G41" t="s">
        <v>477</v>
      </c>
      <c r="H41" t="s">
        <v>627</v>
      </c>
    </row>
    <row r="42" spans="1:10" x14ac:dyDescent="0.25">
      <c r="A42" s="7">
        <v>8.9061999999999995E-3</v>
      </c>
      <c r="B42">
        <v>95</v>
      </c>
      <c r="C42" t="s">
        <v>482</v>
      </c>
      <c r="D42" t="s">
        <v>483</v>
      </c>
      <c r="E42" t="s">
        <v>480</v>
      </c>
      <c r="F42">
        <v>0</v>
      </c>
      <c r="G42" t="s">
        <v>481</v>
      </c>
      <c r="H42" t="s">
        <v>627</v>
      </c>
    </row>
    <row r="43" spans="1:10" x14ac:dyDescent="0.25">
      <c r="A43" s="11">
        <v>8.9061999999999995E-3</v>
      </c>
      <c r="B43" s="5">
        <v>113</v>
      </c>
      <c r="C43" s="5" t="s">
        <v>492</v>
      </c>
      <c r="D43" s="5" t="s">
        <v>493</v>
      </c>
      <c r="E43" s="5" t="s">
        <v>490</v>
      </c>
      <c r="F43" s="12">
        <v>0</v>
      </c>
      <c r="G43" s="5" t="s">
        <v>491</v>
      </c>
      <c r="H43" s="5" t="s">
        <v>628</v>
      </c>
      <c r="I43" s="5"/>
      <c r="J43" s="5"/>
    </row>
    <row r="44" spans="1:10" x14ac:dyDescent="0.25">
      <c r="A44" s="7">
        <v>8.9061999999999995E-3</v>
      </c>
      <c r="B44">
        <v>323</v>
      </c>
      <c r="C44" t="s">
        <v>514</v>
      </c>
      <c r="D44" t="s">
        <v>515</v>
      </c>
      <c r="E44" t="s">
        <v>516</v>
      </c>
      <c r="F44">
        <v>-1</v>
      </c>
      <c r="G44" t="s">
        <v>517</v>
      </c>
      <c r="H44" t="s">
        <v>627</v>
      </c>
    </row>
    <row r="45" spans="1:10" x14ac:dyDescent="0.25">
      <c r="A45" s="7">
        <v>8.9061999999999995E-3</v>
      </c>
      <c r="B45">
        <v>1516</v>
      </c>
      <c r="C45" t="s">
        <v>586</v>
      </c>
      <c r="D45" t="s">
        <v>587</v>
      </c>
      <c r="F45">
        <v>0</v>
      </c>
      <c r="G45" t="s">
        <v>477</v>
      </c>
      <c r="H45" t="s">
        <v>627</v>
      </c>
    </row>
    <row r="46" spans="1:10" x14ac:dyDescent="0.25">
      <c r="A46" s="7">
        <v>5.9496999999999996E-3</v>
      </c>
      <c r="B46">
        <v>1464</v>
      </c>
      <c r="C46" t="s">
        <v>582</v>
      </c>
      <c r="D46" t="s">
        <v>583</v>
      </c>
      <c r="E46" t="s">
        <v>516</v>
      </c>
      <c r="F46">
        <v>1</v>
      </c>
      <c r="G46" t="s">
        <v>581</v>
      </c>
      <c r="H46" t="s">
        <v>627</v>
      </c>
    </row>
    <row r="47" spans="1:10" hidden="1" x14ac:dyDescent="0.25">
      <c r="A47">
        <v>8.9061999999999995E-3</v>
      </c>
      <c r="B47">
        <v>1576</v>
      </c>
      <c r="C47" t="s">
        <v>592</v>
      </c>
      <c r="D47" t="s">
        <v>593</v>
      </c>
      <c r="F47">
        <v>1</v>
      </c>
    </row>
    <row r="48" spans="1:10" hidden="1" x14ac:dyDescent="0.25">
      <c r="A48">
        <v>5.9373999999999998E-3</v>
      </c>
      <c r="B48">
        <v>1577</v>
      </c>
      <c r="C48" t="s">
        <v>594</v>
      </c>
      <c r="D48" t="s">
        <v>595</v>
      </c>
      <c r="F48">
        <v>1</v>
      </c>
    </row>
    <row r="49" spans="1:8" hidden="1" x14ac:dyDescent="0.25">
      <c r="A49">
        <v>1.4844E-2</v>
      </c>
      <c r="B49">
        <v>1578</v>
      </c>
      <c r="C49" t="s">
        <v>596</v>
      </c>
      <c r="D49" t="s">
        <v>597</v>
      </c>
      <c r="F49">
        <v>-1</v>
      </c>
    </row>
    <row r="50" spans="1:8" hidden="1" x14ac:dyDescent="0.25">
      <c r="A50">
        <v>0.57974999999999999</v>
      </c>
      <c r="B50">
        <v>1585</v>
      </c>
      <c r="C50" t="s">
        <v>598</v>
      </c>
      <c r="D50" t="s">
        <v>599</v>
      </c>
      <c r="F50">
        <v>1</v>
      </c>
    </row>
    <row r="51" spans="1:8" hidden="1" x14ac:dyDescent="0.25">
      <c r="A51">
        <v>2.2441</v>
      </c>
      <c r="B51">
        <v>1587</v>
      </c>
      <c r="C51" t="s">
        <v>600</v>
      </c>
      <c r="D51" t="s">
        <v>601</v>
      </c>
      <c r="F51">
        <v>1</v>
      </c>
    </row>
    <row r="52" spans="1:8" hidden="1" x14ac:dyDescent="0.25">
      <c r="A52">
        <v>2.778</v>
      </c>
      <c r="B52">
        <v>1593</v>
      </c>
      <c r="C52" t="s">
        <v>602</v>
      </c>
      <c r="D52" t="s">
        <v>603</v>
      </c>
      <c r="F52">
        <v>1</v>
      </c>
    </row>
    <row r="53" spans="1:8" hidden="1" x14ac:dyDescent="0.25">
      <c r="A53">
        <v>4.4396000000000004</v>
      </c>
      <c r="B53">
        <v>1594</v>
      </c>
      <c r="C53" t="s">
        <v>604</v>
      </c>
      <c r="D53" t="s">
        <v>605</v>
      </c>
      <c r="F53">
        <v>-1</v>
      </c>
    </row>
    <row r="54" spans="1:8" hidden="1" x14ac:dyDescent="0.25">
      <c r="A54">
        <v>2.8249</v>
      </c>
      <c r="B54">
        <v>1596</v>
      </c>
      <c r="C54" t="s">
        <v>606</v>
      </c>
      <c r="D54" t="s">
        <v>607</v>
      </c>
      <c r="F54">
        <v>-1</v>
      </c>
    </row>
    <row r="55" spans="1:8" hidden="1" x14ac:dyDescent="0.25">
      <c r="A55">
        <v>2.7098</v>
      </c>
      <c r="B55">
        <v>1599</v>
      </c>
      <c r="C55" t="s">
        <v>608</v>
      </c>
      <c r="D55" t="s">
        <v>609</v>
      </c>
      <c r="F55">
        <v>1</v>
      </c>
    </row>
    <row r="56" spans="1:8" hidden="1" x14ac:dyDescent="0.25">
      <c r="A56">
        <v>2.7098</v>
      </c>
      <c r="B56">
        <v>1600</v>
      </c>
      <c r="C56" t="s">
        <v>610</v>
      </c>
      <c r="D56" t="s">
        <v>611</v>
      </c>
      <c r="F56">
        <v>1</v>
      </c>
    </row>
    <row r="57" spans="1:8" hidden="1" x14ac:dyDescent="0.25">
      <c r="A57">
        <v>2.7098</v>
      </c>
      <c r="B57">
        <v>1601</v>
      </c>
      <c r="C57" t="s">
        <v>612</v>
      </c>
      <c r="D57" t="s">
        <v>613</v>
      </c>
      <c r="F57">
        <v>-1</v>
      </c>
    </row>
    <row r="58" spans="1:8" hidden="1" x14ac:dyDescent="0.25">
      <c r="A58">
        <v>0.92413000000000001</v>
      </c>
      <c r="B58">
        <v>1602</v>
      </c>
      <c r="C58" t="s">
        <v>614</v>
      </c>
      <c r="D58" t="s">
        <v>615</v>
      </c>
      <c r="F58">
        <v>1</v>
      </c>
    </row>
    <row r="59" spans="1:8" hidden="1" x14ac:dyDescent="0.25">
      <c r="A59">
        <v>0.98002</v>
      </c>
      <c r="B59">
        <v>1605</v>
      </c>
      <c r="C59" t="s">
        <v>616</v>
      </c>
      <c r="D59" t="s">
        <v>617</v>
      </c>
      <c r="F59">
        <v>-1</v>
      </c>
    </row>
    <row r="60" spans="1:8" hidden="1" x14ac:dyDescent="0.25">
      <c r="A60">
        <v>0.98002</v>
      </c>
      <c r="B60">
        <v>1778</v>
      </c>
      <c r="C60" t="s">
        <v>618</v>
      </c>
      <c r="D60" t="s">
        <v>619</v>
      </c>
      <c r="E60" t="s">
        <v>620</v>
      </c>
      <c r="F60">
        <v>1</v>
      </c>
    </row>
    <row r="61" spans="1:8" x14ac:dyDescent="0.25">
      <c r="A61" s="7">
        <v>5.9373999999999998E-3</v>
      </c>
      <c r="B61">
        <v>326</v>
      </c>
      <c r="C61" t="s">
        <v>520</v>
      </c>
      <c r="D61" t="s">
        <v>521</v>
      </c>
      <c r="E61" t="s">
        <v>516</v>
      </c>
      <c r="F61">
        <v>-1</v>
      </c>
      <c r="G61" t="s">
        <v>517</v>
      </c>
      <c r="H61" t="s">
        <v>627</v>
      </c>
    </row>
    <row r="62" spans="1:8" hidden="1" x14ac:dyDescent="0.25">
      <c r="A62">
        <v>1</v>
      </c>
      <c r="B62">
        <v>1925</v>
      </c>
      <c r="C62" t="s">
        <v>624</v>
      </c>
      <c r="D62" t="s">
        <v>625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D39" sqref="D39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 x14ac:dyDescent="0.25">
      <c r="A1" t="s">
        <v>390</v>
      </c>
    </row>
    <row r="2" spans="1:8" x14ac:dyDescent="0.25">
      <c r="B2" t="s">
        <v>406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 x14ac:dyDescent="0.25">
      <c r="B3" t="s">
        <v>407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 x14ac:dyDescent="0.25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 x14ac:dyDescent="0.25">
      <c r="A5" t="s">
        <v>392</v>
      </c>
      <c r="B5" t="s">
        <v>409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 x14ac:dyDescent="0.25">
      <c r="A6" t="s">
        <v>393</v>
      </c>
      <c r="B6" t="s">
        <v>410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394</v>
      </c>
      <c r="B7" t="s">
        <v>411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 x14ac:dyDescent="0.25">
      <c r="A8" t="s">
        <v>395</v>
      </c>
      <c r="B8" t="s">
        <v>412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 x14ac:dyDescent="0.25">
      <c r="A9" t="s">
        <v>396</v>
      </c>
      <c r="B9" t="s">
        <v>413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 x14ac:dyDescent="0.25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 x14ac:dyDescent="0.25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 x14ac:dyDescent="0.25">
      <c r="A12" t="s">
        <v>399</v>
      </c>
      <c r="B12" t="s">
        <v>416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 x14ac:dyDescent="0.25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 x14ac:dyDescent="0.25">
      <c r="A14" t="s">
        <v>404</v>
      </c>
      <c r="B14" t="s">
        <v>405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15"/>
  <sheetViews>
    <sheetView workbookViewId="0">
      <selection activeCell="S25" sqref="S25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 x14ac:dyDescent="0.25">
      <c r="A1" t="s">
        <v>390</v>
      </c>
    </row>
    <row r="2" spans="1:11" x14ac:dyDescent="0.25">
      <c r="A2" t="s">
        <v>402</v>
      </c>
      <c r="B2" t="s">
        <v>406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 x14ac:dyDescent="0.25">
      <c r="A3" t="s">
        <v>403</v>
      </c>
      <c r="B3" t="s">
        <v>407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 x14ac:dyDescent="0.25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 x14ac:dyDescent="0.25">
      <c r="A5" t="s">
        <v>392</v>
      </c>
      <c r="B5" t="s">
        <v>409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 x14ac:dyDescent="0.25">
      <c r="A6" t="s">
        <v>393</v>
      </c>
      <c r="B6" t="s">
        <v>410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394</v>
      </c>
      <c r="B7" t="s">
        <v>411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 x14ac:dyDescent="0.25">
      <c r="A8" t="s">
        <v>395</v>
      </c>
      <c r="B8" t="s">
        <v>412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 x14ac:dyDescent="0.25">
      <c r="A9" t="s">
        <v>396</v>
      </c>
      <c r="B9" t="s">
        <v>413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 x14ac:dyDescent="0.25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 x14ac:dyDescent="0.25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 x14ac:dyDescent="0.25">
      <c r="A12" t="s">
        <v>399</v>
      </c>
      <c r="B12" t="s">
        <v>416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 x14ac:dyDescent="0.25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 x14ac:dyDescent="0.25">
      <c r="A14" t="s">
        <v>420</v>
      </c>
      <c r="B14" t="s">
        <v>418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 x14ac:dyDescent="0.25">
      <c r="A15" t="s">
        <v>417</v>
      </c>
      <c r="B15" t="s">
        <v>419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ecYali</vt:lpstr>
      <vt:lpstr>ecYali_Nlim</vt:lpstr>
      <vt:lpstr>iYali</vt:lpstr>
      <vt:lpstr>NGAM plot</vt:lpstr>
      <vt:lpstr>prot_pool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2023-09-18T13:07:42Z</dcterms:modified>
</cp:coreProperties>
</file>