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jum\OneDrive\Documentos\GitHub\GECKO\ecYaliGEM\output\"/>
    </mc:Choice>
  </mc:AlternateContent>
  <xr:revisionPtr revIDLastSave="0" documentId="13_ncr:1_{100F1843-FDCE-44B1-AE7D-C9ED553EC8E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cYali" sheetId="1" r:id="rId1"/>
    <sheet name="ecYali_Nlim" sheetId="6" r:id="rId2"/>
    <sheet name="iYali" sheetId="5" r:id="rId3"/>
    <sheet name="NGAM plot" sheetId="2" r:id="rId4"/>
    <sheet name="prot_pool plot" sheetId="4" r:id="rId5"/>
    <sheet name="iYali FSEO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" i="7"/>
  <c r="H16" i="6"/>
  <c r="H17" i="6"/>
  <c r="H20" i="6"/>
  <c r="H24" i="6"/>
  <c r="H25" i="6"/>
  <c r="H3" i="6"/>
  <c r="H4" i="6"/>
  <c r="H5" i="6"/>
  <c r="H6" i="6"/>
  <c r="H7" i="6"/>
  <c r="H8" i="6"/>
  <c r="H9" i="6"/>
  <c r="H10" i="6"/>
  <c r="H11" i="6"/>
  <c r="H12" i="6"/>
  <c r="H13" i="6"/>
  <c r="H14" i="6"/>
  <c r="H26" i="6"/>
  <c r="H27" i="6"/>
  <c r="H28" i="6"/>
  <c r="H29" i="6"/>
  <c r="H18" i="6"/>
  <c r="H19" i="6"/>
  <c r="H21" i="6"/>
  <c r="H22" i="6"/>
  <c r="H15" i="6"/>
  <c r="H23" i="6"/>
  <c r="H65" i="1"/>
  <c r="H66" i="1"/>
  <c r="H69" i="1"/>
  <c r="H36" i="1"/>
  <c r="H37" i="1"/>
  <c r="H38" i="1"/>
  <c r="H99" i="1"/>
  <c r="H100" i="1"/>
  <c r="H57" i="1"/>
  <c r="H42" i="1"/>
  <c r="H43" i="1"/>
  <c r="H91" i="1"/>
  <c r="H92" i="1"/>
  <c r="H60" i="1"/>
  <c r="H78" i="1"/>
  <c r="H79" i="1"/>
  <c r="H80" i="1"/>
  <c r="H81" i="1"/>
  <c r="H82" i="1"/>
  <c r="H83" i="1"/>
  <c r="H84" i="1"/>
  <c r="H85" i="1"/>
  <c r="H86" i="1"/>
  <c r="H88" i="1"/>
  <c r="H101" i="1"/>
  <c r="H95" i="1"/>
  <c r="H96" i="1"/>
  <c r="H89" i="1"/>
  <c r="H70" i="1"/>
  <c r="H71" i="1"/>
  <c r="H90" i="1"/>
  <c r="H5" i="1"/>
  <c r="H6" i="1"/>
  <c r="H7" i="1"/>
  <c r="H8" i="1"/>
  <c r="H98" i="1"/>
  <c r="H44" i="1"/>
  <c r="H97" i="1"/>
  <c r="H32" i="1"/>
  <c r="H33" i="1"/>
  <c r="H63" i="1"/>
  <c r="H64" i="1"/>
  <c r="H67" i="1"/>
  <c r="H68" i="1"/>
  <c r="H28" i="1"/>
  <c r="H34" i="1"/>
  <c r="H35" i="1"/>
  <c r="H22" i="1"/>
  <c r="H30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H10" i="1"/>
  <c r="H11" i="1"/>
  <c r="H12" i="1"/>
  <c r="H13" i="1"/>
  <c r="H14" i="1"/>
  <c r="H15" i="1"/>
  <c r="H16" i="1"/>
  <c r="H23" i="1"/>
  <c r="H31" i="1"/>
  <c r="H61" i="1"/>
  <c r="H19" i="1"/>
  <c r="H20" i="1"/>
  <c r="H62" i="1"/>
  <c r="H24" i="1"/>
  <c r="H25" i="1"/>
  <c r="H102" i="1"/>
  <c r="H72" i="1"/>
  <c r="H73" i="1"/>
  <c r="H74" i="1"/>
  <c r="H75" i="1"/>
  <c r="H103" i="1"/>
  <c r="H21" i="1"/>
  <c r="H41" i="1"/>
  <c r="H39" i="1"/>
  <c r="H40" i="1"/>
  <c r="H76" i="1"/>
  <c r="H77" i="1"/>
  <c r="H93" i="1"/>
  <c r="H94" i="1"/>
  <c r="H26" i="1"/>
  <c r="H27" i="1"/>
  <c r="H3" i="1"/>
  <c r="H17" i="1"/>
  <c r="H4" i="1"/>
  <c r="H18" i="1"/>
  <c r="H29" i="1"/>
  <c r="H87" i="1"/>
  <c r="H58" i="1"/>
  <c r="H59" i="1"/>
  <c r="R14" i="1"/>
  <c r="R13" i="1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83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34" i="6"/>
  <c r="F107" i="1"/>
  <c r="F146" i="1"/>
  <c r="F155" i="1"/>
  <c r="F156" i="1"/>
  <c r="R4" i="1"/>
  <c r="R5" i="1"/>
  <c r="R6" i="1"/>
  <c r="R7" i="1"/>
  <c r="R8" i="1"/>
  <c r="R9" i="1"/>
  <c r="R10" i="1"/>
  <c r="R11" i="1"/>
  <c r="R1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52" i="1"/>
  <c r="F153" i="1"/>
  <c r="F154" i="1"/>
  <c r="F147" i="1"/>
  <c r="F148" i="1"/>
  <c r="F149" i="1"/>
  <c r="F150" i="1"/>
  <c r="F151" i="1"/>
</calcChain>
</file>

<file path=xl/sharedStrings.xml><?xml version="1.0" encoding="utf-8"?>
<sst xmlns="http://schemas.openxmlformats.org/spreadsheetml/2006/main" count="3350" uniqueCount="1825">
  <si>
    <t>'y000027'</t>
  </si>
  <si>
    <t>'2-methylcitrate dehydratase'</t>
  </si>
  <si>
    <t>'Q6C791'</t>
  </si>
  <si>
    <t>'YALI0E02728g'</t>
  </si>
  <si>
    <t>'y000027_REV'</t>
  </si>
  <si>
    <t>'2-methylcitrate dehydratase (reversible)'</t>
  </si>
  <si>
    <t>'y000028_EXP_2'</t>
  </si>
  <si>
    <t>'2-methylcitrate synthase'</t>
  </si>
  <si>
    <t>'Q6C793'</t>
  </si>
  <si>
    <t>'YALI0E02684g'</t>
  </si>
  <si>
    <t>'y000039'</t>
  </si>
  <si>
    <t>'3-dehydroquinate dehydratase'</t>
  </si>
  <si>
    <t>'Q6C1X5'</t>
  </si>
  <si>
    <t>'YALI0F12639g'</t>
  </si>
  <si>
    <t>'y000040'</t>
  </si>
  <si>
    <t>'3-dehydroquinate synthase'</t>
  </si>
  <si>
    <t>'y000065'</t>
  </si>
  <si>
    <t>'3-phosphoshikimate 1-carboxyvinyltransferase'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</si>
  <si>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</si>
  <si>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</si>
  <si>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</si>
  <si>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</si>
  <si>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</si>
  <si>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</si>
  <si>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'y000111'</t>
  </si>
  <si>
    <t>'acetyl-CoA hydrolase'</t>
  </si>
  <si>
    <t>'Q6C3Z9'</t>
  </si>
  <si>
    <t>'YALI0E30965g'</t>
  </si>
  <si>
    <t>'y000117'</t>
  </si>
  <si>
    <t>'Q6C354'</t>
  </si>
  <si>
    <t>'YALI0F02497g'</t>
  </si>
  <si>
    <t>'y000117_REV'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</si>
  <si>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</si>
  <si>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</si>
  <si>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</si>
  <si>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</si>
  <si>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</si>
  <si>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</si>
  <si>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'y000153'</t>
  </si>
  <si>
    <t>'adenylosuccinate synthase'</t>
  </si>
  <si>
    <t>'Q6C482'</t>
  </si>
  <si>
    <t>'YALI0E28963g'</t>
  </si>
  <si>
    <t>'y000172_EXP_2'</t>
  </si>
  <si>
    <t>'aldehyde dehydrogenase (3-aminopropanal, NAD)'</t>
  </si>
  <si>
    <t>'Q6C9V7'</t>
  </si>
  <si>
    <t>'YALI0D07942g'</t>
  </si>
  <si>
    <t>'y000173_EXP_2'</t>
  </si>
  <si>
    <t>'aldehyde dehydrogenase (acetaldehyde, NADP)'</t>
  </si>
  <si>
    <t>'y000174_EXP_2'</t>
  </si>
  <si>
    <t>'aldehyde dehydrogenase (acetylaldehyde, NAD)'</t>
  </si>
  <si>
    <t>'y000175_EXP_2'</t>
  </si>
  <si>
    <t>'aldehyde dehydrogenase (acetylaldehyde, NADP)'</t>
  </si>
  <si>
    <t>'y000176_EXP_2'</t>
  </si>
  <si>
    <t>'aldehyde dehydrogenase (indole-3-acetaldehyde, NAD)'</t>
  </si>
  <si>
    <t>'y000177_EXP_2'</t>
  </si>
  <si>
    <t>'aldehyde dehydrogenase (indole-3-acetaldehyde, NADP)'</t>
  </si>
  <si>
    <t>'y000178_EXP_2'</t>
  </si>
  <si>
    <t>'y000185_EXP_2'</t>
  </si>
  <si>
    <t>'aldehyde dehydrogenase (phenylacetaldehyde, NAD)'</t>
  </si>
  <si>
    <t>'y000201_EXP_2'</t>
  </si>
  <si>
    <t>'Aminobutyraldehyde dehydrogenase'</t>
  </si>
  <si>
    <t>'y000214_EXP_2'</t>
  </si>
  <si>
    <t>'aspartate carbamoyltransferase'</t>
  </si>
  <si>
    <t>'Q6C9Y4'</t>
  </si>
  <si>
    <t>'YALI0D07370g'</t>
  </si>
  <si>
    <t>'y000225'</t>
  </si>
  <si>
    <t>'ATP phosphoribosyltransferase'</t>
  </si>
  <si>
    <t>'Q99145'</t>
  </si>
  <si>
    <t>'YALI0C05170g'</t>
  </si>
  <si>
    <t>'y000236'</t>
  </si>
  <si>
    <t>'C-3 sterol keto reductase (4-methylzymosterol)'</t>
  </si>
  <si>
    <t>'Q6CE88'</t>
  </si>
  <si>
    <t>'YALI0B17644g'</t>
  </si>
  <si>
    <t>'y000237'</t>
  </si>
  <si>
    <t>'C-3 sterol keto reductase (zymosterol)'</t>
  </si>
  <si>
    <t>'y000250_EXP_2'</t>
  </si>
  <si>
    <t>'carbamoyl-phosphate synthase (glutamine-hydrolysing)'</t>
  </si>
  <si>
    <t>'YALI0C23969g and YALI0D07370g'</t>
  </si>
  <si>
    <t>'y000300_EXP_2'</t>
  </si>
  <si>
    <t>'citrate synthase'</t>
  </si>
  <si>
    <t>'y000301_EXP_2'</t>
  </si>
  <si>
    <t>'citrate synthase, peroxisomal'</t>
  </si>
  <si>
    <t>'y000362_EXP_2'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</si>
  <si>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</si>
  <si>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</si>
  <si>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</si>
  <si>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</si>
  <si>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</si>
  <si>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</si>
  <si>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</si>
  <si>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</si>
  <si>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</si>
  <si>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'y000468'</t>
  </si>
  <si>
    <t>'glutamate 5-kinase'</t>
  </si>
  <si>
    <t>'Q6CGH7'</t>
  </si>
  <si>
    <t>'YALI0A19206g'</t>
  </si>
  <si>
    <t>'y000476'</t>
  </si>
  <si>
    <t>'glutamine synthetase'</t>
  </si>
  <si>
    <t>'Q6C3E0'</t>
  </si>
  <si>
    <t>'YALI0F00506g'</t>
  </si>
  <si>
    <t>'y000514'</t>
  </si>
  <si>
    <t>'GMP synthase'</t>
  </si>
  <si>
    <t>'Q6CEF3'</t>
  </si>
  <si>
    <t>'YALI0B16104g'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</si>
  <si>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</si>
  <si>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</si>
  <si>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</si>
  <si>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</si>
  <si>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</si>
  <si>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</si>
  <si>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'y000523_EXP_1'</t>
  </si>
  <si>
    <t>'GPI-anchor assembly, step 9'</t>
  </si>
  <si>
    <t>'Q6C741'</t>
  </si>
  <si>
    <t>'YALI0E03960g'</t>
  </si>
  <si>
    <t>'y000523_REV_EXP_1'</t>
  </si>
  <si>
    <t>'GPI-anchor assembly, step 9 (reversible)'</t>
  </si>
  <si>
    <t>'y000542'</t>
  </si>
  <si>
    <t>'homoacontinate hydratase'</t>
  </si>
  <si>
    <t>'y000542_REV'</t>
  </si>
  <si>
    <t>'homoacontinate hydratase (reversible)'</t>
  </si>
  <si>
    <t>'y000543'</t>
  </si>
  <si>
    <t>'homocitrate synthase'</t>
  </si>
  <si>
    <t>'Q12726'</t>
  </si>
  <si>
    <t>'YALI0F31075g'</t>
  </si>
  <si>
    <t>'y000568_EXP_2'</t>
  </si>
  <si>
    <t>'inorganic diphosphatase'</t>
  </si>
  <si>
    <t>'Q6C1T4'</t>
  </si>
  <si>
    <t>'YALI0F13541g'</t>
  </si>
  <si>
    <t>'y000569_EXP_2'</t>
  </si>
  <si>
    <t>'y000662_EXP_1'</t>
  </si>
  <si>
    <t>'isocitrate lyase'</t>
  </si>
  <si>
    <t>'P41555'</t>
  </si>
  <si>
    <t>'YALI0C16885g'</t>
  </si>
  <si>
    <t>'y000662_EXP_2'</t>
  </si>
  <si>
    <t>'Q6BZP5'</t>
  </si>
  <si>
    <t>'YALI0F31999g'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</si>
  <si>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</si>
  <si>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</si>
  <si>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</si>
  <si>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</si>
  <si>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</si>
  <si>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</si>
  <si>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</si>
  <si>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</si>
  <si>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</si>
  <si>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</si>
  <si>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</si>
  <si>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</si>
  <si>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</si>
  <si>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</si>
  <si>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</si>
  <si>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</si>
  <si>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</si>
  <si>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</si>
  <si>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</si>
  <si>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</si>
  <si>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</si>
  <si>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</si>
  <si>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</si>
  <si>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</si>
  <si>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</si>
  <si>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</si>
  <si>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</si>
  <si>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</si>
  <si>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</si>
  <si>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</si>
  <si>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'y000734_EXP_1'</t>
  </si>
  <si>
    <t>'methylisocitrate lyase'</t>
  </si>
  <si>
    <t>'y000734_EXP_2'</t>
  </si>
  <si>
    <t>'y000761'</t>
  </si>
  <si>
    <t>'N-acteylglutamate synthase'</t>
  </si>
  <si>
    <t>'Q6C627'</t>
  </si>
  <si>
    <t>'YALI0E13057g'</t>
  </si>
  <si>
    <t>'y000770'</t>
  </si>
  <si>
    <t>'NADH dehydrogenase, cytosolic/mitochondrial'</t>
  </si>
  <si>
    <t>'F2Z699'</t>
  </si>
  <si>
    <t>'YALI0F25135g'</t>
  </si>
  <si>
    <t>'y000773'</t>
  </si>
  <si>
    <t>'NADH:ubiquinone oxidoreductase'</t>
  </si>
  <si>
    <t>'y000818'</t>
  </si>
  <si>
    <t>'ornithine transacetylase'</t>
  </si>
  <si>
    <t>'y000820'</t>
  </si>
  <si>
    <t>'orotate phosphoribosyltransferase'</t>
  </si>
  <si>
    <t>'P41923'</t>
  </si>
  <si>
    <t>'YALI0F21527g'</t>
  </si>
  <si>
    <t>'y000820_REV'</t>
  </si>
  <si>
    <t>'orotate phosphoribosyltransferase (reversible)'</t>
  </si>
  <si>
    <t>'y000855'</t>
  </si>
  <si>
    <t>'phopshoribosylaminoimidazole synthetase'</t>
  </si>
  <si>
    <t>'Q99148'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</si>
  <si>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</si>
  <si>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</si>
  <si>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</si>
  <si>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</si>
  <si>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</si>
  <si>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</si>
  <si>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</si>
  <si>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'y000907_EXP_1'</t>
  </si>
  <si>
    <t>'phosphopentomutase'</t>
  </si>
  <si>
    <t>'y000907_REV_EXP_1'</t>
  </si>
  <si>
    <t>'phosphopentomutase (reversible)'</t>
  </si>
  <si>
    <t>'y000914'</t>
  </si>
  <si>
    <t>'phosphoribosylglycinamidine synthetase'</t>
  </si>
  <si>
    <t>'y000986'</t>
  </si>
  <si>
    <t>'S-adenosyl-methionine delta-24-sterol-c-methyltransferase'</t>
  </si>
  <si>
    <t>'Q6C2D9'</t>
  </si>
  <si>
    <t>'YALI0F08701g'</t>
  </si>
  <si>
    <t>'y000996'</t>
  </si>
  <si>
    <t>'shikimate dehydrogenase'</t>
  </si>
  <si>
    <t>'y000997'</t>
  </si>
  <si>
    <t>'shikimate kinase'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</si>
  <si>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</si>
  <si>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</si>
  <si>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</si>
  <si>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</si>
  <si>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</si>
  <si>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</si>
  <si>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'y001106_EXP_2'</t>
  </si>
  <si>
    <t>'acetate transport'</t>
  </si>
  <si>
    <t>'P41943'</t>
  </si>
  <si>
    <t>'YALI0C23617g'</t>
  </si>
  <si>
    <t>'y001106_REV_EXP_2'</t>
  </si>
  <si>
    <t>'acetate transport (reversible)'</t>
  </si>
  <si>
    <t>'y001110_EXP_1'</t>
  </si>
  <si>
    <t>'ADP/ATP transporter'</t>
  </si>
  <si>
    <t>'F2Z5Z3'</t>
  </si>
  <si>
    <t>'YALI0A10659g'</t>
  </si>
  <si>
    <t>'y001110_EXP_2'</t>
  </si>
  <si>
    <t>'F2Z694'</t>
  </si>
  <si>
    <t>'YALI0D08228g'</t>
  </si>
  <si>
    <t>'y001110_REV_EXP_1'</t>
  </si>
  <si>
    <t>'ADP/ATP transporter (reversible)'</t>
  </si>
  <si>
    <t>'y001110_REV_EXP_2'</t>
  </si>
  <si>
    <t>'y001838'</t>
  </si>
  <si>
    <t>'y002116_EXP_2'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</si>
  <si>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</si>
  <si>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</si>
  <si>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</si>
  <si>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</si>
  <si>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</si>
  <si>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</si>
  <si>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</si>
  <si>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</si>
  <si>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</si>
  <si>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</si>
  <si>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</si>
  <si>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</si>
  <si>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'y000452'</t>
  </si>
  <si>
    <t>'fumarase, cytoplasmic'</t>
  </si>
  <si>
    <t>'YALI0C06776g'</t>
  </si>
  <si>
    <t>'fumarate[c] + H2O[c] + 0.012784 prot_Q6CCT2[c] =&gt; (S)-malate[c]'</t>
  </si>
  <si>
    <t>'y000362_EXP_1'</t>
  </si>
  <si>
    <t>'YALI0E09493g'</t>
  </si>
  <si>
    <t>'dolichyl D-mannosyl phosphate[er] + 0.15982 prot_Q6C6H5[c] =&gt; dolichyl phosphate[er] + H+[er] + mannan[er]'</t>
  </si>
  <si>
    <t>'y000214_EXP_3'</t>
  </si>
  <si>
    <t>'carbamoyl phosphate[c] + L-aspartate[c] + 0.15982 prot_Q6C6H5[c] =&gt; H+[c] + N-carbamoyl-L-aspartate[c] + phosphate[c]'</t>
  </si>
  <si>
    <t>'y000226'</t>
  </si>
  <si>
    <t>'ATP synthase'</t>
  </si>
  <si>
    <t>'''NP_075432 and NP_075433 and NP_075437 and YALI0F03179g and YALI0F02893g and YALI0D22022g and YALI0D12584g and YALI0D11814g and Y...'' &lt;Preview truncated at 128 characters&gt;'</t>
  </si>
  <si>
    <t>'ADP[m] + 3 H+[c] + phosphate[m] =&gt; ATP[m] + 2 H+[m] + H2O[m]'</t>
  </si>
  <si>
    <t>'y001277_REV'</t>
  </si>
  <si>
    <t>'water diffusion (reversible)'</t>
  </si>
  <si>
    <t>'YALI0F01210g'</t>
  </si>
  <si>
    <t>'H2O[c] + 0.00058891 prot_Q6C3A8[c] =&gt; H2O[e]'</t>
  </si>
  <si>
    <t>'y000438'</t>
  </si>
  <si>
    <t>'ferrocytochrome-c:oxygen oxidoreductase'</t>
  </si>
  <si>
    <t>'''YALI0D18568g and NP_075438 and NP_075434 and YALI0F04114g and YALI0E19723g and YALI0F03201g and YALI0E10144g and YALI0E16709g an...'' &lt;Preview truncated at 128 characters&gt;'</t>
  </si>
  <si>
    <t>'ferrocytochrome c[m] + 1.266 H+[m] + 0.25 oxygen[m] =&gt; ferricytochrome c[m] + 0.633 H+[c] + 0.5 H2O[m]'</t>
  </si>
  <si>
    <t>'y000439'</t>
  </si>
  <si>
    <t>'ubiquinol:ferricytochrome c reductase'</t>
  </si>
  <si>
    <t>'''NP_075443 and YALI0A14806g and YALI0E34037g and YALI0A02915g and YALI0F24673g and YALI0B01540g and YALI0C12210g and YALI0F01771g...'' &lt;Preview truncated at 128 characters&gt;'</t>
  </si>
  <si>
    <t>'2 ferricytochrome c[m] + 1.266 H+[m] + ubiquinol-6[m] =&gt; 2 ferrocytochrome c[m] + 2.532 H+[c] + ubiquinone-6[m]'</t>
  </si>
  <si>
    <t>'y000366'</t>
  </si>
  <si>
    <t>'enolase'</t>
  </si>
  <si>
    <t>'YALI0F16819g'</t>
  </si>
  <si>
    <t>'2-phospho-D-glyceric acid[c] + 0.057133 prot_Q6C1F3[c] =&gt; H2O[c] + phosphoenolpyruvate[c]'</t>
  </si>
  <si>
    <t>'y000893'</t>
  </si>
  <si>
    <t>'phosphoglycerate mutase'</t>
  </si>
  <si>
    <t>'YALI0B02728g'</t>
  </si>
  <si>
    <t>'3-phosphoglycerate[c] + 0.014444 prot_Q6CFX7[c] =&gt; 2-phospho-D-glyceric acid[c]'</t>
  </si>
  <si>
    <t>'y001171'</t>
  </si>
  <si>
    <t>'glycerol transport'</t>
  </si>
  <si>
    <t>'YALI0E30283g'</t>
  </si>
  <si>
    <t>'glycerol[e] + H+[e] + 0.014887 prot_Q6C428[c] =&gt; glycerol[c] + H+[c]'</t>
  </si>
  <si>
    <t>'y000354_EXP_1'</t>
  </si>
  <si>
    <t>'dihydroxyacetone kinase'</t>
  </si>
  <si>
    <t>'YALI0E20691g'</t>
  </si>
  <si>
    <t>'ATP[c] + glycerone[c] + 0.044267 prot_Q6C564[c] =&gt; ADP[c] + dihydroxyacetone phosphate[c] + H+[c]'</t>
  </si>
  <si>
    <t>'y000487_EXP_8'</t>
  </si>
  <si>
    <t>'glycerol dehydrogenase (NADP-dependent)'</t>
  </si>
  <si>
    <t>'YALI0F06974g'</t>
  </si>
  <si>
    <t>'glycerol[c] + NADP(+)[c] + 0.037202 prot_Q6C2L0[c] =&gt; glycerone[c] + H+[c] + NADPH[c]'</t>
  </si>
  <si>
    <t>'y000962'</t>
  </si>
  <si>
    <t>'pyruvate kinase'</t>
  </si>
  <si>
    <t>'YALI0F09185g'</t>
  </si>
  <si>
    <t>'ADP[c] + H+[c] + phosphoenolpyruvate[c] + 0.06785 prot_P30614[c] =&gt; ATP[c] + pyruvate[c]'</t>
  </si>
  <si>
    <t>'y000486'</t>
  </si>
  <si>
    <t>'glyceraldehyde-3-phosphate dehydrogenase'</t>
  </si>
  <si>
    <t>'YALI0C06369g'</t>
  </si>
  <si>
    <t>'''glyceraldehyde 3-phosphate[c] + NAD[c] + phosphate[c] + 0.071732 prot_Q6CCU7[c] =&gt; 1,3-bisphospho-D-glycerate[c] + H+[c] + NADH[...'' &lt;Preview truncated at 128 characters&gt;'</t>
  </si>
  <si>
    <t>'y000892'</t>
  </si>
  <si>
    <t>'phosphoglycerate kinase'</t>
  </si>
  <si>
    <t>'YALI0D12400g'</t>
  </si>
  <si>
    <t>'1,3-bisphospho-D-glycerate[c] + ADP[c] + 0.012913 prot_P29407[c] =&gt; 3-phosphoglycerate[c] + ATP[c]'</t>
  </si>
  <si>
    <t>'y200003'</t>
  </si>
  <si>
    <t>'ATP-citrate lyase'</t>
  </si>
  <si>
    <t>'YALI0E34793g and YALI0D24431g'</t>
  </si>
  <si>
    <t>'''ATP[c] + citrate[c] + coenzyme A[c] + 0.11045 prot_Q6C3H5[c] + 0.083658 prot_Q6C7Y1[c] =&gt; acetyl-CoA[c] + ADP[c] + oxaloacetate[...'' &lt;Preview truncated at 128 characters&gt;'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</si>
  <si>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</si>
  <si>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</si>
  <si>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</si>
  <si>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</si>
  <si>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'y001021'</t>
  </si>
  <si>
    <t>'succinate dehydrogenase (ubiquinone-6)'</t>
  </si>
  <si>
    <t>'YALI0A14784g and YALI0D11374g and YALI0E29667g and YALI0D23397g'</t>
  </si>
  <si>
    <t>'''succinate[m] + ubiquinone-6[m] + 0.019872 prot_Q6C450[c] + 0.032756 prot_Q6C823[c] + 0.074507 prot_Q6C9G6[c] + 0.019121 prot_Q6C...'' &lt;Preview truncated at 128 characters&gt;'</t>
  </si>
  <si>
    <t>'y000451'</t>
  </si>
  <si>
    <t>'fumarase'</t>
  </si>
  <si>
    <t>'fumarate[m] + H2O[m] + 0.012784 prot_Q6CCT2[c] =&gt; (S)-malate[m]'</t>
  </si>
  <si>
    <t>'y001022'</t>
  </si>
  <si>
    <t>'succinate-CoA ligase (ADP-forming)'</t>
  </si>
  <si>
    <t>'YALI0D04741g and YALI0E24013g'</t>
  </si>
  <si>
    <t>'''ADP[m] + phosphate[m] + succinyl-CoA[m] + 0.047485 prot_Q6C4S9[c] + 0.064988 prot_Q6CA97[c] =&gt; ATP[m] + coenzyme A[m] + succinat...'' &lt;Preview truncated at 128 characters&gt;'</t>
  </si>
  <si>
    <t>'y002131'</t>
  </si>
  <si>
    <t>'isocitrate dehydrogenase'</t>
  </si>
  <si>
    <t>'YALI0F04095g'</t>
  </si>
  <si>
    <t>'isocitrate[m] + NADP(+)[m] + 0.050507 prot_Q6C2Y4[c] =&gt; 2-oxoglutarate[m] + carbon dioxide[m] + NADPH[m]'</t>
  </si>
  <si>
    <t>'y000300_EXP_1'</t>
  </si>
  <si>
    <t>'YALI0E00638g'</t>
  </si>
  <si>
    <t>'acetyl-CoA[m] + H2O[m] + oxaloacetate[m] + 0.084794 prot_Q6C7I2[c] =&gt; citrate[m] + coenzyme A[m] + H+[m]'</t>
  </si>
  <si>
    <t>'y300057_REV'</t>
  </si>
  <si>
    <t>'L-Glutamate 5-semialdehyde:NAD+ oxidoreductase (reversible)'</t>
  </si>
  <si>
    <t>'YALI0B09647g'</t>
  </si>
  <si>
    <t>'H+[c] + L-glutamate[c] + NADH[c] + 11.658 prot_Q6CF74[c] =&gt; H2O[c] + L-glutamic 5-semialdehyde[c] + NAD[c]'</t>
  </si>
  <si>
    <t>'y000250_EXP_1'</t>
  </si>
  <si>
    <t>'''2 ATP[c] + bicarbonate[c] + H2O[c] + L-glutamine[c] + 7.09 prot_Q6C6H5[c] =&gt; 2 ADP[c] + carbamoyl phosphate[c] + 2 H+[c] + L-glu...'' &lt;Preview truncated at 128 characters&gt;'</t>
  </si>
  <si>
    <t>'y000481_EXP_1'</t>
  </si>
  <si>
    <t>'glutathione oxidoreductase'</t>
  </si>
  <si>
    <t>'YALI0C05467g and YALI0E18029g'</t>
  </si>
  <si>
    <t>'''glutathione disulfide[c] + H+[c] + NADPH[c] + 0.015834 prot_Q6C5H4[c] + 0.0035269 prot_Q6CCY8[c] =&gt; 2 glutathione[c] + NADP(+)[c...'' &lt;Preview truncated at 128 characters&gt;'</t>
  </si>
  <si>
    <t>'y000483_EXP_1'</t>
  </si>
  <si>
    <t>'glutathione peridoxase'</t>
  </si>
  <si>
    <t>'YALI0C05467g'</t>
  </si>
  <si>
    <t>'2 glutathione[c] + hydrogen peroxide[c] + 0.0035269 prot_Q6CCY8[c] =&gt; glutathione disulfide[c] + 2 H2O[c]'</t>
  </si>
  <si>
    <t>'y000569_EXP_1'</t>
  </si>
  <si>
    <t>'YALI0C11803g'</t>
  </si>
  <si>
    <t>'diphosphate[m] + H2O[m] + 0.035078 prot_Q6CC75[c] =&gt; H+[m] + 2 phosphate[m]'</t>
  </si>
  <si>
    <t>'y000149'</t>
  </si>
  <si>
    <t>'adenylate kinase'</t>
  </si>
  <si>
    <t>'YALI0F26521g'</t>
  </si>
  <si>
    <t>'AMP[m] + ATP[m] + 0.060518 prot_Q6C0A1[c] =&gt; 2 ADP[m]'</t>
  </si>
  <si>
    <t>'y000174_EXP_1'</t>
  </si>
  <si>
    <t>'YALI0C03025g'</t>
  </si>
  <si>
    <t>'acetaldehyde[m] + H2O[m] + NAD[m] + 0.061687 prot_Q6CD79[c] =&gt; acetate[m] + 2 H+[m] + NADH[m]'</t>
  </si>
  <si>
    <t>'aspartate transaminase (reversible)'</t>
  </si>
  <si>
    <t>'glycine hydroxymethyltransferase (reversible)'</t>
  </si>
  <si>
    <t>'YALI0D16753g'</t>
  </si>
  <si>
    <t>'y000715_REV_EXP_1'</t>
  </si>
  <si>
    <t>'malate dehydrogenase, peroxisomal (reversible)'</t>
  </si>
  <si>
    <t>'H+[p] + NADH[p] + oxaloacetate[p] + 8.1951e-05 prot_Q6C8V3[c] =&gt; (S)-malate[p] + NAD[p]'</t>
  </si>
  <si>
    <t>'y000891'</t>
  </si>
  <si>
    <t>'phosphoglycerate dehydrogenase'</t>
  </si>
  <si>
    <t>'YALI0F09966g'</t>
  </si>
  <si>
    <t>'3-phosphoglycerate[c] + NAD[c] + 0.0040746 prot_Q6C284[c] =&gt; 3-phospho-hydroxypyruvate[c] + H+[c] + NADH[c]'</t>
  </si>
  <si>
    <t>'y000917'</t>
  </si>
  <si>
    <t>'phosphoserine phosphatase (L-serine)'</t>
  </si>
  <si>
    <t>'YALI0B20438g'</t>
  </si>
  <si>
    <t>'3-phospho-serine[c] + H2O[c] + 0.011364 prot_Q6CDX6[c] =&gt; L-serine[c] + phosphate[c]'</t>
  </si>
  <si>
    <t>'y000918'</t>
  </si>
  <si>
    <t>'phosphoserine transaminase'</t>
  </si>
  <si>
    <t>'YALI0F06468g'</t>
  </si>
  <si>
    <t>'3-phospho-hydroxypyruvate[c] + L-glutamate[c] + 4.6516 prot_Q6C2N1[c] =&gt; 2-oxoglutarate[c] + 3-phospho-serine[c]'</t>
  </si>
  <si>
    <t>'y000959_EXP_2'</t>
  </si>
  <si>
    <t>'pyruvate decarboxylase'</t>
  </si>
  <si>
    <t>'YALI0D10131g'</t>
  </si>
  <si>
    <t>'H+[c] + pyruvate[c] + 0.084179 prot_Q6C9L5[c] =&gt; acetaldehyde[c] + carbon dioxide[c]'</t>
  </si>
  <si>
    <t>'y001106_EXP_4'</t>
  </si>
  <si>
    <t>'YALI0E27291g'</t>
  </si>
  <si>
    <t>'acetate[c] + 0.03059 prot_Q6C4F1[c] =&gt; acetate[e]'</t>
  </si>
  <si>
    <t>'ADP[c] + ATP[m] + 0.40896 prot_F2Z5Z3[c] =&gt; ADP[m] + ATP[c]'</t>
  </si>
  <si>
    <t>'YALI0D03069g'</t>
  </si>
  <si>
    <t>rxnEquation</t>
  </si>
  <si>
    <t>k-score (FSEOF)</t>
  </si>
  <si>
    <t>Full capacity?</t>
  </si>
  <si>
    <t>'y000503_REV_EXP_2'</t>
  </si>
  <si>
    <t>'YALI0E16346g'</t>
  </si>
  <si>
    <t>'5,10-methylenetetrahydrofolate[m] + H2O[m] + L-glycine[m] + 0.022438 prot_Q6C5P5[c] =&gt; L-serine[m] + THF[m]'</t>
  </si>
  <si>
    <t>'y000502_EXP_2'</t>
  </si>
  <si>
    <t>'glycine hydroxymethyltransferase'</t>
  </si>
  <si>
    <t>'L-serine[c] + THF[c] + 0.022438 prot_Q6C5P5[c] =&gt; 5,10-methylenetetrahydrofolate[c] + H2O[c] + L-glycine[c]'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</si>
  <si>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</si>
  <si>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</si>
  <si>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</si>
  <si>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</si>
  <si>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</si>
  <si>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</si>
  <si>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</si>
  <si>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</si>
  <si>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</si>
  <si>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</si>
  <si>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</si>
  <si>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</si>
  <si>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</si>
  <si>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</si>
  <si>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</si>
  <si>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</si>
  <si>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</si>
  <si>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</si>
  <si>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</si>
  <si>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</si>
  <si>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</si>
  <si>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</si>
  <si>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</si>
  <si>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</si>
  <si>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</si>
  <si>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</si>
  <si>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</si>
  <si>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</si>
  <si>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</si>
  <si>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</si>
  <si>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</si>
  <si>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</si>
  <si>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'homoaconitase (reversible)'</t>
  </si>
  <si>
    <t>Comments</t>
  </si>
  <si>
    <t>Futile cycle</t>
  </si>
  <si>
    <t>Towards 1,3-beta-glucan</t>
  </si>
  <si>
    <t>Has na isoenzyme with highest flux</t>
  </si>
  <si>
    <t>'y000216_REV_EXP_2'</t>
  </si>
  <si>
    <t>'YALI0F29337g'</t>
  </si>
  <si>
    <t>'L-glutamate[c] + oxaloacetate[c] + 0.019576 prot_Q6BZZ9[c] =&gt; 2-oxoglutarate[c] + L-aspartate[c]'</t>
  </si>
  <si>
    <t>'y000215'</t>
  </si>
  <si>
    <t>'aspartate kinase'</t>
  </si>
  <si>
    <t>'YALI0D11704g'</t>
  </si>
  <si>
    <t>'ATP[c] + L-aspartate[c] + 0.067028 prot_Q6C9F1[c] =&gt; 4-phospho-L-aspartate[c] + ADP[c]'</t>
  </si>
  <si>
    <t>'y000219'</t>
  </si>
  <si>
    <t>'aspartate-semialdehyde dehydrogenase'</t>
  </si>
  <si>
    <t>'YALI0D13596g'</t>
  </si>
  <si>
    <t>'''4-phospho-L-aspartate[c] + H+[c] + NADPH[c] + 0.032897 prot_Q6C968[c] =&gt; L-aspartate 4-semialdehyde[c] + NADP(+)[c] + phosphate[...'' &lt;Preview truncated at 128 characters&gt;'</t>
  </si>
  <si>
    <t>'y000547'</t>
  </si>
  <si>
    <t>'homoserine dehydrogenase (NADP)'</t>
  </si>
  <si>
    <t>'YALI0D01089g'</t>
  </si>
  <si>
    <t>'H+[c] + L-aspartate 4-semialdehyde[c] + NADPH[c] + 0.47169 prot_Q6CAP2[c] =&gt; L-homoserine[c] + NADP(+)[c]'</t>
  </si>
  <si>
    <t>'y000548'</t>
  </si>
  <si>
    <t>'homoserine kinase'</t>
  </si>
  <si>
    <t>'YALI0F13453g'</t>
  </si>
  <si>
    <t>'ATP[c] + L-homoserine[c] + 0.26002 prot_Q6C1T8[c] =&gt; ADP[c] + H+[c] + O-phospho-L-homoserine[c]'</t>
  </si>
  <si>
    <t>'y001041'</t>
  </si>
  <si>
    <t>'threonine synthase'</t>
  </si>
  <si>
    <t>'YALI0F23221g'</t>
  </si>
  <si>
    <t>'H2O[c] + O-phospho-L-homoserine[c] + 0.003794 prot_Q6C0N3[c] =&gt; L-threonine[c] + phosphate[c]'</t>
  </si>
  <si>
    <t>'y001040'</t>
  </si>
  <si>
    <t>'threonine aldolase'</t>
  </si>
  <si>
    <t>'YALI0A21417g'</t>
  </si>
  <si>
    <t>'L-threonine[c] + 0.25092 prot_Q6CG81[c] =&gt; acetaldehyde[c] + L-glycine[c]'</t>
  </si>
  <si>
    <t>'y002115_EXP_5'</t>
  </si>
  <si>
    <t>'alcohol dehydrogenase, (acetaldehyde to ethanol)'</t>
  </si>
  <si>
    <t>'YALI0E17787g'</t>
  </si>
  <si>
    <t>'acetaldehyde[c] + H+[c] + NADH[c] + 0.0029615 prot_F2Z678[c] =&gt; ethanol[c] + NAD[c]'</t>
  </si>
  <si>
    <t>'y300024'</t>
  </si>
  <si>
    <t>'long-chain alcohol oxidase (C16)'</t>
  </si>
  <si>
    <t>'YALI0B14014g'</t>
  </si>
  <si>
    <t>'hexadecanol[c] + oxygen[c] + 0.31288 prot_Q6CEP8[c] =&gt; hexadecanal[c] + hydrogen peroxide[c]'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</si>
  <si>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</si>
  <si>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</si>
  <si>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</si>
  <si>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</si>
  <si>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</si>
  <si>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</si>
  <si>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</si>
  <si>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</si>
  <si>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</si>
  <si>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</si>
  <si>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</si>
  <si>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</si>
  <si>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</si>
  <si>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</si>
  <si>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</si>
  <si>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</si>
  <si>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</si>
  <si>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</si>
  <si>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</si>
  <si>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</si>
  <si>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</si>
  <si>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</si>
  <si>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</si>
  <si>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</si>
  <si>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</si>
  <si>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</si>
  <si>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</si>
  <si>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</si>
  <si>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</si>
  <si>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</si>
  <si>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</si>
  <si>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</si>
  <si>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</si>
  <si>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</si>
  <si>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</si>
  <si>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</si>
  <si>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</si>
  <si>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</si>
  <si>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</si>
  <si>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</si>
  <si>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</si>
  <si>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</si>
  <si>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</si>
  <si>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</si>
  <si>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</si>
  <si>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</si>
  <si>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</si>
  <si>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</si>
  <si>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</si>
  <si>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</si>
  <si>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</si>
  <si>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</si>
  <si>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</si>
  <si>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</si>
  <si>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</si>
  <si>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</si>
  <si>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</si>
  <si>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</si>
  <si>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</si>
  <si>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</si>
  <si>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</si>
  <si>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</si>
  <si>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</si>
  <si>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</si>
  <si>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</si>
  <si>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</si>
  <si>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</si>
  <si>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</si>
  <si>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</si>
  <si>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</si>
  <si>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</si>
  <si>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</si>
  <si>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</si>
  <si>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</si>
  <si>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</si>
  <si>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</si>
  <si>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</si>
  <si>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</si>
  <si>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</si>
  <si>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</si>
  <si>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</si>
  <si>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</si>
  <si>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</si>
  <si>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</si>
  <si>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</si>
  <si>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</si>
  <si>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</si>
  <si>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</si>
  <si>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</si>
  <si>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</si>
  <si>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</si>
  <si>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</si>
  <si>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</si>
  <si>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</si>
  <si>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</si>
  <si>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</si>
  <si>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</si>
  <si>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</si>
  <si>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</si>
  <si>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</si>
  <si>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</si>
  <si>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</si>
  <si>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</si>
  <si>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</si>
  <si>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</si>
  <si>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</si>
  <si>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</si>
  <si>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</si>
  <si>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</si>
  <si>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</si>
  <si>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</si>
  <si>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</si>
  <si>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</si>
  <si>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</si>
  <si>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</si>
  <si>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</si>
  <si>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</si>
  <si>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</si>
  <si>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</si>
  <si>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</si>
  <si>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</si>
  <si>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</si>
  <si>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</si>
  <si>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</si>
  <si>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</si>
  <si>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</si>
  <si>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</si>
  <si>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</si>
  <si>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</si>
  <si>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</si>
  <si>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</si>
  <si>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</si>
  <si>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</si>
  <si>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</si>
  <si>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</si>
  <si>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</si>
  <si>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</si>
  <si>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</si>
  <si>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</si>
  <si>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</si>
  <si>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</si>
  <si>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</si>
  <si>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</si>
  <si>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</si>
  <si>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</si>
  <si>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</si>
  <si>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</si>
  <si>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</si>
  <si>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</si>
  <si>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</si>
  <si>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</si>
  <si>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</si>
  <si>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</si>
  <si>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</si>
  <si>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</si>
  <si>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</si>
  <si>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</si>
  <si>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</si>
  <si>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</si>
  <si>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</si>
  <si>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</si>
  <si>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</si>
  <si>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</si>
  <si>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</si>
  <si>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</si>
  <si>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</si>
  <si>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</si>
  <si>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'y001038'</t>
  </si>
  <si>
    <t>'thioredoxin reductase (NADPH)'</t>
  </si>
  <si>
    <t>'Q6C7L4'</t>
  </si>
  <si>
    <t>'YALI0D27126g'</t>
  </si>
  <si>
    <t>'YALI0D27126g and YALI0E19448g'</t>
  </si>
  <si>
    <t>'y001039_EXP_1'</t>
  </si>
  <si>
    <t>'YALI0F01496g and YALI0D27126g'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</si>
  <si>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</si>
  <si>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</si>
  <si>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</si>
  <si>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</si>
  <si>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</si>
  <si>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Central carbon</t>
  </si>
  <si>
    <t>Enzymes used to full capacity (max lipids)</t>
  </si>
  <si>
    <t>Enzymes used to full capacity (max biomass)</t>
  </si>
  <si>
    <t>'y001054'</t>
  </si>
  <si>
    <t>'triose-phosphate isomerase'</t>
  </si>
  <si>
    <t>'YALI0F05214g'</t>
  </si>
  <si>
    <t>'dihydroxyacetone phosphate[c] + 0.014894 prot_Q6C2T9[c] =&gt; glyceraldehyde 3-phosphate[c]'</t>
  </si>
  <si>
    <t>'y000104_EXP_1'</t>
  </si>
  <si>
    <t>'acetyl-CoA C-acetyltransferase'</t>
  </si>
  <si>
    <t>'YALI0B08536g'</t>
  </si>
  <si>
    <t>'2 acetyl-CoA[m] + 2.2476e-06 prot_Q6CFB6[c] =&gt; acetoacetyl-CoA[m] + coenzyme A[m]'</t>
  </si>
  <si>
    <t>'y200014'</t>
  </si>
  <si>
    <t>'empty'</t>
  </si>
  <si>
    <t>'''5,10-methenyl-THF[c] + 5-phospho-ribosyl-glycineamide[c] + H2O[c] + 0.15785 prot_Q6CAG1[c] =&gt; 5''-phosphoribosyl-N-formylglycinea...'' &lt;Preview truncated at 128 characters&gt;'</t>
  </si>
  <si>
    <t>'y000771_EXP_1'</t>
  </si>
  <si>
    <t>'NADH kinase'</t>
  </si>
  <si>
    <t>'YALI0E23991g'</t>
  </si>
  <si>
    <t>'ATP[c] + NADH[c] + 0.033224 prot_Q6C4T0[c] =&gt; ADP[c] + H+[c] + NADPH[c]'</t>
  </si>
  <si>
    <t>'y000943'</t>
  </si>
  <si>
    <t>'purine-nucleoside phosphorylase'</t>
  </si>
  <si>
    <t>'YALI0F03597g and YALI0B13420g and YALI0F30129g'</t>
  </si>
  <si>
    <t>'''nicotinamide ribose[c] + phosphate[c] + 0.077986 prot_Q6BZX6[c] + 0.087698 prot_Q6C307[c] + 0.083954 prot_Q6CES3[c] =&gt; alpha-D-r...'' &lt;Preview truncated at 128 characters&gt;'</t>
  </si>
  <si>
    <t>'y200011_EXP_1'</t>
  </si>
  <si>
    <t>'nucleotidase (NMN)'</t>
  </si>
  <si>
    <t>'YALI0A08217g'</t>
  </si>
  <si>
    <t>'H2O[c] + NMN[c] + 0.013668 prot_Q6CHJ3[c] =&gt; nicotinamide ribose[c] + phosphate[c]'</t>
  </si>
  <si>
    <t>'(2S,3R)-3-hydroxybutane-1,2,3-tricarboxylic acid[m] + 11.2785 prot_Q6C354[c] =&gt; 2-methylcitrate[m]'</t>
  </si>
  <si>
    <t>'y000765_EXP_1'</t>
  </si>
  <si>
    <t>'NAD kinase'</t>
  </si>
  <si>
    <t>'ATP[c] + NAD[c] + 0.033224 prot_Q6C4T0[c] =&gt; ADP[c] + H+[c] + NADP(+)[c]'</t>
  </si>
  <si>
    <t>'y000766_EXP_2'</t>
  </si>
  <si>
    <t>'ATP[m] + NAD[m] + 0.033224 prot_Q6C4T0[c] =&gt; ADP[m] + H+[m] + NADP(+)[m]'</t>
  </si>
  <si>
    <t>'YALI0D08690g and YALI0F05038g and YALI0D20768g and YALI0D23815g'</t>
  </si>
  <si>
    <t>'y000713_EXP_2'</t>
  </si>
  <si>
    <t>'malate dehydrogenase'</t>
  </si>
  <si>
    <t>'YALI0E14190g'</t>
  </si>
  <si>
    <t>'(S)-malate[m] + NAD[m] + 0.0084361 prot_Q6C5X9[c] =&gt; H+[m] + NADH[m] + oxaloacetate[m]'</t>
  </si>
  <si>
    <t>'y300009'</t>
  </si>
  <si>
    <t>'oleoyl-CoA desaturase (n-C18:1CoA - n-C18:2CoA), ER membrane'</t>
  </si>
  <si>
    <t>'YALI0C05951g'</t>
  </si>
  <si>
    <t>'H+[erm] + oxygen[erm] + NADH[erm] + oleoyl-CoA[erm] + 30.4928 prot_Q6CCW6[c] =&gt; linoleoyl-CoA[erm] + 2 H2O[erm] + NAD[erm]'</t>
  </si>
  <si>
    <t>'y002183'</t>
  </si>
  <si>
    <t>'stearoyl-CoA desaturase (n-C18:0CoA - n-C18:1CoA), ER membrane'</t>
  </si>
  <si>
    <t>'H+[erm] + stearoyl-CoA[erm] + oxygen[erm] + NADH[erm] + 7.2744 prot_Q6CCW6[c] =&gt; 2 H2O[erm] + NAD[erm] + oleoyl-CoA[erm]'</t>
  </si>
  <si>
    <t>'y000714_REV'</t>
  </si>
  <si>
    <t>'malate dehydrogenase, cytoplasmic (reversible)'</t>
  </si>
  <si>
    <t>'H+[c] + NADH[c] + oxaloacetate[c] + 7.9158e-05 prot_Q6C5X9[c] =&gt; (S)-malate[c] + NAD[c]'</t>
  </si>
  <si>
    <t>'y000127'</t>
  </si>
  <si>
    <t>'acyl-CoA:sterol acyltransferase (oleoyl-CoA:ergosterol), ER membrane'</t>
  </si>
  <si>
    <t>'YALI0F06578g'</t>
  </si>
  <si>
    <t>'oleoyl-CoA[erm] + ergosterol[erm] + 0.0017208 prot_Q6C2M6[c] =&gt; coenzyme A[erm] + ergosteryl oleate[erm]'</t>
  </si>
  <si>
    <t>'y000501'</t>
  </si>
  <si>
    <t>'glycine cleavage system'</t>
  </si>
  <si>
    <t>'YALI0E00242g and YALI0F02849g and YALI0D20768g and YALI0A09856g'</t>
  </si>
  <si>
    <t>'''L-glycine[m] + NAD[m] + THF[m] + 0.013592 prot_Q6C340[c] + 0.0058818 prot_Q6C7J7[c] + 0.016402 prot_Q6C8C6[c] + 0.033558 prot_Q6...'' &lt;Preview truncated at 128 characters&gt;'</t>
  </si>
  <si>
    <t>'y000911'</t>
  </si>
  <si>
    <t>'phosphoribosylaminoimidazole-carboxylase'</t>
  </si>
  <si>
    <t>'YALI0B23188g'</t>
  </si>
  <si>
    <t>'''5''-phosphoribosyl-5-aminoimidazole[c] + ATP[c] + carbon dioxide[c] + H2O[c] + 0.2196 prot_Q6CDK7[c] =&gt; ADP[c] + H+[c] + phosphat...'' &lt;Preview truncated at 128 characters&gt;'</t>
  </si>
  <si>
    <t>'y000958_EXP_2'</t>
  </si>
  <si>
    <t>'pyruvate carboxylase'</t>
  </si>
  <si>
    <t>'YALI0E07271g'</t>
  </si>
  <si>
    <t>'ATP[c] + bicarbonate[c] + pyruvate[c] + 0.011111 prot_Q6C6Q4[c] =&gt; ADP[c] + H+[c] + oxaloacetate[c] + phosphate[c]'</t>
  </si>
  <si>
    <t>'y000256_EXP_3'</t>
  </si>
  <si>
    <t>'catalase'</t>
  </si>
  <si>
    <t>'YALI0F30987g'</t>
  </si>
  <si>
    <t>'2 hydrogen peroxide[p] + 1.8242e-05 prot_Q6BZT7[c] =&gt; 2 H2O[p] + oxygen[p]'</t>
  </si>
  <si>
    <t>'y000505'</t>
  </si>
  <si>
    <t>'glycine-cleavage complex (lipoamide)'</t>
  </si>
  <si>
    <t>'''dihydrolipoamide[m] + NAD[m] + 0.013592 prot_Q6C340[c] + 0.0058818 prot_Q6C7J7[c] + 0.016402 prot_Q6C8C6[c] + 0.033558 prot_Q6CH...'' &lt;Preview truncated at 128 characters&gt;'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</si>
  <si>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</si>
  <si>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</si>
  <si>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</si>
  <si>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+ 0.03514 prot_Q6C3M8[c] + 0.015086 prot_Q6C5L8[c] + 0.016402 prot_Q6C8C6[c] =&gt;...'' &lt;Preview truncated at 128 characters&gt;'</t>
  </si>
  <si>
    <t>'y000832'</t>
  </si>
  <si>
    <t>'oxoglutarate dehydrogenase (lipoamide)'</t>
  </si>
  <si>
    <t>'''2-oxoglutarate[m] + H+[m] + lipoamide[m] + 0.048676 prot_Q6C3M8[c] + 0.020897 prot_Q6C5L8[c] + 0.02272 prot_Q6C8C6[c] =&gt; carbon ...'' &lt;Preview truncated at 128 characters&gt;'</t>
  </si>
  <si>
    <t>'y000132'</t>
  </si>
  <si>
    <t>'acyl-CoA:sterol acyltransferase (palmitoleoyl-CoA:ergosterol), ER membrane'</t>
  </si>
  <si>
    <t>'palmitoleoyl-CoA[erm] + ergosterol[erm] + 0.0017208 prot_Q6C2M6[c] =&gt; coenzyme A[erm] + ergosteryl palmitoleate[erm]'</t>
  </si>
  <si>
    <t>'y002182'</t>
  </si>
  <si>
    <t>'palmitoyl-CoA desaturase (n-C16:0CoA - n-C16:1CoA), ER membrane'</t>
  </si>
  <si>
    <t>'H+[erm] + palmitoyl-CoA[erm] + oxygen[erm] + NADH[erm] + 30.4928 prot_Q6CCW6[c] =&gt; 2 H2O[erm] + palmitoleoyl-CoA[erm] + NAD[erm]'</t>
  </si>
  <si>
    <t>'y200001'</t>
  </si>
  <si>
    <t>'glycinamide ribonucleotide transformylase'</t>
  </si>
  <si>
    <t>'''5-phospho-ribosyl-glycineamide[c] + ATP[c] + formate[c] + 0.2196 prot_Q6CDK7[c] =&gt; 5''-phosphoribosyl-N-formylglycineamide[c] + A...'' &lt;Preview truncated at 128 characters&gt;'</t>
  </si>
  <si>
    <t>'y000715_REV_EXP_2'</t>
  </si>
  <si>
    <t>'H+[p] + NADH[p] + oxaloacetate[p] + 7.9158e-05 prot_Q6C5X9[c] =&gt; (S)-malate[p] + NAD[p]'</t>
  </si>
  <si>
    <t>'y000546'</t>
  </si>
  <si>
    <t>'homoserine dehydrogenase (NADH)'</t>
  </si>
  <si>
    <t>'H+[c] + L-aspartate 4-semialdehyde[c] + NADH[c] + 0.47169 prot_Q6CAP2[c] =&gt; L-homoserine[c] + NAD[c]'</t>
  </si>
  <si>
    <t>FSEOF of proteomics constrained ecModel (SBY145 exp)</t>
  </si>
  <si>
    <t>''3-methyl-2-oxobutanoate[m] + coenzyme A[m] + NAD[m] + 0.013328 prot_Q6C2U7[c] + 0.015303 prot_Q6C806[c] + 0.016402 prot_Q6C8C6[c...'' &lt;Preview truncated at 128 characters&gt;'</t>
  </si>
  <si>
    <t>'F2Z695'</t>
  </si>
  <si>
    <t>'YALI0F19712g'</t>
  </si>
  <si>
    <t>'DLKcat'</t>
  </si>
  <si>
    <t>'y001110_EXP_3'</t>
  </si>
  <si>
    <t>'y001110_REV_EXP_3'</t>
  </si>
  <si>
    <t>'Q6CDI7'</t>
  </si>
  <si>
    <t>'YALI0C00209g'</t>
  </si>
  <si>
    <t>'brenda'</t>
  </si>
  <si>
    <t>'y000493'</t>
  </si>
  <si>
    <t>'glycerol-3-phosphate/dihydroxyacetone phosphate acyltransferase'</t>
  </si>
  <si>
    <t>'y000494'</t>
  </si>
  <si>
    <t>'y000495'</t>
  </si>
  <si>
    <t>'custom'</t>
  </si>
  <si>
    <t>'y000496'</t>
  </si>
  <si>
    <t>'Q6C2B3'</t>
  </si>
  <si>
    <t>'YALI0F09273g'</t>
  </si>
  <si>
    <t>'y000354_EXP_2'</t>
  </si>
  <si>
    <t>'Q6C7R0'</t>
  </si>
  <si>
    <t>'YALI0D26147g'</t>
  </si>
  <si>
    <t>'y001118'</t>
  </si>
  <si>
    <t>'aspartate-glutamate transporter'</t>
  </si>
  <si>
    <t>'y001194'</t>
  </si>
  <si>
    <t>'L-glutamate transport'</t>
  </si>
  <si>
    <t>'Q6C5M4'</t>
  </si>
  <si>
    <t>'YALI0E16797g'</t>
  </si>
  <si>
    <t>'y102884'</t>
  </si>
  <si>
    <t>'PE diacylglycerol acyltransferase'</t>
  </si>
  <si>
    <t>'y102884_REV'</t>
  </si>
  <si>
    <t>'PE diacylglycerol acyltransferase (reversible)'</t>
  </si>
  <si>
    <t>'y102948'</t>
  </si>
  <si>
    <t>'PC diacylglycerol acyltransferase'</t>
  </si>
  <si>
    <t>'y102948_REV'</t>
  </si>
  <si>
    <t>'PC diacylglycerol acyltransferase (reversible)'</t>
  </si>
  <si>
    <t>'Q6C3L7'</t>
  </si>
  <si>
    <t>'YALI0E33774g'</t>
  </si>
  <si>
    <t>'y000923_EXP_2'</t>
  </si>
  <si>
    <t>'phosphatidylinositol 3-kinase'</t>
  </si>
  <si>
    <t>'Q6C177'</t>
  </si>
  <si>
    <t>'YALI0F18590g'</t>
  </si>
  <si>
    <t>'y000164_EXP_10'</t>
  </si>
  <si>
    <t>'alcohol dehydrogenase (glycerol, NADP)'</t>
  </si>
  <si>
    <t>'y000168_EXP_9'</t>
  </si>
  <si>
    <t>'aldehyde dehydrogenase (2-methylbutanol, NADP)'</t>
  </si>
  <si>
    <t>'y000487_EXP_9'</t>
  </si>
  <si>
    <t>'y300040_EXP_2'</t>
  </si>
  <si>
    <t>'erythrose reductase'</t>
  </si>
  <si>
    <t>'y300040_REV_EXP_2'</t>
  </si>
  <si>
    <t>'erythrose reductase (reversible)'</t>
  </si>
  <si>
    <t>'Q6CAH9'</t>
  </si>
  <si>
    <t>'YALI0D02629g'</t>
  </si>
  <si>
    <t>'y001099'</t>
  </si>
  <si>
    <t>'2-oxoadipate and 2-oxoglutarate transport'</t>
  </si>
  <si>
    <t>'y001099_REV'</t>
  </si>
  <si>
    <t>'2-oxoadipate and 2-oxoglutarate transport (reversible)'</t>
  </si>
  <si>
    <t>'y002132'</t>
  </si>
  <si>
    <t>'oxoglutarate/malate exchange'</t>
  </si>
  <si>
    <t>'Q6CDQ7'</t>
  </si>
  <si>
    <t>'YALI0B22066g'</t>
  </si>
  <si>
    <t>'y000227'</t>
  </si>
  <si>
    <t>'ATPase, cytosolic'</t>
  </si>
  <si>
    <t>percUsage</t>
  </si>
  <si>
    <t>kcat</t>
  </si>
  <si>
    <t>sorce</t>
  </si>
  <si>
    <t>rxnNames</t>
  </si>
  <si>
    <t>FSEOF?</t>
  </si>
  <si>
    <t>3-methyl-2-oxopentanoate dehydrogenase'</t>
  </si>
  <si>
    <t>y300045'</t>
  </si>
  <si>
    <t>Has a dead end metabolite. How come?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</si>
  <si>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</si>
  <si>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</si>
  <si>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</si>
  <si>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</si>
  <si>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</si>
  <si>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</si>
  <si>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</si>
  <si>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</si>
  <si>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</si>
  <si>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</si>
  <si>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</si>
  <si>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</si>
  <si>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</si>
  <si>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</si>
  <si>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</si>
  <si>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</si>
  <si>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</si>
  <si>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</si>
  <si>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</si>
  <si>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</si>
  <si>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</si>
  <si>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</si>
  <si>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</si>
  <si>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</si>
  <si>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</si>
  <si>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</si>
  <si>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</si>
  <si>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</si>
  <si>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</si>
  <si>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</si>
  <si>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</si>
  <si>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</si>
  <si>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</si>
  <si>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</si>
  <si>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</si>
  <si>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</si>
  <si>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</si>
  <si>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</si>
  <si>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</si>
  <si>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</si>
  <si>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</si>
  <si>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</si>
  <si>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</si>
  <si>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</si>
  <si>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</si>
  <si>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</si>
  <si>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</si>
  <si>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</si>
  <si>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Q6CGS4</t>
  </si>
  <si>
    <t>Q6C3Z9</t>
  </si>
  <si>
    <t>Q6C354</t>
  </si>
  <si>
    <t>Q6CAW6</t>
  </si>
  <si>
    <t>Q6C9V7</t>
  </si>
  <si>
    <t>Q6C9Y4</t>
  </si>
  <si>
    <t>Q99145</t>
  </si>
  <si>
    <t>F2Z650</t>
  </si>
  <si>
    <t>Q6CGH7</t>
  </si>
  <si>
    <t>Q6C0Z3</t>
  </si>
  <si>
    <t>Q6C741</t>
  </si>
  <si>
    <t>Q12726</t>
  </si>
  <si>
    <t>Q6C1T4</t>
  </si>
  <si>
    <t>P41555</t>
  </si>
  <si>
    <t>Q6BZP5</t>
  </si>
  <si>
    <t>Q6C3E5</t>
  </si>
  <si>
    <t>F2Z699</t>
  </si>
  <si>
    <t>P41923</t>
  </si>
  <si>
    <t>P30614</t>
  </si>
  <si>
    <t>Q6CC39</t>
  </si>
  <si>
    <t>P41943</t>
  </si>
  <si>
    <t>F2Z5Z3</t>
  </si>
  <si>
    <t>F2Z694</t>
  </si>
  <si>
    <t>SBY145 Nlim - Adjusted proteins</t>
  </si>
  <si>
    <t>Q6C791'</t>
  </si>
  <si>
    <t>F2Z650'</t>
  </si>
  <si>
    <t>y000907_EXP_1'</t>
  </si>
  <si>
    <t>Q6C3Z9'</t>
  </si>
  <si>
    <t>y000111'</t>
  </si>
  <si>
    <t>Q6C1X5'</t>
  </si>
  <si>
    <t>'YALI0C03025g or YALI0D07942g or YALI0E00264g or YALI0F04444g'</t>
  </si>
  <si>
    <t>'acetaldehyde + H2O + NADP(+)  -&gt; acetate + 2 H+ + NADPH '</t>
  </si>
  <si>
    <t>'ATP + H2O  -&gt; ADP + H+ + phosphate '</t>
  </si>
  <si>
    <t>'dihydrofolate reductase'</t>
  </si>
  <si>
    <t>'YALI0C12771g'</t>
  </si>
  <si>
    <t>'dihydrofolic acid + H+ + NADPH  -&gt; NADP(+) + THF '</t>
  </si>
  <si>
    <t>'fumarate + H2O  -&gt; (S)-malate '</t>
  </si>
  <si>
    <t>'glutamate synthase (NADH2)'</t>
  </si>
  <si>
    <t>'YALI0B19998g'</t>
  </si>
  <si>
    <t>'2-oxoglutarate + H+ + L-glutamine + NADH  -&gt; 2 L-glutamate + NAD '</t>
  </si>
  <si>
    <t>'glycerol-3-phosphate dehydrogenase (NAD)'</t>
  </si>
  <si>
    <t>'YALI0B02948g'</t>
  </si>
  <si>
    <t>'dihydroxyacetone phosphate + H+ + NADH  -&gt; glycerol 3-phosphate + NAD '</t>
  </si>
  <si>
    <t>'H+ + L-aspartate 4-semialdehyde + NADH  -&gt; L-homoserine + NAD '</t>
  </si>
  <si>
    <t>'L-serine deaminase'</t>
  </si>
  <si>
    <t>'YALI0E10307g'</t>
  </si>
  <si>
    <t>'L-serine  -&gt; ammonium + pyruvate '</t>
  </si>
  <si>
    <t>'YALI0D06930g or YALI0D10131g'</t>
  </si>
  <si>
    <t>'H+ + pyruvate  -&gt; acetaldehyde + carbon dioxide '</t>
  </si>
  <si>
    <t>'ADP + phosphate + succinyl-CoA  -&gt; ATP + coenzyme A + succinate '</t>
  </si>
  <si>
    <t>'L-threonine  -&gt; acetaldehyde + L-glycine '</t>
  </si>
  <si>
    <t>'YALI0C23298g or YALI0C23617g or YALI0E12837g or YALI0E27291g or YALI0F13145g or YALI0F16225g'</t>
  </si>
  <si>
    <t>'acetate  -&gt; acetate '</t>
  </si>
  <si>
    <t>'acetaldehyde + H2O + NAD  -&gt; acetate + H+ + NADH '</t>
  </si>
  <si>
    <t>'malic enzyme (NADP)'</t>
  </si>
  <si>
    <t>'YALI0E18634g'</t>
  </si>
  <si>
    <t>'(S)-malate + NADP(+)  -&gt; carbon dioxide + NADPH + pyruvate '</t>
  </si>
  <si>
    <t>'fatty-acid--CoA ligase (dodecanoate), lipid particle'</t>
  </si>
  <si>
    <t>'YALI0D17864g'</t>
  </si>
  <si>
    <t>'coenzyme A + ATP + laurate  -&gt; diphosphate + AMP + lauroyl-CoA '</t>
  </si>
  <si>
    <t>'fatty-acid--CoA ligase (octadecanoate), ER membrane (reversible)'</t>
  </si>
  <si>
    <t>'stearoyl-CoA + AMP + diphosphate  -&gt; coenzyme A + ATP + stearate '</t>
  </si>
  <si>
    <t>'tyrosine transaminase (reversible)'</t>
  </si>
  <si>
    <t>'YALI0C05258g'</t>
  </si>
  <si>
    <t>'L-tyrosine + pyruvate  -&gt; 3-(4-hydroxyphenyl)pyruvate + L-alanine '</t>
  </si>
  <si>
    <t>'acetyl-CoA synthetase'</t>
  </si>
  <si>
    <t>'YALI0F05962g'</t>
  </si>
  <si>
    <t>'acetate + ATP + coenzyme A  -&gt; acetyl-CoA + AMP + diphosphate '</t>
  </si>
  <si>
    <t>'diacylglycerol acyltransferase'</t>
  </si>
  <si>
    <t>'YALI0E32769g'</t>
  </si>
  <si>
    <t>'acyl-CoA + diglyceride  -&gt; coenzyme A + triglyceride '</t>
  </si>
  <si>
    <t>'diacylglycerol pyrophosphate phosphatase'</t>
  </si>
  <si>
    <t>'YALI0D27016g'</t>
  </si>
  <si>
    <t>'H2O + phosphatidate  -&gt; phosphate + diglyceride '</t>
  </si>
  <si>
    <t>'fatty-acid--CoA ligase (dodecanoate), ER membrane'</t>
  </si>
  <si>
    <t>'coenzyme A + ATP + laurate  -&gt; lauroyl-CoA + AMP + diphosphate '</t>
  </si>
  <si>
    <t>'fatty-acid--CoA ligase (hexadecanoate), ER membrane (reversible)'</t>
  </si>
  <si>
    <t>'palmitoyl-CoA + AMP + diphosphate  -&gt; coenzyme A + ATP + palmitate '</t>
  </si>
  <si>
    <t>'fatty-acid--CoA ligase (tetradecanoate) (reversible)'</t>
  </si>
  <si>
    <t>'YALI0E16016g'</t>
  </si>
  <si>
    <t>'AMP + myristoyl-CoA + diphosphate  -&gt; ATP + coenzyme A + myristate '</t>
  </si>
  <si>
    <t>'acetyl-CoA C-acyltransferase (myristoyl-CoA)'</t>
  </si>
  <si>
    <t>'YALI0E18568g'</t>
  </si>
  <si>
    <t>'3-oxopalmitoyl-CoA + coenzyme A  -&gt; acetyl-CoA + myristoyl-CoA '</t>
  </si>
  <si>
    <t>'acyl-CoA oxidase (hexadecanoyl-CoA)'</t>
  </si>
  <si>
    <t>'YALI0D24750g'</t>
  </si>
  <si>
    <t>'oxygen + palmitoyl-CoA  -&gt; hexadec-2-enoyl-CoA + hydrogen peroxide '</t>
  </si>
  <si>
    <t>'YALI0E34265g or YALI0E34749g or YALI0F30987g'</t>
  </si>
  <si>
    <t>'2 hydrogen peroxide  -&gt; 2 H2O + oxygen '</t>
  </si>
  <si>
    <t>'fatty-acid--CoA ligase (hexadecanoate)'</t>
  </si>
  <si>
    <t>'ATP + coenzyme A + palmitate  -&gt; AMP + palmitoyl-CoA + diphosphate '</t>
  </si>
  <si>
    <t>'2-enoyl-CoA hydratase (3-hydroxyhexadecanoyl-CoA)'</t>
  </si>
  <si>
    <t>'YALI0E15378g'</t>
  </si>
  <si>
    <t>'H2O + hexadec-2-enoyl-CoA  -&gt; (S)-3-hydroxypalmitoyl-CoA '</t>
  </si>
  <si>
    <t>'3-hydroxyacyl-CoA dehydrogenase (3-oxohexadecanoyl-CoA)'</t>
  </si>
  <si>
    <t>'NAD + (S)-3-hydroxypalmitoyl-CoA  -&gt; 3-oxopalmitoyl-CoA + H+ + NADH '</t>
  </si>
  <si>
    <t>'YALI0D16753g or YALI0E14190g'</t>
  </si>
  <si>
    <t>'H+ + NADH + oxaloacetate  -&gt; (S)-malate + NAD '</t>
  </si>
  <si>
    <t>'3-hydroxyacyl-CoA dehydrogenase (3-oxotetradecanoyl-CoA)'</t>
  </si>
  <si>
    <t>'NAD + (S)-3-hydroxytetradecanoyl-CoA  -&gt; 3-oxotetradecanoyl-CoA + H+ + NADH '</t>
  </si>
  <si>
    <t>'acetyl-CoA C-acyltransferase (lauroyl-CoA)'</t>
  </si>
  <si>
    <t>'3-oxotetradecanoyl-CoA + coenzyme A  -&gt; acetyl-CoA + lauroyl-CoA '</t>
  </si>
  <si>
    <t>'acyl-CoA oxidase (tetradecanoyl-CoA)'</t>
  </si>
  <si>
    <t>'myristoyl-CoA + oxygen  -&gt; hydrogen peroxide + trans-tetradec-2-enoyl-CoA '</t>
  </si>
  <si>
    <t>'2-enoyl-CoA hydratase (3-hydroxytetradecanoyl-CoA)'</t>
  </si>
  <si>
    <t>'H2O + trans-tetradec-2-enoyl-CoA  -&gt; (S)-3-hydroxytetradecanoyl-CoA '</t>
  </si>
  <si>
    <t>'H+ + oxygen + NADH + oleoyl-CoA  -&gt; 2 H2O + NAD + linoleoyl-CoA '</t>
  </si>
  <si>
    <t>'fatty-acid--CoA ligase (dodecanoate) (reversible)'</t>
  </si>
  <si>
    <t>'AMP + lauroyl-CoA + diphosphate  -&gt; ATP + coenzyme A + laurate '</t>
  </si>
  <si>
    <t>'carnitine O-acetyltransferase'</t>
  </si>
  <si>
    <t>'YALI0B10340g'</t>
  </si>
  <si>
    <t>'(R)-carnitine + acetyl-CoA  -&gt; coenzyme A + O-acetylcarnitine '</t>
  </si>
  <si>
    <t>'coenzyme A + O-acetylcarnitine  -&gt; (R)-carnitine + acetyl-CoA '</t>
  </si>
  <si>
    <t>'carnithine-acetylcarnithine carrier'</t>
  </si>
  <si>
    <t>'YALI0C02431g'</t>
  </si>
  <si>
    <t>'(R)-carnitine + O-acetylcarnitine  -&gt; (R)-carnitine + O-acetylcarnitine '</t>
  </si>
  <si>
    <t>'fatty-acid--CoA ligase (tetradecanoate), ER membrane'</t>
  </si>
  <si>
    <t>'coenzyme A + ATP + myristate  -&gt; myristoyl-CoA + AMP + diphosphate '</t>
  </si>
  <si>
    <t>'fatty-acyl-CoA synthase (n-C18:0CoA)'</t>
  </si>
  <si>
    <t>'YALI0B15059g and YALI0B19382g'</t>
  </si>
  <si>
    <t>'acetyl-CoA + 24 H+ + 8 malonyl-CoA + 16 NADPH  -&gt; 8 carbon dioxide + 8 coenzyme A + 8 H2O + 16 NADP(+) + stearoyl-CoA '</t>
  </si>
  <si>
    <t>'acetyl-CoA carboxylase, reaction'</t>
  </si>
  <si>
    <t>'YALI0E30591g and YALI0C11407g'</t>
  </si>
  <si>
    <t>'acetyl-CoA + ATP + bicarbonate  -&gt; ADP + H+ + malonyl-CoA + phosphate '</t>
  </si>
  <si>
    <t>'H+ + stearoyl-CoA + oxygen + NADH  -&gt; 2 H2O + NAD + oleoyl-CoA '</t>
  </si>
  <si>
    <t>'fatty-acyl-CoA synthase (n-C16:0CoA)'</t>
  </si>
  <si>
    <t>'acetyl-CoA + 21 H+ + 7 malonyl-CoA + 14 NADPH  -&gt; 7 carbon dioxide + 7 coenzyme A + 7 H2O + 14 NADP(+) + palmitoyl-CoA '</t>
  </si>
  <si>
    <t>'1-acyl-sn-gylcerol-3-phosphate acyltransferase'</t>
  </si>
  <si>
    <t>'YALI0E18964g or YALI0F19514g'</t>
  </si>
  <si>
    <t>'acyl-CoA + 1-acyl-sn-glycerol 3-phosphate  -&gt; coenzyme A + phosphatidate '</t>
  </si>
  <si>
    <t>'glycerol 3-phosphate + acyl-CoA  -&gt; coenzyme A + 1-acyl-sn-glycerol 3-phosphate '</t>
  </si>
  <si>
    <t>'succinate + ubiquinone-6  -&gt; fumarate + ubiquinol-6 '</t>
  </si>
  <si>
    <t>'YALI0B00704g'</t>
  </si>
  <si>
    <t>'AMP + ATP  -&gt; 2 ADP '</t>
  </si>
  <si>
    <t>'YALI0C11803g or YALI0F13541g'</t>
  </si>
  <si>
    <t>'diphosphate + H2O  -&gt; H+ + 2 phosphate '</t>
  </si>
  <si>
    <t>'isocitrate + NADP(+)  -&gt; 2-oxoglutarate + carbon dioxide + NADPH '</t>
  </si>
  <si>
    <t>'ADP + H+ + phosphoenolpyruvate  -&gt; ATP + pyruvate '</t>
  </si>
  <si>
    <t>'2-phospho-D-glyceric acid  -&gt; H2O + phosphoenolpyruvate '</t>
  </si>
  <si>
    <t>'3-phosphoglycerate  -&gt; 2-phospho-D-glyceric acid '</t>
  </si>
  <si>
    <t>'1,3-bisphospho-D-glycerate + ADP  -&gt; 3-phosphoglycerate + ATP '</t>
  </si>
  <si>
    <t>'glyceraldehyde 3-phosphate + NAD + phosphate  -&gt; 1,3-bisphospho-D-glycerate + H+ + NADH '</t>
  </si>
  <si>
    <t>'ATP + L-homoserine  -&gt; ADP + H+ + O-phospho-L-homoserine '</t>
  </si>
  <si>
    <t>'H2O + O-phospho-L-homoserine  -&gt; L-threonine + phosphate '</t>
  </si>
  <si>
    <t>'dihydroxyacetone phosphate  -&gt; glyceraldehyde 3-phosphate '</t>
  </si>
  <si>
    <t>'YALI0E20691g or YALI0F09273g'</t>
  </si>
  <si>
    <t>'ATP + glycerone  -&gt; ADP + dihydroxyacetone phosphate + H+ '</t>
  </si>
  <si>
    <t>'YALI0A15906g or YALI0B07117g or YALI0B21780g or YALI0C09119g or YALI0C13508g or YALI0D04092g or YALI0E18348g or YALI0F06974g or YALI0F18590g'</t>
  </si>
  <si>
    <t>'glycerol + NADP(+)  -&gt; H+ + NADPH + glycerone '</t>
  </si>
  <si>
    <t>'glycerol + H+  -&gt; glycerol + H+ '</t>
  </si>
  <si>
    <t>'ATP + L-aspartate  -&gt; 4-phospho-L-aspartate + ADP '</t>
  </si>
  <si>
    <t>'4-phospho-L-aspartate + H+ + NADPH  -&gt; L-aspartate 4-semialdehyde + NADP(+) + phosphate '</t>
  </si>
  <si>
    <t>'ATP + citrate + coenzyme A  -&gt; acetyl-CoA + ADP + oxaloacetate + phosphate '</t>
  </si>
  <si>
    <t>'YALI0A10659g or YALI0D08228g or YALI0F19712g'</t>
  </si>
  <si>
    <t>'ADP + ATP  -&gt; ADP + ATP '</t>
  </si>
  <si>
    <t>'NP_075432 and NP_075433 and NP_075437 and YALI0F03179g and YALI0F02893g and YALI0D22022g and YALI0D12584g and YALI0D11814g and YALI0B06831g and YALI0F04774g and YALI0B03982g and YALI0D17490g and YALI0F20306g and YALI0E32164g'</t>
  </si>
  <si>
    <t>'ADP + 3 H+ + phosphate  -&gt; ATP + 2 H+ + H2O '</t>
  </si>
  <si>
    <t>'YALI0D18568g and NP_075438 and NP_075434 and YALI0F04114g and YALI0E19723g and YALI0F03201g and YALI0E10144g and YALI0E16709g and YALI0F04103g and YALI0E12628g and YALI0D09273g and YALI0F03567g'</t>
  </si>
  <si>
    <t>'ferrocytochrome c + 1.266 H+ + 0.25 oxygen  -&gt; ferricytochrome c + 0.633 H+ + 0.5 H2O '</t>
  </si>
  <si>
    <t>'NP_075443 and YALI0A14806g and YALI0E34037g and YALI0A02915g and YALI0F24673g and YALI0B01540g and YALI0C12210g and YALI0F01771g and YALI0A17468g and YALI0F08613g and YALI0D09273g'</t>
  </si>
  <si>
    <t>'2 ferricytochrome c + 1.266 H+ + ubiquinol-6  -&gt; 2 ferrocytochrome c + 2.532 H+ + ubiquinone-6 '</t>
  </si>
  <si>
    <t>'(S)-malate + NAD  -&gt; H+ + NADH + oxaloacetate '</t>
  </si>
  <si>
    <t>'ammonium + ATP + L-glutamate  -&gt; ADP + H+ + L-glutamine + phosphate '</t>
  </si>
  <si>
    <t>'H2O  -&gt; H2O '</t>
  </si>
  <si>
    <t>'aspartate transaminase'</t>
  </si>
  <si>
    <t>'YALI0B02178g or YALI0F29337g'</t>
  </si>
  <si>
    <t>'L-glutamate + oxaloacetate  -&gt; 2-oxoglutarate + L-aspartate '</t>
  </si>
  <si>
    <t>'L-aspartate + L-glutamate  -&gt; L-aspartate + L-glutamate '</t>
  </si>
  <si>
    <t>'2-oxoglutarate + L-aspartate  -&gt; L-glutamate + oxaloacetate '</t>
  </si>
  <si>
    <t>'(S)-malate + 2-oxoglutarate  -&gt; (S)-malate + 2-oxoglutarate '</t>
  </si>
  <si>
    <t>'YALI0C24101g or YALI0E07271g'</t>
  </si>
  <si>
    <t>'ATP + bicarbonate + pyruvate  -&gt; ADP + H+ + oxaloacetate + phosphate '</t>
  </si>
  <si>
    <t>'phosphate transport'</t>
  </si>
  <si>
    <t>'YALI0C05753g or YALI0F14223g'</t>
  </si>
  <si>
    <t>'H+ + phosphate  -&gt; H+ + phosphate '</t>
  </si>
  <si>
    <t>'transaldolase (reversible)'</t>
  </si>
  <si>
    <t>'YALI0F15587g'</t>
  </si>
  <si>
    <t>'D-erythrose 4-phosphate + D-fructose 6-phosphate  -&gt; glyceraldehyde 3-phosphate + sedoheptulose 7-phosphate '</t>
  </si>
  <si>
    <t>'transketolase 1 (reversible)'</t>
  </si>
  <si>
    <t>'YALI0E06479g'</t>
  </si>
  <si>
    <t>'glyceraldehyde 3-phosphate + sedoheptulose 7-phosphate  -&gt; D-xylulose 5-phosphate + ribose-5-phosphate '</t>
  </si>
  <si>
    <t>'5''-phosphoribosylformyl glycinamidine synthetase'</t>
  </si>
  <si>
    <t>'YALI0F30019g'</t>
  </si>
  <si>
    <t>'5''-phosphoribosyl-N-formylglycineamide + ATP + H2O + L-glutamine  -&gt; 5''-phosphoribosyl-N-formylglycineamidine + ADP + H+ + L-glutamate + phosphate '</t>
  </si>
  <si>
    <t>'adenylosuccinate lyase (AICAR)'</t>
  </si>
  <si>
    <t>'YALI0B17402g'</t>
  </si>
  <si>
    <t>'5''-phosphoribosyl-4-(N-succinocarboxamide)-5-aminoimidazole  -&gt; AICAR + fumarate '</t>
  </si>
  <si>
    <t>'5''-phosphoribosyl-N-formylglycineamidine + ATP  -&gt; 5''-phosphoribosyl-5-aminoimidazole + ADP + 2 H+ + phosphate '</t>
  </si>
  <si>
    <t>'phosphoribosyl amino imidazolesuccinocarbozamide synthetase'</t>
  </si>
  <si>
    <t>'YALI0E33033g'</t>
  </si>
  <si>
    <t>'ATP + L-aspartate + phosphoribosyl-carboxy-aminoimidazole  -&gt; 5''-phosphoribosyl-4-(N-succinocarboxamide)-5-aminoimidazole + ADP + H+ + phosphate '</t>
  </si>
  <si>
    <t>'5''-phosphoribosyl-5-aminoimidazole + ATP + carbon dioxide + H2O  -&gt; ADP + H+ + phosphate + phosphoribosyl-carboxy-aminoimidazole '</t>
  </si>
  <si>
    <t>'5-phosphoribosylamine + ATP + L-glycine  -&gt; 5-phospho-ribosyl-glycineamide + ADP + H+ + phosphate '</t>
  </si>
  <si>
    <t>'phosphoribosylpyrophosphate amidotransferase'</t>
  </si>
  <si>
    <t>'YALI0B15304g'</t>
  </si>
  <si>
    <t>'H2O + L-glutamine + PRPP  -&gt; 5-phosphoribosylamine + diphosphate + L-glutamate '</t>
  </si>
  <si>
    <t>'5,10-methenyl-THF + 5-phospho-ribosyl-glycineamide + H2O  -&gt; 5''-phosphoribosyl-N-formylglycineamide + 2 H+ + THF '</t>
  </si>
  <si>
    <t>'adenylosuccinate lyase'</t>
  </si>
  <si>
    <t>'adenylo-succinate  -&gt; AMP + fumarate '</t>
  </si>
  <si>
    <t>'GTP + IMP + L-aspartate  -&gt; adenylo-succinate + GDP + 2 H+ + phosphate '</t>
  </si>
  <si>
    <t>'ATP + H2O + L-glutamine + xanthosine-5-phosphate  -&gt; AMP + diphosphate + GMP + 2 H+ + L-glutamate '</t>
  </si>
  <si>
    <t>'IMP dehydrogenase'</t>
  </si>
  <si>
    <t>'YALI0D21530g'</t>
  </si>
  <si>
    <t>'H2O + IMP + NAD  -&gt; H+ + NADH + xanthosine-5-phosphate '</t>
  </si>
  <si>
    <t>'YALI0A15125g or YALI0A21307g or YALI0E23859g or YALI0E31064g'</t>
  </si>
  <si>
    <t>'nucleoside diphosphate kinase'</t>
  </si>
  <si>
    <t>'YALI0F09229g'</t>
  </si>
  <si>
    <t>'ATP + GDP  -&gt; ADP + GTP '</t>
  </si>
  <si>
    <t>'inosine monophosphate cyclohydrolase'</t>
  </si>
  <si>
    <t>'YALI0D24409g'</t>
  </si>
  <si>
    <t>'phosphoribosyl-formamido-carboxamide  -&gt; H2O + IMP '</t>
  </si>
  <si>
    <t>'phosphoribosylaminoimidazolecarboxamide formyltransferase'</t>
  </si>
  <si>
    <t>'10-formyl-THF + AICAR  -&gt; phosphoribosyl-formamido-carboxamide + THF '</t>
  </si>
  <si>
    <t>'phosphoribosylpyrophosphate synthetase'</t>
  </si>
  <si>
    <t>'(YALI0E32351g and YALI0B00836g) or (YALI0F25047g and YALI0B13552g)'</t>
  </si>
  <si>
    <t>'ATP + ribose-5-phosphate  -&gt; AMP + H+ + PRPP '</t>
  </si>
  <si>
    <t>'ribose-5-phosphate isomerase'</t>
  </si>
  <si>
    <t>'YALI0B06941g'</t>
  </si>
  <si>
    <t>'D-ribulose 5-phosphate  -&gt; ribose-5-phosphate '</t>
  </si>
  <si>
    <t>'ribulose 5-phosphate 3-epimerase (reversible)'</t>
  </si>
  <si>
    <t>'YALI0C11880g'</t>
  </si>
  <si>
    <t>'D-xylulose 5-phosphate  -&gt; D-ribulose 5-phosphate '</t>
  </si>
  <si>
    <t>'transketolase 2 (reversible)'</t>
  </si>
  <si>
    <t>'D-fructose 6-phosphate + glyceraldehyde 3-phosphate  -&gt; D-erythrose 4-phosphate + D-xylulose 5-phosphate '</t>
  </si>
  <si>
    <t>'ammonia transport'</t>
  </si>
  <si>
    <t>'YALI0E27203g or YALI0F12925g or YALI0F16896g'</t>
  </si>
  <si>
    <t>'ammonium  -&gt; ammonium '</t>
  </si>
  <si>
    <t>'fructose-bisphosphatase'</t>
  </si>
  <si>
    <t>'YALI0A15972g'</t>
  </si>
  <si>
    <t>'D-fructose 1,6-bisphosphate + H2O  -&gt; D-fructose 6-phosphate + phosphate '</t>
  </si>
  <si>
    <t>'fructose-bisphosphate aldolase (reversible)'</t>
  </si>
  <si>
    <t>'YALI0E26004g'</t>
  </si>
  <si>
    <t>'dihydroxyacetone phosphate + glyceraldehyde 3-phosphate  -&gt; D-fructose 1,6-bisphosphate '</t>
  </si>
  <si>
    <t>'acetylglutamate kinase'</t>
  </si>
  <si>
    <t>'YALI0B17666g'</t>
  </si>
  <si>
    <t>'ATP + N-acetyl-L-glutamate  -&gt; ADP + N-acetyl-L-gamma-glutamyl phosphate '</t>
  </si>
  <si>
    <t>'acteylornithine transaminase'</t>
  </si>
  <si>
    <t>'YALI0D22847g'</t>
  </si>
  <si>
    <t>'2-acetamido-5-oxopentanoate + L-glutamate  -&gt; 2-oxoglutarate + N(2)-acetyl-L-ornithine '</t>
  </si>
  <si>
    <t>'N-acetyl-g-glutamyl-phosphate reductase'</t>
  </si>
  <si>
    <t>'H+ + N-acetyl-L-gamma-glutamyl phosphate + NADPH  -&gt; 2-acetamido-5-oxopentanoate + NADP(+) + phosphate '</t>
  </si>
  <si>
    <t>'L-glutamate + N(2)-acetyl-L-ornithine  -&gt; N-acetyl-L-glutamate + ornithine '</t>
  </si>
  <si>
    <t>'ornithine transport'</t>
  </si>
  <si>
    <t>'YALI0D06798g or YALI0A20988g'</t>
  </si>
  <si>
    <t>'H+ + ornithine  -&gt; H+ + ornithine '</t>
  </si>
  <si>
    <t>'mevalonate kinase (atp)'</t>
  </si>
  <si>
    <t>'YALI0B16038g'</t>
  </si>
  <si>
    <t>'(R)-mevalonate + ATP  -&gt; (R)-5-phosphomevalonic acid + ADP + H+ '</t>
  </si>
  <si>
    <t>'2-deoxy-D-arabino-heptulosonate 7-phosphate synthetase'</t>
  </si>
  <si>
    <t>'YALI0B20020g or YALI0C06952g'</t>
  </si>
  <si>
    <t>'D-erythrose 4-phosphate + H2O + phosphoenolpyruvate  -&gt; 7-phospho-2-dehydro-3-deoxy-D-arabino-heptonic acid + phosphate '</t>
  </si>
  <si>
    <t>'2-isopropylmalate synthase'</t>
  </si>
  <si>
    <t>'YALI0B07447g'</t>
  </si>
  <si>
    <t>'3-methyl-2-oxobutanoate + acetyl-CoA + H2O  -&gt; coenzyme A + H+ + 2-isopropylmalate '</t>
  </si>
  <si>
    <t>'homocitrate  -&gt; but-1-ene-1,2,4-tricarboxylic acid + H2O '</t>
  </si>
  <si>
    <t>'2-oxo-4-methyl-3-carboxypentanoate decarboxylation'</t>
  </si>
  <si>
    <t>'YALI0F19910g'</t>
  </si>
  <si>
    <t>'(2S)-2-isopropyl-3-oxosuccinate + H+  -&gt; 4-methyl-2-oxopentanoate + carbon dioxide '</t>
  </si>
  <si>
    <t>'3'',5''-bisphosphate nucleotidase'</t>
  </si>
  <si>
    <t>'YALI0F27665g'</t>
  </si>
  <si>
    <t>'adenosine 3'',5''-bismonophosphate + H2O  -&gt; AMP + phosphate '</t>
  </si>
  <si>
    <t>'3-dehydroquinate  -&gt; 3-dehydroshikimate + H2O '</t>
  </si>
  <si>
    <t>'7-phospho-2-dehydro-3-deoxy-D-arabino-heptonic acid  -&gt; 3-dehydroquinate + phosphate '</t>
  </si>
  <si>
    <t>'3-isopropylmalate dehydrogenase'</t>
  </si>
  <si>
    <t>'YALI0C00407g'</t>
  </si>
  <si>
    <t>'(2R,3S)-3-isopropylmalate + NAD  -&gt; (2S)-2-isopropyl-3-oxosuccinate + H+ + NADH '</t>
  </si>
  <si>
    <t>'3-phosphoshikimic acid + phosphoenolpyruvate  -&gt; 5-O-(1-carboxyvinyl)-3-phosphoshikimic acid + phosphate '</t>
  </si>
  <si>
    <t>'acetohydroxy acid isomeroreductase'</t>
  </si>
  <si>
    <t>'YALI0D03135g'</t>
  </si>
  <si>
    <t>'2-acetyllactic acid + H+ + NADPH  -&gt; (R)-2,3-dihydroxy-3-methylbutanoate + NADP(+) '</t>
  </si>
  <si>
    <t>'acetolactate synthase'</t>
  </si>
  <si>
    <t>'YALI0C00253g or (YALI0C09636g and YALI0C00253g)'</t>
  </si>
  <si>
    <t>'H+ + 2 pyruvate  -&gt; 2-acetyllactic acid + carbon dioxide '</t>
  </si>
  <si>
    <t>'palmitoleoyl-CoA + ergosterol  -&gt; coenzyme A + ergosteryl palmitoleate '</t>
  </si>
  <si>
    <t>'adenylyl-sulfate kinase'</t>
  </si>
  <si>
    <t>'YALI0E00418g'</t>
  </si>
  <si>
    <t>'5''-adenylyl sulfate + ATP  -&gt; 3''-phospho-5''-adenylyl sulfate + ADP + H+ '</t>
  </si>
  <si>
    <t>'alpha,alpha-trehalose-phosphate synthase (UDP-forming)'</t>
  </si>
  <si>
    <t>'YALI0E14685g and YALI0D14476g and YALI0E31086g'</t>
  </si>
  <si>
    <t>'D-glucose 6-phosphate + UDP-D-glucose  -&gt; alpha,alpha-trehalose 6-phosphate + H+ + UDP '</t>
  </si>
  <si>
    <t>'argininosuccinate lyase'</t>
  </si>
  <si>
    <t>'YALI0D26367g'</t>
  </si>
  <si>
    <t>'(N(omega)-L-arginino)succinic acid  -&gt; fumarate + L-arginine '</t>
  </si>
  <si>
    <t>'YALI0C23969g or YALI0D07370g or YALI0E09493g'</t>
  </si>
  <si>
    <t>'carbamoyl phosphate + L-aspartate  -&gt; H+ + N-carbamoyl-L-aspartate + phosphate '</t>
  </si>
  <si>
    <t>'C-14 sterol reductase'</t>
  </si>
  <si>
    <t>'YALI0B23298g'</t>
  </si>
  <si>
    <t>'4,4-dimethyl-5alpha-cholesta-8,14,24-trien-3beta-ol + H+ + NADPH  -&gt; 14-demethyllanosterol + NADP(+) '</t>
  </si>
  <si>
    <t>'C-22 sterol desaturase (NADP)'</t>
  </si>
  <si>
    <t>'YALI0A18062g'</t>
  </si>
  <si>
    <t>'ergosta-5,7,24(28)-trien-3beta-ol + H+ + NADPH + oxygen  -&gt; ergosta-5,7,22,24(28)-tetraen-3beta-ol + 2 H2O + NADP(+) '</t>
  </si>
  <si>
    <t>'C-3 sterol dehydrogenase'</t>
  </si>
  <si>
    <t>'YALI0C22165g'</t>
  </si>
  <si>
    <t>'NADP(+) + zymosterol intermediate 1c  -&gt; carbon dioxide + H+ + NADPH + zymosterol intermediate 2 '</t>
  </si>
  <si>
    <t>'C-3 sterol dehydrogenase (4-methylzymosterol)'</t>
  </si>
  <si>
    <t>'4beta-methylzymosterol-4alpha-carboxylic acid + NAD  -&gt; 3-dehydro-4-methylzymosterol + carbon dioxide + H+ + NADH '</t>
  </si>
  <si>
    <t>'3-dehydro-4-methylzymosterol + H+ + NADPH  -&gt; 4alpha-methylzymosterol + NADP(+) '</t>
  </si>
  <si>
    <t>'H+ + NADPH + zymosterol intermediate 2  -&gt; NADP(+) + zymosterol '</t>
  </si>
  <si>
    <t>'C-4 methyl sterol oxidase'</t>
  </si>
  <si>
    <t>'YALI0F11297g'</t>
  </si>
  <si>
    <t>'4alpha-methylzymosterol + H+ + NADPH + oxygen  -&gt; H2O + NADP(+) + zymosterol intermediate 1a '</t>
  </si>
  <si>
    <t>'H+ + NADPH + oxygen + zymosterol intermediate 1a  -&gt; 2 H2O + NADP(+) + zymosterol intermediate 1b '</t>
  </si>
  <si>
    <t>'H+ + NADPH + oxygen + zymosterol intermediate 1b  -&gt; H2O + NADP(+) + zymosterol intermediate 1c '</t>
  </si>
  <si>
    <t>'C-4 sterol methyl oxidase (4,4-dimethylzymosterol)'</t>
  </si>
  <si>
    <t>'14-demethyllanosterol + 3 H+ + 3 NADPH + 3 oxygen  -&gt; 4beta-methylzymosterol-4alpha-carboxylic acid + 4 H2O + 3 NADP(+) '</t>
  </si>
  <si>
    <t>'C-5 sterol desaturase'</t>
  </si>
  <si>
    <t>'YALI0D20878g'</t>
  </si>
  <si>
    <t>'episterol + H+ + NADPH + oxygen  -&gt; ergosta-5,7,24(28)-trien-3beta-ol + 2 H2O + NADP(+) '</t>
  </si>
  <si>
    <t>'C-8 sterol isomerase'</t>
  </si>
  <si>
    <t>'YALI0B17204g or YALI0E32065g'</t>
  </si>
  <si>
    <t>'fecosterol  -&gt; episterol '</t>
  </si>
  <si>
    <t>'C-s24 sterol reductase'</t>
  </si>
  <si>
    <t>'YALI0D19206g'</t>
  </si>
  <si>
    <t>'ergosta-5,7,22,24(28)-tetraen-3beta-ol + H+ + NADPH  -&gt; ergosterol + NADP(+) '</t>
  </si>
  <si>
    <t>'YALI0E09493g or (YALI0C23969g and YALI0D07370g)'</t>
  </si>
  <si>
    <t>'2 ATP + bicarbonate + H2O + L-glutamine  -&gt; 2 ADP + carbamoyl phosphate + 2 H+ + L-glutamate + phosphate '</t>
  </si>
  <si>
    <t>'cardiolipin synthase'</t>
  </si>
  <si>
    <t>'YALI0F23837g'</t>
  </si>
  <si>
    <t>'CDP-diacylglycerol + phosphatidylglycerol  -&gt; H+ + CMP + cardiolipin '</t>
  </si>
  <si>
    <t>'CDP-diacylglycerol synthase'</t>
  </si>
  <si>
    <t>'YALI0E14443g'</t>
  </si>
  <si>
    <t>'H+ + CTP + phosphatidate  -&gt; diphosphate + CDP-diacylglycerol '</t>
  </si>
  <si>
    <t>'CTP + H+ + phosphatidate  -&gt; diphosphate + CDP-diacylglycerol '</t>
  </si>
  <si>
    <t>'chitin synthase'</t>
  </si>
  <si>
    <t>'YALI0B16324g or YALI0C24354g or YALI0D03179g or YALI0D25938g or YALI0E10417g or YALI0E22198g or YALI0F28655g'</t>
  </si>
  <si>
    <t>'UDP-N-acetyl-alpha-D-glucosamine  -&gt; chitin + H+ + UDP '</t>
  </si>
  <si>
    <t>'chorismate mutase'</t>
  </si>
  <si>
    <t>'YALI0E17479g'</t>
  </si>
  <si>
    <t>'chorismate  -&gt; prephenate '</t>
  </si>
  <si>
    <t>'chorismate synthase'</t>
  </si>
  <si>
    <t>'YALI0D17930g'</t>
  </si>
  <si>
    <t>'5-O-(1-carboxyvinyl)-3-phosphoshikimic acid  -&gt; chorismate + phosphate '</t>
  </si>
  <si>
    <t>'cytochrome P450 lanosterol 14-alpha-demethylase (NADP)'</t>
  </si>
  <si>
    <t>'YALI0B05126g and YALI0D04422g'</t>
  </si>
  <si>
    <t>'2 H+ + lanosterol + 3 NADPH + 3 oxygen  -&gt; 4,4-dimethyl-5alpha-cholesta-8,14,24-trien-3beta-ol + formate + 4 H2O + 3 NADP(+) '</t>
  </si>
  <si>
    <t>'dihydroxy-acid dehydratase (2,3-dihydroxy-3-methylbutanoate)'</t>
  </si>
  <si>
    <t>'YALI0C23408g'</t>
  </si>
  <si>
    <t>'(R)-2,3-dihydroxy-3-methylbutanoate  -&gt; 3-methyl-2-oxobutanoate + H2O '</t>
  </si>
  <si>
    <t>'dimethylallyltranstransferase'</t>
  </si>
  <si>
    <t>'YALI0E05753g'</t>
  </si>
  <si>
    <t>'isopentenyl diphosphate + prenyl diphosphate  -&gt; diphosphate + geranyl diphosphate '</t>
  </si>
  <si>
    <t>'dihydoorotic acid dehydrogenase'</t>
  </si>
  <si>
    <t>'YALI0D18920g'</t>
  </si>
  <si>
    <t>'(S)-dihydroorotate + fumarate  -&gt; orotate + succinate '</t>
  </si>
  <si>
    <t>'geranyltranstransferase'</t>
  </si>
  <si>
    <t>'geranyl diphosphate + isopentenyl diphosphate  -&gt; farnesyl diphosphate + diphosphate '</t>
  </si>
  <si>
    <t>'glutamine-fructose-6-phosphate transaminase'</t>
  </si>
  <si>
    <t>'YALI0B21428g'</t>
  </si>
  <si>
    <t>'D-fructose 6-phosphate + L-glutamine  -&gt; alpha-D-glucosamine 6-phosphate + L-glutamate '</t>
  </si>
  <si>
    <t>'but-1-ene-1,2,4-tricarboxylic acid + H2O  -&gt; homoisocitrate '</t>
  </si>
  <si>
    <t>'homoisocitrate dehydrogenase'</t>
  </si>
  <si>
    <t>'YALI0D10593g'</t>
  </si>
  <si>
    <t>'homoisocitrate + NAD  -&gt; 2-oxoadipic acid + carbon dioxide + H+ + NADH '</t>
  </si>
  <si>
    <t>'H+ + L-aspartate 4-semialdehyde + NADPH  -&gt; L-homoserine + NADP(+) '</t>
  </si>
  <si>
    <t>'homoserine O-trans-acetylase'</t>
  </si>
  <si>
    <t>'YALI0E00836g'</t>
  </si>
  <si>
    <t>'acetyl-CoA + L-homoserine  -&gt; coenzyme A + O-acetyl-L-homoserine '</t>
  </si>
  <si>
    <t>'isopentenyl-diphosphate D-isomerase'</t>
  </si>
  <si>
    <t>'YALI0F04015g'</t>
  </si>
  <si>
    <t>'isopentenyl diphosphate  -&gt; prenyl diphosphate '</t>
  </si>
  <si>
    <t>'L-aminoadipate-semialdehyde dehydrogenase (NADPH)'</t>
  </si>
  <si>
    <t>'YALI0E06457g and YALI0E09306g'</t>
  </si>
  <si>
    <t>'ATP + H+ + L-2-aminoadipate + NADPH  -&gt; AMP + diphosphate + L-allysine + NADP(+) '</t>
  </si>
  <si>
    <t>'lanosterol synthase'</t>
  </si>
  <si>
    <t>'YALI0F04378g'</t>
  </si>
  <si>
    <t>'(S)-2,3-epoxysqualene  -&gt; lanosterol '</t>
  </si>
  <si>
    <t>'N-acetylglucosamine-6-phosphate synthase'</t>
  </si>
  <si>
    <t>'YALI0D20152g'</t>
  </si>
  <si>
    <t>'acetyl-CoA + alpha-D-glucosamine 6-phosphate  -&gt; coenzyme A + H+ + N-acetyl-D-glucosamine 6-phosphate '</t>
  </si>
  <si>
    <t>'O-acetylhomoserine (thiol)-lyase'</t>
  </si>
  <si>
    <t>'YALI0D25168g'</t>
  </si>
  <si>
    <t>'hydrogen sulfide + O-acetyl-L-homoserine  -&gt; acetate + H+ + L-homocysteine '</t>
  </si>
  <si>
    <t>'ornithine carbamoyltransferase'</t>
  </si>
  <si>
    <t>'YALI0D14894g'</t>
  </si>
  <si>
    <t>'carbamoyl phosphate + ornithine  -&gt; H+ + L-citrulline + phosphate '</t>
  </si>
  <si>
    <t>'orotidine-5''-phosphate decarboxylase'</t>
  </si>
  <si>
    <t>'YALI0E26741g'</t>
  </si>
  <si>
    <t>'H+ + orotidine 5''-(dihydrogen phosphate)  -&gt; carbon dioxide + UMP '</t>
  </si>
  <si>
    <t>'phosphatidylglycerolphosphate synthase'</t>
  </si>
  <si>
    <t>'YALI0E14102g'</t>
  </si>
  <si>
    <t>'glycerol 3-phosphate + CDP-diacylglycerol  -&gt; H+ + CMP + 3-(3-sn-phosphatidyl)-sn-glycerol 1-phosphate '</t>
  </si>
  <si>
    <t>'phosphatidylserine decarboxylase'</t>
  </si>
  <si>
    <t>'YALI0D21604g'</t>
  </si>
  <si>
    <t>'H+ + phosphatidyl-L-serine  -&gt; carbon dioxide + phosphatidylethanolamine '</t>
  </si>
  <si>
    <t>'PS synthase'</t>
  </si>
  <si>
    <t>'YALI0D08514g'</t>
  </si>
  <si>
    <t>'L-serine + CDP-diacylglycerol  -&gt; H+ + CMP + phosphatidyl-L-serine '</t>
  </si>
  <si>
    <t>'phosphoacetylglucosamine mutase'</t>
  </si>
  <si>
    <t>'YALI0E29579g'</t>
  </si>
  <si>
    <t>'N-acetyl-D-glucosamine 6-phosphate  -&gt; N-acetyl-alpha-D-glucosamine 1-phosphate '</t>
  </si>
  <si>
    <t>'phosphoadenylyl-sulfate reductase (thioredoxin)'</t>
  </si>
  <si>
    <t>'YALI0E31647g and YALI0B08140g'</t>
  </si>
  <si>
    <t>'3''-phospho-5''-adenylyl sulfate + TRX1  -&gt; adenosine 3'',5''-bismonophosphate + 2 H+ + sulphite + TRX1 disulphide '</t>
  </si>
  <si>
    <t>'prephenate dehydratase'</t>
  </si>
  <si>
    <t>'YALI0B17336g'</t>
  </si>
  <si>
    <t>'H+ + prephenate  -&gt; carbon dioxide + H2O + keto-phenylpyruvate '</t>
  </si>
  <si>
    <t>'pyrroline-5-carboxylate reductase'</t>
  </si>
  <si>
    <t>'YALI0B14399g'</t>
  </si>
  <si>
    <t>'1-pyrroline-5-carboxylate + 2 H+ + NADPH  -&gt; L-proline + NADP(+) '</t>
  </si>
  <si>
    <t>'ribonucleotide reductase'</t>
  </si>
  <si>
    <t>'YALI0B03630g or YALI0D03333g or YALI0F31735g'</t>
  </si>
  <si>
    <t>'ADP + TRX1  -&gt; dADP + H2O + TRX1 disulphide '</t>
  </si>
  <si>
    <t>'GDP + TRX1  -&gt; dGDP + H2O + TRX1 disulphide '</t>
  </si>
  <si>
    <t>'S-adenosyl-L-methionine + zymosterol  -&gt; fecosterol + H+ + S-adenosyl-L-homocysteine '</t>
  </si>
  <si>
    <t>'saccharopine dehydrogenase (NAD, L-lysine forming)'</t>
  </si>
  <si>
    <t>'YALI0B15444g'</t>
  </si>
  <si>
    <t>'H2O + L-saccharopine + NAD  -&gt; 2-oxoglutarate + H+ + L-lysine + NADH '</t>
  </si>
  <si>
    <t>'saccharopine dehydrogenase (NADP, L-glutamate forming)'</t>
  </si>
  <si>
    <t>'YALI0D22891g'</t>
  </si>
  <si>
    <t>'H+ + L-allysine + L-glutamate + NADPH  -&gt; H2O + L-saccharopine + NADP(+) '</t>
  </si>
  <si>
    <t>'3-dehydroshikimate + H+ + NADPH  -&gt; NADP(+) + shikimate '</t>
  </si>
  <si>
    <t>'ATP + shikimate  -&gt; 3-phosphoshikimic acid + ADP + H+ '</t>
  </si>
  <si>
    <t>'squalene epoxidase (NADP)'</t>
  </si>
  <si>
    <t>'YALI0E15730g'</t>
  </si>
  <si>
    <t>'H+ + NADPH + oxygen + squalene  -&gt; (S)-2,3-epoxysqualene + H2O + NADP(+) '</t>
  </si>
  <si>
    <t>'squalene synthase'</t>
  </si>
  <si>
    <t>'YALI0A10076g'</t>
  </si>
  <si>
    <t>'2 farnesyl diphosphate + H+ + NADPH  -&gt; 2 diphosphate + NADP(+) + squalene '</t>
  </si>
  <si>
    <t>'sulfate adenylyltransferase'</t>
  </si>
  <si>
    <t>'YALI0B08184g'</t>
  </si>
  <si>
    <t>'ATP + H+ + sulphate  -&gt; 5''-adenylyl sulfate + diphosphate '</t>
  </si>
  <si>
    <t>'sulfite reductase (NADPH2)'</t>
  </si>
  <si>
    <t>'YALI0E16368g and YALI0D11176g'</t>
  </si>
  <si>
    <t>'5 H+ + 3 NADPH + sulphite  -&gt; 3 H2O + hydrogen sulfide + 3 NADP(+) '</t>
  </si>
  <si>
    <t>'H+ + NADPH + TRX1 disulphide  -&gt; NADP(+) + TRX1 '</t>
  </si>
  <si>
    <t>'trehalose-phosphatase'</t>
  </si>
  <si>
    <t>'alpha,alpha-trehalose 6-phosphate + H2O  -&gt; phosphate + trehalose '</t>
  </si>
  <si>
    <t>'UDP-N-acetylglucosamine diphosphorylase'</t>
  </si>
  <si>
    <t>'YALI0E03146g'</t>
  </si>
  <si>
    <t>'H+ + N-acetyl-alpha-D-glucosamine 1-phosphate + UTP  -&gt; diphosphate + UDP-N-acetyl-alpha-D-glucosamine '</t>
  </si>
  <si>
    <t>'2-oxoadipic acid + 2-oxoglutarate  -&gt; 2-oxoadipic acid + 2-oxoglutarate '</t>
  </si>
  <si>
    <t>'CTP transport'</t>
  </si>
  <si>
    <t>'YALI0F05500g'</t>
  </si>
  <si>
    <t>'CMP + CTP + H+  -&gt; CMP + CTP + H+ '</t>
  </si>
  <si>
    <t>'succinate-fumarate transport'</t>
  </si>
  <si>
    <t>'YALI0E34672g'</t>
  </si>
  <si>
    <t>'fumarate + succinate  -&gt; fumarate + succinate '</t>
  </si>
  <si>
    <t>'sulfate uniport'</t>
  </si>
  <si>
    <t>'YALI0B17930g'</t>
  </si>
  <si>
    <t>'sulphate  -&gt; sulphate '</t>
  </si>
  <si>
    <t>'2-oxoglutarate + acetyl-CoA + H2O  -&gt; coenzyme A + H+ + homocitrate '</t>
  </si>
  <si>
    <t>'H+ + palmitoyl-CoA + oxygen + NADH  -&gt; 2 H2O + palmitoleoyl-CoA + NAD '</t>
  </si>
  <si>
    <t>'PGP phosphatase'</t>
  </si>
  <si>
    <t>'YALI0A14157g'</t>
  </si>
  <si>
    <t>'H2O + 3-(3-sn-phosphatidyl)-sn-glycerol 1-phosphate  -&gt; phosphate + phosphatidylglycerol '</t>
  </si>
  <si>
    <t>'2-isopropylmalate hydratase (reversible)'</t>
  </si>
  <si>
    <t>'YALI0B01364g'</t>
  </si>
  <si>
    <t>'2-isopropylmalate  -&gt; 2-isopropylmaleic acid + H2O '</t>
  </si>
  <si>
    <t>'3-isopropylmalate dehydratase (reversible)'</t>
  </si>
  <si>
    <t>'2-isopropylmaleic acid + H2O  -&gt; (2R,3S)-3-isopropylmalate '</t>
  </si>
  <si>
    <t>'deoxyguanylate kinase (dGMP:ATP) (reversible)'</t>
  </si>
  <si>
    <t>'YALI0C16434g'</t>
  </si>
  <si>
    <t>'ADP + dGDP  -&gt; ATP + dGMP '</t>
  </si>
  <si>
    <t>'dihydroorotase (reversible)'</t>
  </si>
  <si>
    <t>'YALI0F22781g'</t>
  </si>
  <si>
    <t>'H+ + N-carbamoyl-L-aspartate  -&gt; (S)-dihydroorotate + H2O '</t>
  </si>
  <si>
    <t>'leucine transaminase (reversible)'</t>
  </si>
  <si>
    <t>'4-methyl-2-oxopentanoate + L-glutamate  -&gt; 2-oxoglutarate + L-leucine '</t>
  </si>
  <si>
    <t>'orotate + PRPP  -&gt; diphosphate + orotidine 5''-(dihydrogen phosphate) '</t>
  </si>
  <si>
    <t>'valine transaminase, mitochondiral (reversible)'</t>
  </si>
  <si>
    <t>'YALI0D01265g'</t>
  </si>
  <si>
    <t>'3-methyl-2-oxobutanoate + L-glutamate  -&gt; 2-oxoglutarate + L-valine '</t>
  </si>
  <si>
    <t>'deoxyadenylate kinase (reversible)'</t>
  </si>
  <si>
    <t>'YALI0F09339g'</t>
  </si>
  <si>
    <t>'ADP + dADP  -&gt; ATP + dAMP '</t>
  </si>
  <si>
    <t>'H+ + L-glutamate + NADH  -&gt; H2O + L-glutamic 5-semialdehyde + NAD '</t>
  </si>
  <si>
    <t>'1,3-beta-glucan synthase'</t>
  </si>
  <si>
    <t>'YALI0C01411g or YALI0E21021g'</t>
  </si>
  <si>
    <t>'UDP-D-glucose  -&gt; (1-3)-beta-D-glucan + H+ + UDP '</t>
  </si>
  <si>
    <t>'1-(5-phosphoribosyl)-5-[(5-phosphoribosylamino)methylideneamino)imidazole-4-carboxamide isomerase'</t>
  </si>
  <si>
    <t>'YALI0F05192g'</t>
  </si>
  <si>
    <t>'1-(5-phospho-D-ribosyl)-5-[(5-phospho-D-ribosylamino)methylideneamino]imidazole-4-carboxamide  -&gt; 5-[(5-phospho-1-deoxy-D-ribulos-1-ylamino)methylideneamino]-1-(5-phospho-D-ribosyl)imidazole-4-carboxamide '</t>
  </si>
  <si>
    <t>'2-aceto-2-hydroxybutanoate synthase'</t>
  </si>
  <si>
    <t>'2-oxobutanoate + H+ + pyruvate  -&gt; (S)-2-acetyl-2-hydroxybutanoate + carbon dioxide '</t>
  </si>
  <si>
    <t>'5,10-methylenetetrahydrofolate reductase (NADPH)'</t>
  </si>
  <si>
    <t>'YALI0B00572g or YALI0B14465g'</t>
  </si>
  <si>
    <t>'5,10-methylenetetrahydrofolate + 2 H+ + NADPH  -&gt; 5-methyltetrahydrofolate + NADP(+) '</t>
  </si>
  <si>
    <t>'YALI0B08536g or YALI0E11099g'</t>
  </si>
  <si>
    <t>'2 acetyl-CoA  -&gt; acetoacetyl-CoA + coenzyme A '</t>
  </si>
  <si>
    <t>'oleoyl-CoA + ergosterol  -&gt; coenzyme A + ergosteryl oleate '</t>
  </si>
  <si>
    <t>'adenosylhomocysteinase'</t>
  </si>
  <si>
    <t>'YALI0F11759g'</t>
  </si>
  <si>
    <t>'H2O + S-adenosyl-L-homocysteine  -&gt; adenosine + L-homocysteine '</t>
  </si>
  <si>
    <t>'anthranilate phosphoribosyltransferase'</t>
  </si>
  <si>
    <t>'YALI0D27170g'</t>
  </si>
  <si>
    <t>'anthranilate + PRPP  -&gt; diphosphate + N-(5-phospho-beta-D-ribosyl)anthranilate '</t>
  </si>
  <si>
    <t>'anthranilate synthase'</t>
  </si>
  <si>
    <t>'YALI0E14751g and YALI0D11110g'</t>
  </si>
  <si>
    <t>'chorismate + L-glutamine  -&gt; anthranilate + H+ + L-glutamate + pyruvate '</t>
  </si>
  <si>
    <t>'ATP + PRPP  -&gt; diphosphate + 5-phosphoribosyl-ATP '</t>
  </si>
  <si>
    <t>'CTP synthase (NH3)'</t>
  </si>
  <si>
    <t>'YALI0B05368g'</t>
  </si>
  <si>
    <t>'ammonium + ATP + UTP  -&gt; ADP + CTP + 2 H+ + phosphate '</t>
  </si>
  <si>
    <t>'cystathionine beta-synthase'</t>
  </si>
  <si>
    <t>'YALI0E09108g'</t>
  </si>
  <si>
    <t>'L-homocysteine + L-serine  -&gt; H2O + L-cystathionine '</t>
  </si>
  <si>
    <t>'cystathionine g-lyase'</t>
  </si>
  <si>
    <t>'YALI0D00605g or YALI0F05874g'</t>
  </si>
  <si>
    <t>'H2O + L-cystathionine  -&gt; 2-oxobutanoate + ammonium + L-cysteine '</t>
  </si>
  <si>
    <t>'dihydroxy-acid dehydratase (2,3-dihydroxy-3-methylpentanoate)'</t>
  </si>
  <si>
    <t>'(2R,3R)-2,3-dihydroxy-3-methylpentanoate  -&gt; (S)-3-methyl-2-oxopentanoate + H2O '</t>
  </si>
  <si>
    <t>'dolichyl-phosphate D-mannosyltransferase'</t>
  </si>
  <si>
    <t>'YALI0D06281g'</t>
  </si>
  <si>
    <t>'dolichyl phosphate + GDP-alpha-D-mannose  -&gt; dolichyl D-mannosyl phosphate + GDP '</t>
  </si>
  <si>
    <t>'dolichyl D-mannosyl phosphate  -&gt; dolichyl phosphate + H+ + mannan '</t>
  </si>
  <si>
    <t>'glycerol kinase'</t>
  </si>
  <si>
    <t>'YALI0F00484g'</t>
  </si>
  <si>
    <t>'ATP + glycerol  -&gt; ADP + glycerol 3-phosphate + H+ '</t>
  </si>
  <si>
    <t>'histidinol dehydrogenase'</t>
  </si>
  <si>
    <t>'YALI0A15950g'</t>
  </si>
  <si>
    <t>'H2O + 2 NAD + L-histidinol  -&gt; 3 H+ + L-histidine + 2 NADH '</t>
  </si>
  <si>
    <t>'histidinol-phosphatase'</t>
  </si>
  <si>
    <t>'YALI0E05049g'</t>
  </si>
  <si>
    <t>'H2O + L-histidinol phosphate  -&gt; phosphate + L-histidinol '</t>
  </si>
  <si>
    <t>'histidinol-phosphate transaminase'</t>
  </si>
  <si>
    <t>'YALI0E01254g'</t>
  </si>
  <si>
    <t>'3-(imidazol-4-yl)-2-oxopropyl dihydrogen phosphate + L-glutamate  -&gt; 2-oxoglutarate + L-histidinol phosphate '</t>
  </si>
  <si>
    <t>'hydroxymethylglutaryl CoA reductase'</t>
  </si>
  <si>
    <t>'YALI0E04807g'</t>
  </si>
  <si>
    <t>'3-hydroxy-3-methylglutaryl-CoA + 2 H+ + 2 NADPH  -&gt; (R)-mevalonate + coenzyme A + 2 NADP(+) '</t>
  </si>
  <si>
    <t>'hydroxymethylglutaryl CoA synthase'</t>
  </si>
  <si>
    <t>'YALI0F30481g'</t>
  </si>
  <si>
    <t>'acetoacetyl-CoA + acetyl-CoA + H2O  -&gt; 3-hydroxy-3-methylglutaryl-CoA + coenzyme A + H+ '</t>
  </si>
  <si>
    <t>'Imidazole-glycerol-3-phosphate synthase'</t>
  </si>
  <si>
    <t>'YALI0C07128g'</t>
  </si>
  <si>
    <t>'5-[(5-phospho-1-deoxy-D-ribulos-1-ylamino)methylideneamino]-1-(5-phospho-D-ribosyl)imidazole-4-carboxamide + L-glutamine  -&gt; AICAR + D-erythro-1-(imidazol-4-yl)glycerol 3-phosphate + H+ + L-glutamate '</t>
  </si>
  <si>
    <t>'imidazoleglycerol-phosphate dehydratase'</t>
  </si>
  <si>
    <t>'YALI0E33957g'</t>
  </si>
  <si>
    <t>'D-erythro-1-(imidazol-4-yl)glycerol 3-phosphate  -&gt; 3-(imidazol-4-yl)-2-oxopropyl dihydrogen phosphate + H2O '</t>
  </si>
  <si>
    <t>'indole-3-glycerol-phosphate synthase'</t>
  </si>
  <si>
    <t>'YALI0D11110g'</t>
  </si>
  <si>
    <t>'1-(2-carboxyphenylamino)-1-deoxy-D-ribulose 5-phosphate + H+  -&gt; 1-C-(indol-3-yl)glycerol 3-phosphate + carbon dioxide + H2O '</t>
  </si>
  <si>
    <t>'ketol-acid reductoisomerase (2-aceto-2-hydroxybutanoate)'</t>
  </si>
  <si>
    <t>'(S)-2-acetyl-2-hydroxybutanoate + H+ + NADPH  -&gt; (2R,3R)-2,3-dihydroxy-3-methylpentanoate + NADP(+) '</t>
  </si>
  <si>
    <t>'L-threonine deaminase'</t>
  </si>
  <si>
    <t>'L-threonine  -&gt; 2-oxobutanoate + ammonium '</t>
  </si>
  <si>
    <t>'mannose-1-phosphate guanylyltransferase'</t>
  </si>
  <si>
    <t>'YALI0C06490g'</t>
  </si>
  <si>
    <t>'D-mannose 1-phosphate + GTP + H+  -&gt; diphosphate + GDP-alpha-D-mannose '</t>
  </si>
  <si>
    <t>'methionine adenosyltransferase'</t>
  </si>
  <si>
    <t>'YALI0B14509g'</t>
  </si>
  <si>
    <t>'ATP + H2O + L-methionine  -&gt; diphosphate + phosphate + S-adenosyl-L-methionine '</t>
  </si>
  <si>
    <t>'methionine synthase'</t>
  </si>
  <si>
    <t>'YALI0E12683g'</t>
  </si>
  <si>
    <t>'5-methyltetrahydrofolate + L-homocysteine  -&gt; H+ + L-methionine + THF '</t>
  </si>
  <si>
    <t>'mevalonate pyrophoshate decarboxylase'</t>
  </si>
  <si>
    <t>'YALI0F05632g'</t>
  </si>
  <si>
    <t>'(R)-5-diphosphomevalonic acid + ATP  -&gt; ADP + carbon dioxide + isopentenyl diphosphate + phosphate '</t>
  </si>
  <si>
    <t>'myo-inositol 1-phosphatase'</t>
  </si>
  <si>
    <t>'YALI0D04378g'</t>
  </si>
  <si>
    <t>'1D-myo-inositol 1-phosphate + H2O  -&gt; myo-inositol + phosphate '</t>
  </si>
  <si>
    <t>'nucleoside diphosphatase'</t>
  </si>
  <si>
    <t>'YALI0C19712g'</t>
  </si>
  <si>
    <t>'CDP + H2O  -&gt; CMP + H+ + phosphate '</t>
  </si>
  <si>
    <t>'nucleoside-diphosphate kinase (ATP:UDP)'</t>
  </si>
  <si>
    <t>'ATP + UDP  -&gt; ADP + UTP '</t>
  </si>
  <si>
    <t>'phosphatidylinositol synthase'</t>
  </si>
  <si>
    <t>'YALI0F20328g'</t>
  </si>
  <si>
    <t>'myo-inositol + CDP-diacylglycerol  -&gt; H+ + CMP + 1-phosphatidyl-1D-myo-inositol '</t>
  </si>
  <si>
    <t>'phosphomevalonate kinase'</t>
  </si>
  <si>
    <t>'YALI0E06193g'</t>
  </si>
  <si>
    <t>'(R)-5-phosphomevalonic acid + ATP  -&gt; (R)-5-diphosphomevalonic acid + ADP '</t>
  </si>
  <si>
    <t>'phosphoribosyl-AMP cyclohydrolase'</t>
  </si>
  <si>
    <t>'H2O + 1-(5-phosphoribosyl)-5''-AMP  -&gt; 1-(5-phospho-D-ribosyl)-5-[(5-phospho-D-ribosylamino)methylideneamino]imidazole-4-carboxamide '</t>
  </si>
  <si>
    <t>'phosphoribosyl-ATP pyrophosphatase'</t>
  </si>
  <si>
    <t>'H2O + 5-phosphoribosyl-ATP  -&gt; diphosphate + H+ + 1-(5-phosphoribosyl)-5''-AMP '</t>
  </si>
  <si>
    <t>'phosphoribosylanthranilate isomerase'</t>
  </si>
  <si>
    <t>'YALI0B07667g'</t>
  </si>
  <si>
    <t>'N-(5-phospho-beta-D-ribosyl)anthranilate  -&gt; 1-(2-carboxyphenylamino)-1-deoxy-D-ribulose 5-phosphate '</t>
  </si>
  <si>
    <t>'prephenate dehydrogenase (NADP)'</t>
  </si>
  <si>
    <t>'YALI0F17644g'</t>
  </si>
  <si>
    <t>'NADP(+) + prephenate  -&gt; 3-(4-hydroxyphenyl)pyruvate + carbon dioxide + NADPH '</t>
  </si>
  <si>
    <t>'tryptophan synthase (indoleglycerol phosphate)'</t>
  </si>
  <si>
    <t>'YALI0F24893g'</t>
  </si>
  <si>
    <t>'1-C-(indol-3-yl)glycerol 3-phosphate + L-serine  -&gt; glyceraldehyde 3-phosphate + H2O + L-tryptophan '</t>
  </si>
  <si>
    <t>'mannose-6-phosphate isomerase (reversible)'</t>
  </si>
  <si>
    <t>'YALI0B18348g'</t>
  </si>
  <si>
    <t>'D-fructose 6-phosphate  -&gt; D-mannose 6-phosphate '</t>
  </si>
  <si>
    <t>'phosphomannomutase (reversible)'</t>
  </si>
  <si>
    <t>'YALI0D13112g'</t>
  </si>
  <si>
    <t>'D-mannose 6-phosphate  -&gt; D-mannose 1-phosphate '</t>
  </si>
  <si>
    <t>'fatty-acid--CoA ligase (octadecenoate), ER membrane (reversible)'</t>
  </si>
  <si>
    <t>'oleoyl-CoA + AMP + diphosphate  -&gt; coenzyme A + ATP + oleate '</t>
  </si>
  <si>
    <t>'fatty-acid--CoA ligase (octadecadienoate), lipid particle (reversible)'</t>
  </si>
  <si>
    <t>'diphosphate + AMP + linoleoyl-CoA  -&gt; coenzyme A + ATP + linoleate '</t>
  </si>
  <si>
    <t>'adenosine kinase'</t>
  </si>
  <si>
    <t>'YALI0F23463g'</t>
  </si>
  <si>
    <t>'adenosine + ATP  -&gt; ADP + AMP + H+ '</t>
  </si>
  <si>
    <t>'guanylate kinase'</t>
  </si>
  <si>
    <t>'ATP + GMP  -&gt; ADP + GDP '</t>
  </si>
  <si>
    <t>'mevalonate kinase (ctp)'</t>
  </si>
  <si>
    <t>'(R)-mevalonate + CTP  -&gt; (R)-5-phosphomevalonic acid + CDP + H+ '</t>
  </si>
  <si>
    <t>'phosphatidylethanolamine methyltransferase'</t>
  </si>
  <si>
    <t>'YALI0E06061g or YALI0E12441g'</t>
  </si>
  <si>
    <t>'S-adenosyl-L-methionine + phosphatidylethanolamine  -&gt; H+ + S-adenosyl-L-homocysteine + phosphatidyl-N-methylethanolamine '</t>
  </si>
  <si>
    <t>'D-glucose 6-phosphate  -&gt; D-glucose 1-phosphate '</t>
  </si>
  <si>
    <t>'phospholipid methyltransferase'</t>
  </si>
  <si>
    <t>'YALI0E12441g'</t>
  </si>
  <si>
    <t>'S-adenosyl-L-methionine + phosphatidyl-N,N-dimethylethanolamine  -&gt; H+ + S-adenosyl-L-homocysteine + phosphatidylcholine '</t>
  </si>
  <si>
    <t>'S-adenosyl-L-methionine + phosphatidyl-N-methylethanolamine  -&gt; H+ + S-adenosyl-L-homocysteine + phosphatidyl-N,N-dimethylethanolamine '</t>
  </si>
  <si>
    <t>'CDP + TRX1  -&gt; dCDP + H2O + TRX1 disulphide '</t>
  </si>
  <si>
    <t>'UMP kinase'</t>
  </si>
  <si>
    <t>'ATP + UMP  -&gt; ADP + UDP '</t>
  </si>
  <si>
    <t>'UTP-glucose-1-phosphate uridylyltransferase'</t>
  </si>
  <si>
    <t>'YALI0A02310g'</t>
  </si>
  <si>
    <t>'D-glucose 1-phosphate + H+ + UTP  -&gt; diphosphate + UDP-D-glucose '</t>
  </si>
  <si>
    <t>'glucose-6-phosphate isomerase (reversible)'</t>
  </si>
  <si>
    <t>'YALI0F07711g'</t>
  </si>
  <si>
    <t>'D-fructose 6-phosphate  -&gt; D-glucose 6-phosphate '</t>
  </si>
  <si>
    <t>'isoleucine transaminase (reversible)'</t>
  </si>
  <si>
    <t>'(S)-3-methyl-2-oxopentanoate + L-glutamate  -&gt; 2-oxoglutarate + L-isoleucine '</t>
  </si>
  <si>
    <t>'myo-inositol-1-phosphate synthase'</t>
  </si>
  <si>
    <t>'YALI0B04312g'</t>
  </si>
  <si>
    <t>'D-glucose 6-phosphate  -&gt; 1D-myo-inositol 1-phosphate '</t>
  </si>
  <si>
    <t>'dCMP deaminase'</t>
  </si>
  <si>
    <t>'YALI0C23210g'</t>
  </si>
  <si>
    <t>'dCMP + H+ + H2O  -&gt; ammonium + dUMP '</t>
  </si>
  <si>
    <t>'cytidylate kinase (dCMP) (reversible)'</t>
  </si>
  <si>
    <t>'ADP + dCDP  -&gt; ATP + dCMP '</t>
  </si>
  <si>
    <t>'thymidylate synthase'</t>
  </si>
  <si>
    <t>'YALI0C10901g'</t>
  </si>
  <si>
    <t>'5,10-methylenetetrahydrofolate + dUMP  -&gt; dihydrofolic acid + dTMP '</t>
  </si>
  <si>
    <t>'L-glutamate  -&gt; L-glutamate '</t>
  </si>
  <si>
    <t>'coenzyme A transport'</t>
  </si>
  <si>
    <t>'YALI0F15433g'</t>
  </si>
  <si>
    <t>'coenzyme A  -&gt; coenzyme A '</t>
  </si>
  <si>
    <t>'fatty-acid--CoA ligase (hexadecanoate), lipid particle (reversible)'</t>
  </si>
  <si>
    <t>'diphosphate + AMP + palmitoyl-CoA  -&gt; coenzyme A + ATP + palmitate '</t>
  </si>
  <si>
    <t>'methylenetetrahydrofolate dehydrogenase (NAD)'</t>
  </si>
  <si>
    <t>'YALI0B12078g'</t>
  </si>
  <si>
    <t>'5,10-methylenetetrahydrofolate + NAD  -&gt; 5,10-methenyl-THF + NADH '</t>
  </si>
  <si>
    <t>'phenylalanine transaminase'</t>
  </si>
  <si>
    <t>'L-phenylalanine + pyruvate  -&gt; keto-phenylpyruvate + L-alanine '</t>
  </si>
  <si>
    <t>'glutamate dehydrogenase (NADP)'</t>
  </si>
  <si>
    <t>'YALI0F17820g'</t>
  </si>
  <si>
    <t>'2-oxoglutarate + ammonium + H+ + NADPH  -&gt; H2O + L-glutamate + NADP(+) '</t>
  </si>
  <si>
    <t>'fatty-acid--CoA ligase (octadecanoate), lipid particle (reversible)'</t>
  </si>
  <si>
    <t>'diphosphate + AMP + stearoyl-CoA  -&gt; coenzyme A + ATP + stearate '</t>
  </si>
  <si>
    <t>'fatty-acid--CoA ligase (tetradecanoate), lipid particle'</t>
  </si>
  <si>
    <t>'coenzyme A + ATP + myristate  -&gt; diphosphate + AMP + myristoyl-CoA '</t>
  </si>
  <si>
    <t>'3-phosphoglycerate + NAD  -&gt; 3-phospho-hydroxypyruvate + H+ + NADH '</t>
  </si>
  <si>
    <t>'3-phospho-serine + H2O  -&gt; L-serine + phosphate '</t>
  </si>
  <si>
    <t>'3-phospho-hydroxypyruvate + L-glutamate  -&gt; 2-oxoglutarate + 3-phospho-serine '</t>
  </si>
  <si>
    <t>'YALI0D22484g or YALI0E16346g'</t>
  </si>
  <si>
    <t>'L-serine + THF  -&gt; 5,10-methylenetetrahydrofolate + H2O + L-glycine '</t>
  </si>
  <si>
    <t>'malic enzyme (NAD)'</t>
  </si>
  <si>
    <t>'(S)-malate + NAD  -&gt; carbon dioxide + NADH + pyruvate '</t>
  </si>
  <si>
    <t>'5,10-methylenetetrahydrofolate + H2O + L-glycine  -&gt; L-serine + THF '</t>
  </si>
  <si>
    <t>'formate dehydrogenase'</t>
  </si>
  <si>
    <t>'YALI0A12353g or YALI0B19976g or YALI0B22506g or YALI0C08074g or YALI0C14344g or YALI0E14256g or YALI0E15840g or YALI0F13937g or YALI0F15983g or YALI0F28765g'</t>
  </si>
  <si>
    <t>'formate + NAD  -&gt; carbon dioxide + NADH '</t>
  </si>
  <si>
    <t>'dihydrofolate:NADP+ oxidoreductase'</t>
  </si>
  <si>
    <t>'dihydrofolic acid + NADP(+)  -&gt; H+ + NADPH + THF '</t>
  </si>
  <si>
    <t>rxn</t>
  </si>
  <si>
    <t>GPR</t>
  </si>
  <si>
    <t>equation</t>
  </si>
  <si>
    <t>Genes</t>
  </si>
  <si>
    <t>YALI0A21417g</t>
  </si>
  <si>
    <t>YALI0B02948g</t>
  </si>
  <si>
    <t>YALI0B19998g</t>
  </si>
  <si>
    <t>YALI0B22066g</t>
  </si>
  <si>
    <t>YALI0C03025g</t>
  </si>
  <si>
    <t>YALI0D04741g</t>
  </si>
  <si>
    <t>YALI0D06930g</t>
  </si>
  <si>
    <t>YALI0D10131g</t>
  </si>
  <si>
    <t>YALI0E00264g</t>
  </si>
  <si>
    <t>YALI0E24013g</t>
  </si>
  <si>
    <t>YALI0C23298g</t>
  </si>
  <si>
    <t>YALI0C23617g</t>
  </si>
  <si>
    <t>YALI0D07942g</t>
  </si>
  <si>
    <t>YALI0E12837g</t>
  </si>
  <si>
    <t>YALI0E27291g</t>
  </si>
  <si>
    <t>YALI0F04444g</t>
  </si>
  <si>
    <t>YALI0F13145g</t>
  </si>
  <si>
    <t>YALI0F16225g</t>
  </si>
  <si>
    <t>YALI0F05962g</t>
  </si>
  <si>
    <t>YALI0E34265g</t>
  </si>
  <si>
    <t>YALI0E34749g</t>
  </si>
  <si>
    <t>YALI0F30987g</t>
  </si>
  <si>
    <t>YALI0C11407g</t>
  </si>
  <si>
    <t>YALI0E30591g</t>
  </si>
  <si>
    <t>YALI0B15059g</t>
  </si>
  <si>
    <t>YALI0B19382g</t>
  </si>
  <si>
    <t>YALI0E18964g</t>
  </si>
  <si>
    <t>YALI0F19514g</t>
  </si>
  <si>
    <t>YALI0A14784g</t>
  </si>
  <si>
    <t>YALI0D11374g</t>
  </si>
  <si>
    <t>YALI0D23397g</t>
  </si>
  <si>
    <t>YALI0E29667g</t>
  </si>
  <si>
    <t>YALI0B00704g</t>
  </si>
  <si>
    <t>YALI0F13541g</t>
  </si>
  <si>
    <t>YALI0C11803g</t>
  </si>
  <si>
    <t>YALI0F04095g</t>
  </si>
  <si>
    <t>YALI0F13453g</t>
  </si>
  <si>
    <t>YALI0F23221g</t>
  </si>
  <si>
    <t>YALI0C09119g</t>
  </si>
  <si>
    <t>YALI0C13508g</t>
  </si>
  <si>
    <t>YALI0F06974g</t>
  </si>
  <si>
    <t>YALI0A15906g</t>
  </si>
  <si>
    <t>YALI0B07117g</t>
  </si>
  <si>
    <t>YALI0B21780g</t>
  </si>
  <si>
    <t>YALI0D04092g</t>
  </si>
  <si>
    <t>YALI0E18348g</t>
  </si>
  <si>
    <t>YALI0E20691g</t>
  </si>
  <si>
    <t>YALI0F09273g</t>
  </si>
  <si>
    <t>YALI0F18590g</t>
  </si>
  <si>
    <t>YALI0B12078g</t>
  </si>
  <si>
    <t>YALI0F17820g</t>
  </si>
  <si>
    <t>YALI0B20438g</t>
  </si>
  <si>
    <t>YALI0F06468g</t>
  </si>
  <si>
    <t>YALI0F09966g</t>
  </si>
  <si>
    <t>YALI0D22484g</t>
  </si>
  <si>
    <t>YALI0E16346g</t>
  </si>
  <si>
    <t>YALI0A12353g</t>
  </si>
  <si>
    <t>YALI0B19976g</t>
  </si>
  <si>
    <t>YALI0B22506g</t>
  </si>
  <si>
    <t>YALI0C08074g</t>
  </si>
  <si>
    <t>YALI0C14344g</t>
  </si>
  <si>
    <t>YALI0E14256g</t>
  </si>
  <si>
    <t>YALI0E15840g</t>
  </si>
  <si>
    <t>YALI0F13937g</t>
  </si>
  <si>
    <t>YALI0F15983g</t>
  </si>
  <si>
    <t>YALI0F28765g</t>
  </si>
  <si>
    <t>YALI0C03025g or YALI0D07942g or YALI0E00264g or YALI0F04444g'</t>
  </si>
  <si>
    <t>Gene Names</t>
  </si>
  <si>
    <t>k-scores</t>
  </si>
  <si>
    <t>in other FSEOF?</t>
  </si>
  <si>
    <t>y000173</t>
  </si>
  <si>
    <t>y000227</t>
  </si>
  <si>
    <t>y000344</t>
  </si>
  <si>
    <t>y000451</t>
  </si>
  <si>
    <t>y000472</t>
  </si>
  <si>
    <t>y000491</t>
  </si>
  <si>
    <t>y000546</t>
  </si>
  <si>
    <t>y000689</t>
  </si>
  <si>
    <t>y000959</t>
  </si>
  <si>
    <t>y001022</t>
  </si>
  <si>
    <t>y001040</t>
  </si>
  <si>
    <t>y001106</t>
  </si>
  <si>
    <t>y002116</t>
  </si>
  <si>
    <t>y000719</t>
  </si>
  <si>
    <t>y002200</t>
  </si>
  <si>
    <t>y002198_REV</t>
  </si>
  <si>
    <t>y002119_REV</t>
  </si>
  <si>
    <t>y000112</t>
  </si>
  <si>
    <t>y002196_REV</t>
  </si>
  <si>
    <t>y000412_REV</t>
  </si>
  <si>
    <t>y000715_REV</t>
  </si>
  <si>
    <t>y000400_REV</t>
  </si>
  <si>
    <t>y001021</t>
  </si>
  <si>
    <t>y000148</t>
  </si>
  <si>
    <t>y000569</t>
  </si>
  <si>
    <t>y002131</t>
  </si>
  <si>
    <t>y000548</t>
  </si>
  <si>
    <t>y001041</t>
  </si>
  <si>
    <t>y000354</t>
  </si>
  <si>
    <t>y000487</t>
  </si>
  <si>
    <t>y001171</t>
  </si>
  <si>
    <t>y000215</t>
  </si>
  <si>
    <t>y000219</t>
  </si>
  <si>
    <t>y200003</t>
  </si>
  <si>
    <t>y001110</t>
  </si>
  <si>
    <t>y000226</t>
  </si>
  <si>
    <t>y000438</t>
  </si>
  <si>
    <t>y000439</t>
  </si>
  <si>
    <t>y000713</t>
  </si>
  <si>
    <t>y000476</t>
  </si>
  <si>
    <t>y001277_REV</t>
  </si>
  <si>
    <t>y000714_REV</t>
  </si>
  <si>
    <t>y000217</t>
  </si>
  <si>
    <t>y001118</t>
  </si>
  <si>
    <t>y000216</t>
  </si>
  <si>
    <t>y002132</t>
  </si>
  <si>
    <t>y000958</t>
  </si>
  <si>
    <t>y001245</t>
  </si>
  <si>
    <t>y001048_REV</t>
  </si>
  <si>
    <t>y001049_REV</t>
  </si>
  <si>
    <t>y000079</t>
  </si>
  <si>
    <t>y000151</t>
  </si>
  <si>
    <t>y000855</t>
  </si>
  <si>
    <t>y000908</t>
  </si>
  <si>
    <t>y000911</t>
  </si>
  <si>
    <t>y000914</t>
  </si>
  <si>
    <t>y000915</t>
  </si>
  <si>
    <t>y200014</t>
  </si>
  <si>
    <t>y000152</t>
  </si>
  <si>
    <t>y000153</t>
  </si>
  <si>
    <t>y000514</t>
  </si>
  <si>
    <t>y000565</t>
  </si>
  <si>
    <t>y001244</t>
  </si>
  <si>
    <t>y000452</t>
  </si>
  <si>
    <t>y000800</t>
  </si>
  <si>
    <t>y000570</t>
  </si>
  <si>
    <t>y000912</t>
  </si>
  <si>
    <t>y000916</t>
  </si>
  <si>
    <t>y000982</t>
  </si>
  <si>
    <t>y000984_REV</t>
  </si>
  <si>
    <t>y001050_REV</t>
  </si>
  <si>
    <t>y001115</t>
  </si>
  <si>
    <t>y000449</t>
  </si>
  <si>
    <t>y000450_REV</t>
  </si>
  <si>
    <t>y000115</t>
  </si>
  <si>
    <t>y000118</t>
  </si>
  <si>
    <t>y000759</t>
  </si>
  <si>
    <t>y000818</t>
  </si>
  <si>
    <t>y001237</t>
  </si>
  <si>
    <t>y000735</t>
  </si>
  <si>
    <t>y000020</t>
  </si>
  <si>
    <t>y000025</t>
  </si>
  <si>
    <t>y000027</t>
  </si>
  <si>
    <t>y000029</t>
  </si>
  <si>
    <t>y000032</t>
  </si>
  <si>
    <t>y000039</t>
  </si>
  <si>
    <t>y000040</t>
  </si>
  <si>
    <t>y000061</t>
  </si>
  <si>
    <t>y000065</t>
  </si>
  <si>
    <t>y000096</t>
  </si>
  <si>
    <t>y000097</t>
  </si>
  <si>
    <t>y000132</t>
  </si>
  <si>
    <t>y000154</t>
  </si>
  <si>
    <t>y000195</t>
  </si>
  <si>
    <t>y000207</t>
  </si>
  <si>
    <t>y000214</t>
  </si>
  <si>
    <t>y000231</t>
  </si>
  <si>
    <t>y000233</t>
  </si>
  <si>
    <t>y000234</t>
  </si>
  <si>
    <t>y000235</t>
  </si>
  <si>
    <t>y000236</t>
  </si>
  <si>
    <t>y000237</t>
  </si>
  <si>
    <t>y000238</t>
  </si>
  <si>
    <t>y000239</t>
  </si>
  <si>
    <t>y000240</t>
  </si>
  <si>
    <t>y000241</t>
  </si>
  <si>
    <t>y000242</t>
  </si>
  <si>
    <t>y000243</t>
  </si>
  <si>
    <t>y000244</t>
  </si>
  <si>
    <t>y000250</t>
  </si>
  <si>
    <t>y000251</t>
  </si>
  <si>
    <t>y000257</t>
  </si>
  <si>
    <t>y000258</t>
  </si>
  <si>
    <t>y000272</t>
  </si>
  <si>
    <t>y000278</t>
  </si>
  <si>
    <t>y000279</t>
  </si>
  <si>
    <t>y000317</t>
  </si>
  <si>
    <t>y000352</t>
  </si>
  <si>
    <t>y000355</t>
  </si>
  <si>
    <t>y000453</t>
  </si>
  <si>
    <t>y000462</t>
  </si>
  <si>
    <t>y000477</t>
  </si>
  <si>
    <t>y000542</t>
  </si>
  <si>
    <t>y000545</t>
  </si>
  <si>
    <t>y000547</t>
  </si>
  <si>
    <t>y000549</t>
  </si>
  <si>
    <t>y000667</t>
  </si>
  <si>
    <t>y000678</t>
  </si>
  <si>
    <t>y000698</t>
  </si>
  <si>
    <t>y000760</t>
  </si>
  <si>
    <t>y000813</t>
  </si>
  <si>
    <t>y000816</t>
  </si>
  <si>
    <t>y000821</t>
  </si>
  <si>
    <t>y000860</t>
  </si>
  <si>
    <t>y000877</t>
  </si>
  <si>
    <t>y000880</t>
  </si>
  <si>
    <t>y000882</t>
  </si>
  <si>
    <t>y000883</t>
  </si>
  <si>
    <t>y000938</t>
  </si>
  <si>
    <t>y000957</t>
  </si>
  <si>
    <t>y000974</t>
  </si>
  <si>
    <t>y000978</t>
  </si>
  <si>
    <t>y000986</t>
  </si>
  <si>
    <t>y000988</t>
  </si>
  <si>
    <t>y000989</t>
  </si>
  <si>
    <t>y000996</t>
  </si>
  <si>
    <t>y000997</t>
  </si>
  <si>
    <t>y001011</t>
  </si>
  <si>
    <t>y001012</t>
  </si>
  <si>
    <t>y001025</t>
  </si>
  <si>
    <t>y001027</t>
  </si>
  <si>
    <t>y001038</t>
  </si>
  <si>
    <t>y001051</t>
  </si>
  <si>
    <t>y001069</t>
  </si>
  <si>
    <t>y001099</t>
  </si>
  <si>
    <t>y001130</t>
  </si>
  <si>
    <t>y001265</t>
  </si>
  <si>
    <t>y001266</t>
  </si>
  <si>
    <t>y001838</t>
  </si>
  <si>
    <t>y002182</t>
  </si>
  <si>
    <t>y102542</t>
  </si>
  <si>
    <t>y000023_REV</t>
  </si>
  <si>
    <t>y000060_REV</t>
  </si>
  <si>
    <t>y000330_REV</t>
  </si>
  <si>
    <t>y000349_REV</t>
  </si>
  <si>
    <t>y000699_REV</t>
  </si>
  <si>
    <t>y000820_REV</t>
  </si>
  <si>
    <t>y001088_REV</t>
  </si>
  <si>
    <t>y001729_REV</t>
  </si>
  <si>
    <t>y300057_REV</t>
  </si>
  <si>
    <t>y000005</t>
  </si>
  <si>
    <t>y000007</t>
  </si>
  <si>
    <t>y000016</t>
  </si>
  <si>
    <t>y000080</t>
  </si>
  <si>
    <t>y000104</t>
  </si>
  <si>
    <t>y000127</t>
  </si>
  <si>
    <t>y000144</t>
  </si>
  <si>
    <t>y000202</t>
  </si>
  <si>
    <t>y000203</t>
  </si>
  <si>
    <t>y000225</t>
  </si>
  <si>
    <t>y000307</t>
  </si>
  <si>
    <t>y000309</t>
  </si>
  <si>
    <t>y000310</t>
  </si>
  <si>
    <t>y000353</t>
  </si>
  <si>
    <t>y000361</t>
  </si>
  <si>
    <t>y000362</t>
  </si>
  <si>
    <t>y000488</t>
  </si>
  <si>
    <t>y000536</t>
  </si>
  <si>
    <t>y000537</t>
  </si>
  <si>
    <t>y000538</t>
  </si>
  <si>
    <t>y000558</t>
  </si>
  <si>
    <t>y000560</t>
  </si>
  <si>
    <t>y000563</t>
  </si>
  <si>
    <t>y000564</t>
  </si>
  <si>
    <t>y000566</t>
  </si>
  <si>
    <t>y000669</t>
  </si>
  <si>
    <t>y000692</t>
  </si>
  <si>
    <t>y000722</t>
  </si>
  <si>
    <t>y000726</t>
  </si>
  <si>
    <t>y000727</t>
  </si>
  <si>
    <t>y000739</t>
  </si>
  <si>
    <t>y000757</t>
  </si>
  <si>
    <t>y000792</t>
  </si>
  <si>
    <t>y000811</t>
  </si>
  <si>
    <t>y000875</t>
  </si>
  <si>
    <t>y000904</t>
  </si>
  <si>
    <t>y000909</t>
  </si>
  <si>
    <t>y000910</t>
  </si>
  <si>
    <t>y000913</t>
  </si>
  <si>
    <t>y000939</t>
  </si>
  <si>
    <t>y001055</t>
  </si>
  <si>
    <t>y000723_REV</t>
  </si>
  <si>
    <t>y000902_REV</t>
  </si>
  <si>
    <t>y002199_REV</t>
  </si>
  <si>
    <t>y300011_REV</t>
  </si>
  <si>
    <t>y000142</t>
  </si>
  <si>
    <t>y000528</t>
  </si>
  <si>
    <t>y000736</t>
  </si>
  <si>
    <t>y000859</t>
  </si>
  <si>
    <t>y000888</t>
  </si>
  <si>
    <t>y000900</t>
  </si>
  <si>
    <t>y000901</t>
  </si>
  <si>
    <t>y000976</t>
  </si>
  <si>
    <t>y001072</t>
  </si>
  <si>
    <t>y001084</t>
  </si>
  <si>
    <t>y000467_REV</t>
  </si>
  <si>
    <t>y000663_REV</t>
  </si>
  <si>
    <t>y000758</t>
  </si>
  <si>
    <t>y000326</t>
  </si>
  <si>
    <t>y001704_REV</t>
  </si>
  <si>
    <t>y001045</t>
  </si>
  <si>
    <t>y001194</t>
  </si>
  <si>
    <t>y001129</t>
  </si>
  <si>
    <t>y002202_REV</t>
  </si>
  <si>
    <t>y000731</t>
  </si>
  <si>
    <t>y002117</t>
  </si>
  <si>
    <t>y000471</t>
  </si>
  <si>
    <t>y002204_REV</t>
  </si>
  <si>
    <t>y002201</t>
  </si>
  <si>
    <t>y000891</t>
  </si>
  <si>
    <t>y000917</t>
  </si>
  <si>
    <t>y000918</t>
  </si>
  <si>
    <t>y000502</t>
  </si>
  <si>
    <t>y000718</t>
  </si>
  <si>
    <t>y000503_REV</t>
  </si>
  <si>
    <t>y000445</t>
  </si>
  <si>
    <t>y300076</t>
  </si>
  <si>
    <t>YALI0D24750g'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</si>
</sst>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</cellXfs>
  <cellStyles count="1">
    <cellStyle name="Normal" xfId="0" builtinId="0"/>
  </cellStyles>
  <dxfs count="22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ecYali (generic)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plot'!$D$18:$D$33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0.27980838375260614</c:v>
                </c:pt>
                <c:pt idx="3">
                  <c:v>0.30396245987879356</c:v>
                </c:pt>
                <c:pt idx="4">
                  <c:v>0.32811653600498097</c:v>
                </c:pt>
                <c:pt idx="5">
                  <c:v>0.35227061213116845</c:v>
                </c:pt>
                <c:pt idx="6">
                  <c:v>0.37642468825735587</c:v>
                </c:pt>
                <c:pt idx="7">
                  <c:v>0.40057876438354328</c:v>
                </c:pt>
                <c:pt idx="8">
                  <c:v>0.42473284050972959</c:v>
                </c:pt>
                <c:pt idx="9">
                  <c:v>0.44888691663591701</c:v>
                </c:pt>
                <c:pt idx="10">
                  <c:v>0.47304099276210443</c:v>
                </c:pt>
                <c:pt idx="11">
                  <c:v>0.49719506888829185</c:v>
                </c:pt>
                <c:pt idx="12">
                  <c:v>0.52134914501447926</c:v>
                </c:pt>
                <c:pt idx="13">
                  <c:v>0.54550322114066674</c:v>
                </c:pt>
                <c:pt idx="14">
                  <c:v>0.5696572972668541</c:v>
                </c:pt>
                <c:pt idx="15">
                  <c:v>0.59381137339304157</c:v>
                </c:pt>
              </c:numCache>
            </c:numRef>
          </c:xVal>
          <c:yVal>
            <c:numRef>
              <c:f>'prot_pool plot'!$E$18:$E$33</c:f>
              <c:numCache>
                <c:formatCode>0.0E+00</c:formatCode>
                <c:ptCount val="16"/>
                <c:pt idx="0">
                  <c:v>2.3457164409083401E-4</c:v>
                </c:pt>
                <c:pt idx="1">
                  <c:v>2.4988631091477602E-4</c:v>
                </c:pt>
                <c:pt idx="2">
                  <c:v>2.65864406400896E-4</c:v>
                </c:pt>
                <c:pt idx="3">
                  <c:v>2.81788879572254E-4</c:v>
                </c:pt>
                <c:pt idx="4">
                  <c:v>2.9811512714768301E-4</c:v>
                </c:pt>
                <c:pt idx="5">
                  <c:v>3.1413243694823899E-4</c:v>
                </c:pt>
                <c:pt idx="6">
                  <c:v>3.30461132894369E-4</c:v>
                </c:pt>
                <c:pt idx="7">
                  <c:v>3.4714801734404003E-4</c:v>
                </c:pt>
                <c:pt idx="8">
                  <c:v>3.6377296230064601E-4</c:v>
                </c:pt>
                <c:pt idx="9">
                  <c:v>3.8039790725525702E-4</c:v>
                </c:pt>
                <c:pt idx="10">
                  <c:v>3.9737671375053102E-4</c:v>
                </c:pt>
                <c:pt idx="11">
                  <c:v>4.1412025412970298E-4</c:v>
                </c:pt>
                <c:pt idx="12">
                  <c:v>4.3086379450940198E-4</c:v>
                </c:pt>
                <c:pt idx="13">
                  <c:v>4.4730108493346802E-4</c:v>
                </c:pt>
                <c:pt idx="14">
                  <c:v>3.9418278341635699E-4</c:v>
                </c:pt>
                <c:pt idx="15">
                  <c:v>3.5692457080299298E-4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4-4F89-B71D-2317B612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4192"/>
        <c:axId val="1730146080"/>
      </c:scatterChart>
      <c:valAx>
        <c:axId val="47624192"/>
        <c:scaling>
          <c:orientation val="minMax"/>
          <c:max val="0.6000000000000000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Ysx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46080"/>
        <c:crosses val="autoZero"/>
        <c:crossBetween val="midCat"/>
      </c:valAx>
      <c:valAx>
        <c:axId val="1730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Specific</a:t>
                </a:r>
                <a:r>
                  <a:rPr lang="en-US" b="1" baseline="0"/>
                  <a:t> lipid production (mmol/g</a:t>
                </a:r>
                <a:r>
                  <a:rPr lang="en-US" b="1" baseline="-25000"/>
                  <a:t>DCW</a:t>
                </a:r>
                <a:r>
                  <a:rPr lang="en-US" b="1" baseline="0"/>
                  <a:t>.h)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14287</xdr:rowOff>
    </xdr:from>
    <xdr:to>
      <xdr:col>11</xdr:col>
      <xdr:colOff>419100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AC44C-ACE9-94CB-F835-5F2BA9D6F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103" totalsRowShown="0">
  <autoFilter ref="A2:I103" xr:uid="{2222EED8-9D87-46F2-B527-1608940407E5}"/>
  <sortState xmlns:xlrd2="http://schemas.microsoft.com/office/spreadsheetml/2017/richdata2" ref="A3:I103">
    <sortCondition ref="C2:C103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21"/>
    <tableColumn id="7" xr3:uid="{80F87985-B161-41F9-A104-98AF1133E795}" name="absUsage" dataDxfId="20"/>
    <tableColumn id="9" xr3:uid="{85E99597-C8DF-4FBD-8B73-00EE79C0E77D}" name="Adjusted by GECKO?" dataDxfId="19">
      <calculatedColumnFormula>COUNTIF($U$3:$U$15,Tabela1[[#This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106:F156" totalsRowShown="0" dataDxfId="18">
  <autoFilter ref="A106:F156" xr:uid="{E185F078-DDBC-4425-9C2C-B90358679AAC}"/>
  <tableColumns count="6">
    <tableColumn id="1" xr3:uid="{6E54F37F-DBD5-4BF0-9986-D272024AA347}" name="rxnID" dataDxfId="17"/>
    <tableColumn id="2" xr3:uid="{6B01E92A-60CD-4967-B7E4-0891E7ADFD86}" name="rxnName" dataDxfId="16"/>
    <tableColumn id="3" xr3:uid="{3889E4A5-0002-4A86-855B-76F6106EFAF9}" name="k-score (FSEOF)" dataDxfId="15"/>
    <tableColumn id="4" xr3:uid="{97C355DA-3E4A-4371-AEDD-EDF549849C52}" name="grRules" dataDxfId="14"/>
    <tableColumn id="5" xr3:uid="{82255ADF-BCDB-43AB-A83C-75489F220296}" name="rxnEquation" dataDxfId="13"/>
    <tableColumn id="7" xr3:uid="{B8AE34E5-96E2-4669-8C35-372E0E058E39}" name="Full capacity?" dataDxfId="12">
      <calculatedColumnFormula>COUNTIF(Tabela1[rxnID],Tabela2[[#This Row],[rxnID]])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29" totalsRowShown="0">
  <autoFilter ref="A2:H29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/>
    <tableColumn id="2" xr3:uid="{456CC05A-79E5-47F1-A5DB-D73F83DD6C01}" name="rxnName"/>
    <tableColumn id="3" xr3:uid="{7D74E1A5-D459-4D11-986F-587BF6F3DF43}" name="protID"/>
    <tableColumn id="4" xr3:uid="{5AC1BD2F-9141-427F-88DF-9484BBBC59EB}" name="geneID"/>
    <tableColumn id="5" xr3:uid="{DA7BBA2F-226C-42E9-B03D-9F53FFF6DFD2}" name="grRules"/>
    <tableColumn id="6" xr3:uid="{7E25E5D5-6153-4BAC-8C4C-0FCF8318F8C8}" name="capUsage"/>
    <tableColumn id="7" xr3:uid="{85B71081-E8B3-41DB-8F64-94F96B6EA9CA}" name="absUsage"/>
    <tableColumn id="8" xr3:uid="{AB8DAD24-B436-49AB-A804-38D3C0FCA8A5}" name="Comments">
      <calculatedColumnFormula>COUNTIF($K$4:$K$5,Tabela4[[#This Row],[protID]])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A33:G79" totalsRowShown="0">
  <autoFilter ref="A33:G79" xr:uid="{7F0AA8EA-476C-4F4B-80F4-DE8A34E64E46}">
    <filterColumn colId="2">
      <filters>
        <filter val="0.073"/>
        <filter val="0.118"/>
        <filter val="0.230"/>
        <filter val="0.236"/>
        <filter val="0.251"/>
        <filter val="0.258"/>
        <filter val="0.268"/>
        <filter val="0.279"/>
        <filter val="0.291"/>
        <filter val="0.304"/>
        <filter val="0.327"/>
        <filter val="0.336"/>
        <filter val="0.348"/>
        <filter val="0.355"/>
        <filter val="0.359"/>
        <filter val="0.384"/>
        <filter val="0.385"/>
        <filter val="0.386"/>
        <filter val="0.388"/>
        <filter val="0.400"/>
        <filter val="0.401"/>
        <filter val="0.409"/>
        <filter val="125.875"/>
        <filter val="63.438"/>
      </filters>
    </filterColumn>
  </autoFilter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1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>
      <calculatedColumnFormula>COUNTIF(Tabela4[rxnID],A34)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A82:K105" totalsRowShown="0">
  <autoFilter ref="A82:K105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10"/>
    <tableColumn id="4" xr3:uid="{6ED1EEFA-F296-4FEE-8090-465370BDD4EB}" name="percUsage" dataDxfId="9"/>
    <tableColumn id="5" xr3:uid="{8EF813D8-C987-4BEE-BB29-271B2A5ADA14}" name="kcat" dataDxfId="8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7">
      <calculatedColumnFormula>COUNTIF(Tabela5[rxnID],G83)</calculatedColumnFormula>
    </tableColumn>
    <tableColumn id="11" xr3:uid="{84091260-CE60-469A-9EF2-267494370C4C}" name="Full capacity?">
      <calculatedColumnFormula>COUNTIF(Tabela4[rxnID],G83)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C13C85-ABDF-44C3-8692-990BF21D8F44}" name="iYali_FSEOF_rxns" displayName="iYali_FSEOF_rxns" ref="A1:E278" totalsRowShown="0">
  <autoFilter ref="A1:E278" xr:uid="{FAC13C85-ABDF-44C3-8692-990BF21D8F44}">
    <filterColumn colId="4">
      <filters>
        <filter val="1"/>
      </filters>
    </filterColumn>
  </autoFilter>
  <tableColumns count="5">
    <tableColumn id="1" xr3:uid="{F3BC98BE-074B-4659-A481-95A572D7250B}" name="rxn"/>
    <tableColumn id="2" xr3:uid="{BC71A054-99E2-4CCB-89BA-40433857CFBC}" name="GPR"/>
    <tableColumn id="5" xr3:uid="{373E0B2D-009E-40EC-AB3B-EFBC5133DB8A}" name="rxnName"/>
    <tableColumn id="4" xr3:uid="{72D9FA60-DBFD-472B-AD6C-C3CCBEE1C032}" name="equation"/>
    <tableColumn id="6" xr3:uid="{71BE8815-7FEF-4345-8BC7-63F208F393B5}" name="in other FSEOF?">
      <calculatedColumnFormula>COUNTIF(iYali!$C$4:$C$61,iYali_FSEOF_rxns[[#This Row],[rxn]])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3EE26-8B2C-4075-B67E-104A6663B0FE}" name="Tabela8" displayName="Tabela8" ref="A280:C361" totalsRowShown="0">
  <autoFilter ref="A280:C361" xr:uid="{5443EE26-8B2C-4075-B67E-104A6663B0FE}"/>
  <tableColumns count="3">
    <tableColumn id="1" xr3:uid="{87BE210B-E26E-4D99-9F75-2FB7BB547A2E}" name="Genes"/>
    <tableColumn id="2" xr3:uid="{9DB0997A-9630-447E-84DF-46C65C91CCBD}" name="Gene Names"/>
    <tableColumn id="3" xr3:uid="{0E46B091-E495-4819-A523-84DE06CEF752}" name="k-scores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6"/>
  <sheetViews>
    <sheetView topLeftCell="A94" zoomScale="80" zoomScaleNormal="80" workbookViewId="0">
      <selection activeCell="H23" sqref="H23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26" max="26" width="108.7109375" bestFit="1" customWidth="1"/>
  </cols>
  <sheetData>
    <row r="1" spans="1:27" x14ac:dyDescent="0.25">
      <c r="A1" s="22" t="s">
        <v>642</v>
      </c>
      <c r="B1" s="22"/>
      <c r="C1" s="22"/>
      <c r="D1" s="22"/>
      <c r="E1" s="22"/>
      <c r="F1" s="22"/>
      <c r="G1" s="22"/>
      <c r="H1" s="22"/>
      <c r="I1" s="22"/>
      <c r="K1" s="23" t="s">
        <v>643</v>
      </c>
      <c r="L1" s="23"/>
      <c r="M1" s="23"/>
      <c r="N1" s="23"/>
      <c r="O1" s="23"/>
      <c r="P1" s="23"/>
      <c r="Q1" s="23"/>
      <c r="R1" s="23"/>
      <c r="S1" s="23"/>
      <c r="U1" s="24" t="s">
        <v>847</v>
      </c>
      <c r="V1" s="24"/>
      <c r="W1" s="24"/>
      <c r="X1" s="24"/>
      <c r="Y1" s="24"/>
      <c r="Z1" s="24"/>
      <c r="AA1" s="24"/>
    </row>
    <row r="2" spans="1:27" x14ac:dyDescent="0.25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848</v>
      </c>
      <c r="I2" t="s">
        <v>423</v>
      </c>
      <c r="K2" t="s">
        <v>240</v>
      </c>
      <c r="L2" t="s">
        <v>241</v>
      </c>
      <c r="M2" t="s">
        <v>242</v>
      </c>
      <c r="N2" t="s">
        <v>243</v>
      </c>
      <c r="O2" t="s">
        <v>244</v>
      </c>
      <c r="P2" t="s">
        <v>245</v>
      </c>
      <c r="Q2" t="s">
        <v>246</v>
      </c>
      <c r="S2" t="s">
        <v>423</v>
      </c>
      <c r="U2" s="19" t="s">
        <v>803</v>
      </c>
      <c r="V2" s="19" t="s">
        <v>804</v>
      </c>
      <c r="W2" s="19" t="s">
        <v>805</v>
      </c>
      <c r="X2" s="19" t="s">
        <v>806</v>
      </c>
      <c r="Y2" s="19" t="s">
        <v>807</v>
      </c>
      <c r="Z2" s="19" t="s">
        <v>808</v>
      </c>
      <c r="AA2" s="19" t="s">
        <v>809</v>
      </c>
    </row>
    <row r="3" spans="1:27" x14ac:dyDescent="0.25">
      <c r="A3" t="s">
        <v>223</v>
      </c>
      <c r="B3" t="s">
        <v>224</v>
      </c>
      <c r="C3" t="s">
        <v>871</v>
      </c>
      <c r="D3" t="s">
        <v>226</v>
      </c>
      <c r="E3" t="s">
        <v>226</v>
      </c>
      <c r="F3" s="2">
        <v>1</v>
      </c>
      <c r="G3" s="1">
        <v>1.0719430000000001</v>
      </c>
      <c r="H3" s="2">
        <f>COUNTIF($U$3:$U$15,Tabela1[[#This Row],[protID]])</f>
        <v>0</v>
      </c>
      <c r="K3" t="s">
        <v>0</v>
      </c>
      <c r="L3" t="s">
        <v>421</v>
      </c>
      <c r="M3" t="s">
        <v>2</v>
      </c>
      <c r="N3" t="s">
        <v>3</v>
      </c>
      <c r="O3" t="s">
        <v>3</v>
      </c>
      <c r="P3">
        <v>1</v>
      </c>
      <c r="Q3">
        <v>0.72442700000000004</v>
      </c>
      <c r="R3">
        <f>COUNTIF(Tabela1[protID],M3)</f>
        <v>0</v>
      </c>
      <c r="U3" t="s">
        <v>810</v>
      </c>
      <c r="V3">
        <v>6.0610000000000004E-3</v>
      </c>
      <c r="W3">
        <v>0.13786000000000001</v>
      </c>
      <c r="X3">
        <v>3</v>
      </c>
      <c r="Y3">
        <v>22.745999999999999</v>
      </c>
      <c r="Z3" t="s">
        <v>811</v>
      </c>
      <c r="AA3" t="s">
        <v>812</v>
      </c>
    </row>
    <row r="4" spans="1:27" x14ac:dyDescent="0.25">
      <c r="A4" t="s">
        <v>230</v>
      </c>
      <c r="B4" t="s">
        <v>231</v>
      </c>
      <c r="C4" t="s">
        <v>871</v>
      </c>
      <c r="D4" t="s">
        <v>226</v>
      </c>
      <c r="E4" t="s">
        <v>226</v>
      </c>
      <c r="F4" s="2">
        <v>1</v>
      </c>
      <c r="G4" s="1">
        <v>1.0719430000000001</v>
      </c>
      <c r="H4" s="2">
        <f>COUNTIF($U$3:$U$15,Tabela1[[#This Row],[protID]])</f>
        <v>0</v>
      </c>
      <c r="K4" t="s">
        <v>4</v>
      </c>
      <c r="L4" t="s">
        <v>422</v>
      </c>
      <c r="M4" t="s">
        <v>2</v>
      </c>
      <c r="N4" t="s">
        <v>3</v>
      </c>
      <c r="O4" t="s">
        <v>3</v>
      </c>
      <c r="P4">
        <v>1</v>
      </c>
      <c r="Q4">
        <v>0.72442700000000004</v>
      </c>
      <c r="R4">
        <f>COUNTIF(Tabela1[protID],M4)</f>
        <v>0</v>
      </c>
      <c r="U4" t="s">
        <v>813</v>
      </c>
      <c r="V4">
        <v>1.8010000000000002E-2</v>
      </c>
      <c r="W4">
        <v>0.39648</v>
      </c>
      <c r="X4">
        <v>1</v>
      </c>
      <c r="Y4">
        <v>22.013999999999999</v>
      </c>
      <c r="Z4" t="s">
        <v>814</v>
      </c>
      <c r="AA4" t="s">
        <v>812</v>
      </c>
    </row>
    <row r="5" spans="1:27" x14ac:dyDescent="0.25">
      <c r="A5" t="s">
        <v>84</v>
      </c>
      <c r="B5" t="s">
        <v>85</v>
      </c>
      <c r="C5" t="s">
        <v>857</v>
      </c>
      <c r="D5" t="s">
        <v>87</v>
      </c>
      <c r="E5" t="s">
        <v>87</v>
      </c>
      <c r="F5" s="2">
        <v>1</v>
      </c>
      <c r="G5" s="1">
        <v>0.21693100000000001</v>
      </c>
      <c r="H5" s="2">
        <f>COUNTIF($U$3:$U$15,Tabela1[[#This Row],[protID]])</f>
        <v>0</v>
      </c>
      <c r="K5" t="s">
        <v>6</v>
      </c>
      <c r="L5" t="s">
        <v>7</v>
      </c>
      <c r="M5" t="s">
        <v>8</v>
      </c>
      <c r="N5" t="s">
        <v>9</v>
      </c>
      <c r="O5" t="s">
        <v>9</v>
      </c>
      <c r="P5">
        <v>1</v>
      </c>
      <c r="Q5">
        <v>0.363292</v>
      </c>
      <c r="R5">
        <f>COUNTIF(Tabela1[protID],M5)</f>
        <v>0</v>
      </c>
      <c r="U5" t="s">
        <v>815</v>
      </c>
      <c r="V5">
        <v>3.4595000000000001E-2</v>
      </c>
      <c r="W5">
        <v>0.72443000000000002</v>
      </c>
      <c r="X5">
        <v>1</v>
      </c>
      <c r="Y5">
        <v>20.94</v>
      </c>
      <c r="Z5" t="s">
        <v>816</v>
      </c>
      <c r="AA5" t="s">
        <v>817</v>
      </c>
    </row>
    <row r="6" spans="1:27" x14ac:dyDescent="0.25">
      <c r="A6" t="s">
        <v>88</v>
      </c>
      <c r="B6" t="s">
        <v>89</v>
      </c>
      <c r="C6" t="s">
        <v>857</v>
      </c>
      <c r="D6" t="s">
        <v>87</v>
      </c>
      <c r="E6" t="s">
        <v>87</v>
      </c>
      <c r="F6" s="2">
        <v>1</v>
      </c>
      <c r="G6" s="1">
        <v>0.21693100000000001</v>
      </c>
      <c r="H6" s="2">
        <f>COUNTIF($U$3:$U$15,Tabela1[[#This Row],[protID]])</f>
        <v>0</v>
      </c>
      <c r="K6" t="s">
        <v>10</v>
      </c>
      <c r="L6" t="s">
        <v>11</v>
      </c>
      <c r="M6" t="s">
        <v>12</v>
      </c>
      <c r="N6" t="s">
        <v>13</v>
      </c>
      <c r="O6" t="s">
        <v>13</v>
      </c>
      <c r="P6">
        <v>0.99999899999999997</v>
      </c>
      <c r="Q6">
        <v>0.49948281412770501</v>
      </c>
      <c r="R6">
        <f>COUNTIF(Tabela1[protID],M6)</f>
        <v>0</v>
      </c>
      <c r="U6" t="s">
        <v>818</v>
      </c>
      <c r="V6">
        <v>9.783E-3</v>
      </c>
      <c r="W6">
        <v>0.17521</v>
      </c>
      <c r="X6">
        <v>1</v>
      </c>
      <c r="Y6">
        <v>17.91</v>
      </c>
      <c r="Z6" t="s">
        <v>819</v>
      </c>
      <c r="AA6" t="s">
        <v>820</v>
      </c>
    </row>
    <row r="7" spans="1:27" x14ac:dyDescent="0.25">
      <c r="A7" t="s">
        <v>90</v>
      </c>
      <c r="B7" t="s">
        <v>85</v>
      </c>
      <c r="C7" t="s">
        <v>857</v>
      </c>
      <c r="D7" t="s">
        <v>87</v>
      </c>
      <c r="E7" t="s">
        <v>87</v>
      </c>
      <c r="F7" s="2">
        <v>1</v>
      </c>
      <c r="G7" s="1">
        <v>0.21693100000000001</v>
      </c>
      <c r="H7" s="2">
        <f>COUNTIF($U$3:$U$15,Tabela1[[#This Row],[protID]])</f>
        <v>0</v>
      </c>
      <c r="K7" t="s">
        <v>14</v>
      </c>
      <c r="L7" t="s">
        <v>15</v>
      </c>
      <c r="M7" t="s">
        <v>12</v>
      </c>
      <c r="N7" t="s">
        <v>13</v>
      </c>
      <c r="O7" t="s">
        <v>13</v>
      </c>
      <c r="P7">
        <v>0.99999899999999997</v>
      </c>
      <c r="Q7">
        <v>0.49948281412770501</v>
      </c>
      <c r="R7">
        <f>COUNTIF(Tabela1[protID],M7)</f>
        <v>0</v>
      </c>
      <c r="U7" t="s">
        <v>821</v>
      </c>
      <c r="V7">
        <v>2.3296999999999998E-2</v>
      </c>
      <c r="W7">
        <v>0.19078000000000001</v>
      </c>
      <c r="X7">
        <v>1</v>
      </c>
      <c r="Y7">
        <v>8.1890000000000001</v>
      </c>
      <c r="Z7" t="s">
        <v>822</v>
      </c>
      <c r="AA7" t="s">
        <v>823</v>
      </c>
    </row>
    <row r="8" spans="1:27" x14ac:dyDescent="0.25">
      <c r="A8" t="s">
        <v>91</v>
      </c>
      <c r="B8" s="3" t="s">
        <v>89</v>
      </c>
      <c r="C8" t="s">
        <v>857</v>
      </c>
      <c r="D8" t="s">
        <v>87</v>
      </c>
      <c r="E8" t="s">
        <v>87</v>
      </c>
      <c r="F8" s="2">
        <v>1</v>
      </c>
      <c r="G8" s="1">
        <v>0.21693100000000001</v>
      </c>
      <c r="H8" s="2">
        <f>COUNTIF($U$3:$U$15,Tabela1[[#This Row],[protID]])</f>
        <v>0</v>
      </c>
      <c r="K8" t="s">
        <v>16</v>
      </c>
      <c r="L8" t="s">
        <v>17</v>
      </c>
      <c r="M8" t="s">
        <v>12</v>
      </c>
      <c r="N8" t="s">
        <v>13</v>
      </c>
      <c r="O8" t="s">
        <v>13</v>
      </c>
      <c r="P8">
        <v>0.99999899999999997</v>
      </c>
      <c r="Q8">
        <v>0.49948281412770501</v>
      </c>
      <c r="R8">
        <f>COUNTIF(Tabela1[protID],M8)</f>
        <v>0</v>
      </c>
      <c r="U8" t="s">
        <v>824</v>
      </c>
      <c r="V8">
        <v>0.14964</v>
      </c>
      <c r="W8">
        <v>0.73665000000000003</v>
      </c>
      <c r="X8">
        <v>1</v>
      </c>
      <c r="Y8">
        <v>4.9229000000000003</v>
      </c>
      <c r="Z8" t="s">
        <v>825</v>
      </c>
      <c r="AA8" s="3" t="s">
        <v>826</v>
      </c>
    </row>
    <row r="9" spans="1:27" x14ac:dyDescent="0.25">
      <c r="A9" t="s">
        <v>152</v>
      </c>
      <c r="B9" t="s">
        <v>153</v>
      </c>
      <c r="C9" t="s">
        <v>857</v>
      </c>
      <c r="D9" t="s">
        <v>87</v>
      </c>
      <c r="E9" t="s">
        <v>87</v>
      </c>
      <c r="F9" s="2">
        <v>1</v>
      </c>
      <c r="G9" s="1">
        <v>0.21693100000000001</v>
      </c>
      <c r="H9" s="2">
        <f>COUNTIF($U$3:$U$15,Tabela1[[#This Row],[protID]])</f>
        <v>0</v>
      </c>
      <c r="K9" t="s">
        <v>18</v>
      </c>
      <c r="L9" t="s">
        <v>19</v>
      </c>
      <c r="M9" t="s">
        <v>20</v>
      </c>
      <c r="N9" t="s">
        <v>21</v>
      </c>
      <c r="O9" t="s">
        <v>21</v>
      </c>
      <c r="P9">
        <v>1</v>
      </c>
      <c r="Q9">
        <v>7.9769999999999997E-3</v>
      </c>
      <c r="R9">
        <f>COUNTIF(Tabela1[protID],M9)</f>
        <v>0</v>
      </c>
      <c r="U9" t="s">
        <v>827</v>
      </c>
      <c r="V9">
        <v>4.7244000000000001E-2</v>
      </c>
      <c r="W9">
        <v>0.22108</v>
      </c>
      <c r="X9">
        <v>1</v>
      </c>
      <c r="Y9">
        <v>4.6794000000000002</v>
      </c>
      <c r="Z9" t="s">
        <v>828</v>
      </c>
      <c r="AA9" t="s">
        <v>829</v>
      </c>
    </row>
    <row r="10" spans="1:27" x14ac:dyDescent="0.25">
      <c r="A10" t="s">
        <v>154</v>
      </c>
      <c r="B10" s="3" t="s">
        <v>155</v>
      </c>
      <c r="C10" t="s">
        <v>857</v>
      </c>
      <c r="D10" t="s">
        <v>87</v>
      </c>
      <c r="E10" t="s">
        <v>87</v>
      </c>
      <c r="F10" s="2">
        <v>1</v>
      </c>
      <c r="G10" s="1">
        <v>0.21693100000000001</v>
      </c>
      <c r="H10" s="2">
        <f>COUNTIF($U$3:$U$15,Tabela1[[#This Row],[protID]])</f>
        <v>0</v>
      </c>
      <c r="K10" t="s">
        <v>22</v>
      </c>
      <c r="L10" t="s">
        <v>23</v>
      </c>
      <c r="M10" t="s">
        <v>20</v>
      </c>
      <c r="N10" t="s">
        <v>21</v>
      </c>
      <c r="O10" t="s">
        <v>21</v>
      </c>
      <c r="P10">
        <v>1</v>
      </c>
      <c r="Q10">
        <v>7.9769999999999997E-3</v>
      </c>
      <c r="R10">
        <f>COUNTIF(Tabela1[protID],M10)</f>
        <v>0</v>
      </c>
      <c r="U10" t="s">
        <v>830</v>
      </c>
      <c r="V10">
        <v>0.11003</v>
      </c>
      <c r="W10">
        <v>0.49947999999999998</v>
      </c>
      <c r="X10">
        <v>1</v>
      </c>
      <c r="Y10">
        <v>4.5393999999999997</v>
      </c>
      <c r="Z10" t="s">
        <v>831</v>
      </c>
      <c r="AA10" t="s">
        <v>832</v>
      </c>
    </row>
    <row r="11" spans="1:27" x14ac:dyDescent="0.25">
      <c r="A11" t="s">
        <v>156</v>
      </c>
      <c r="B11" t="s">
        <v>157</v>
      </c>
      <c r="C11" t="s">
        <v>857</v>
      </c>
      <c r="D11" t="s">
        <v>87</v>
      </c>
      <c r="E11" t="s">
        <v>87</v>
      </c>
      <c r="F11" s="2">
        <v>1</v>
      </c>
      <c r="G11" s="1">
        <v>0.21693100000000001</v>
      </c>
      <c r="H11" s="2">
        <f>COUNTIF($U$3:$U$15,Tabela1[[#This Row],[protID]])</f>
        <v>0</v>
      </c>
      <c r="K11" t="s">
        <v>24</v>
      </c>
      <c r="L11" t="s">
        <v>25</v>
      </c>
      <c r="M11" t="s">
        <v>26</v>
      </c>
      <c r="N11" t="s">
        <v>27</v>
      </c>
      <c r="O11" t="s">
        <v>27</v>
      </c>
      <c r="P11">
        <v>1</v>
      </c>
      <c r="Q11">
        <v>0.113076</v>
      </c>
      <c r="R11">
        <f>COUNTIF(Tabela1[protID],M11)</f>
        <v>0</v>
      </c>
      <c r="U11" t="s">
        <v>833</v>
      </c>
      <c r="V11">
        <v>0.25714999999999999</v>
      </c>
      <c r="W11">
        <v>0.95899000000000001</v>
      </c>
      <c r="X11">
        <v>1</v>
      </c>
      <c r="Y11">
        <v>3.7292999999999998</v>
      </c>
      <c r="Z11" t="s">
        <v>834</v>
      </c>
      <c r="AA11" t="s">
        <v>835</v>
      </c>
    </row>
    <row r="12" spans="1:27" x14ac:dyDescent="0.25">
      <c r="A12" t="s">
        <v>158</v>
      </c>
      <c r="B12" t="s">
        <v>159</v>
      </c>
      <c r="C12" t="s">
        <v>857</v>
      </c>
      <c r="D12" t="s">
        <v>87</v>
      </c>
      <c r="E12" t="s">
        <v>87</v>
      </c>
      <c r="F12" s="2">
        <v>1</v>
      </c>
      <c r="G12" s="1">
        <v>0.21693100000000001</v>
      </c>
      <c r="H12" s="2">
        <f>COUNTIF($U$3:$U$15,Tabela1[[#This Row],[protID]])</f>
        <v>0</v>
      </c>
      <c r="K12" t="s">
        <v>28</v>
      </c>
      <c r="L12" t="s">
        <v>1</v>
      </c>
      <c r="M12" t="s">
        <v>29</v>
      </c>
      <c r="N12" t="s">
        <v>30</v>
      </c>
      <c r="O12" t="s">
        <v>30</v>
      </c>
      <c r="P12">
        <v>1</v>
      </c>
      <c r="Q12">
        <v>9.2511999999999997E-2</v>
      </c>
      <c r="R12">
        <f>COUNTIF(Tabela1[protID],M12)</f>
        <v>0</v>
      </c>
      <c r="U12" t="s">
        <v>836</v>
      </c>
      <c r="V12">
        <v>6.5856999999999999E-2</v>
      </c>
      <c r="W12">
        <v>0.21764</v>
      </c>
      <c r="X12">
        <v>1</v>
      </c>
      <c r="Y12">
        <v>3.3048000000000002</v>
      </c>
      <c r="Z12" t="s">
        <v>837</v>
      </c>
      <c r="AA12" t="s">
        <v>838</v>
      </c>
    </row>
    <row r="13" spans="1:27" x14ac:dyDescent="0.25">
      <c r="A13" t="s">
        <v>160</v>
      </c>
      <c r="B13" t="s">
        <v>161</v>
      </c>
      <c r="C13" t="s">
        <v>857</v>
      </c>
      <c r="D13" t="s">
        <v>87</v>
      </c>
      <c r="E13" t="s">
        <v>87</v>
      </c>
      <c r="F13" s="2">
        <v>1</v>
      </c>
      <c r="G13" s="1">
        <v>0.21693100000000001</v>
      </c>
      <c r="H13" s="2">
        <f>COUNTIF($U$3:$U$15,Tabela1[[#This Row],[protID]])</f>
        <v>0</v>
      </c>
      <c r="K13" t="s">
        <v>31</v>
      </c>
      <c r="L13" t="s">
        <v>5</v>
      </c>
      <c r="M13" t="s">
        <v>29</v>
      </c>
      <c r="N13" t="s">
        <v>30</v>
      </c>
      <c r="O13" t="s">
        <v>30</v>
      </c>
      <c r="P13">
        <v>1</v>
      </c>
      <c r="Q13">
        <v>9.2511999999999997E-2</v>
      </c>
      <c r="R13">
        <f>COUNTIF(Tabela1[protID],M13)</f>
        <v>0</v>
      </c>
      <c r="U13" t="s">
        <v>839</v>
      </c>
      <c r="V13">
        <v>8.7180999999999995E-2</v>
      </c>
      <c r="W13">
        <v>0.28549999999999998</v>
      </c>
      <c r="X13">
        <v>1</v>
      </c>
      <c r="Y13">
        <v>3.2747999999999999</v>
      </c>
      <c r="Z13" t="s">
        <v>840</v>
      </c>
      <c r="AA13" t="s">
        <v>841</v>
      </c>
    </row>
    <row r="14" spans="1:27" x14ac:dyDescent="0.25">
      <c r="A14" t="s">
        <v>162</v>
      </c>
      <c r="B14" t="s">
        <v>163</v>
      </c>
      <c r="C14" t="s">
        <v>857</v>
      </c>
      <c r="D14" t="s">
        <v>87</v>
      </c>
      <c r="E14" t="s">
        <v>87</v>
      </c>
      <c r="F14" s="2">
        <v>1</v>
      </c>
      <c r="G14" s="1">
        <v>0.21693100000000001</v>
      </c>
      <c r="H14" s="2">
        <f>COUNTIF($U$3:$U$15,Tabela1[[#This Row],[protID]])</f>
        <v>0</v>
      </c>
      <c r="K14" t="s">
        <v>32</v>
      </c>
      <c r="L14" t="s">
        <v>33</v>
      </c>
      <c r="M14" t="s">
        <v>34</v>
      </c>
      <c r="N14" t="s">
        <v>35</v>
      </c>
      <c r="O14" t="s">
        <v>35</v>
      </c>
      <c r="P14">
        <v>1</v>
      </c>
      <c r="Q14">
        <v>3.5140000000000002E-3</v>
      </c>
      <c r="R14">
        <f>COUNTIF(Tabela1[protID],M14)</f>
        <v>0</v>
      </c>
      <c r="U14" t="s">
        <v>842</v>
      </c>
      <c r="V14">
        <v>0.10527</v>
      </c>
      <c r="W14">
        <v>0.31455</v>
      </c>
      <c r="X14">
        <v>1</v>
      </c>
      <c r="Y14">
        <v>2.9881000000000002</v>
      </c>
      <c r="Z14" t="s">
        <v>843</v>
      </c>
      <c r="AA14" t="s">
        <v>812</v>
      </c>
    </row>
    <row r="15" spans="1:27" x14ac:dyDescent="0.25">
      <c r="A15" t="s">
        <v>164</v>
      </c>
      <c r="B15" s="3" t="s">
        <v>161</v>
      </c>
      <c r="C15" t="s">
        <v>857</v>
      </c>
      <c r="D15" t="s">
        <v>87</v>
      </c>
      <c r="E15" t="s">
        <v>87</v>
      </c>
      <c r="F15" s="2">
        <v>1</v>
      </c>
      <c r="G15" s="1">
        <v>0.21693100000000001</v>
      </c>
      <c r="H15" s="2">
        <f>COUNTIF($U$3:$U$15,Tabela1[[#This Row],[protID]])</f>
        <v>0</v>
      </c>
      <c r="K15" t="s">
        <v>36</v>
      </c>
      <c r="L15" t="s">
        <v>37</v>
      </c>
      <c r="M15" t="s">
        <v>34</v>
      </c>
      <c r="N15" t="s">
        <v>35</v>
      </c>
      <c r="O15" t="s">
        <v>35</v>
      </c>
      <c r="P15">
        <v>1</v>
      </c>
      <c r="Q15">
        <v>3.5140000000000002E-3</v>
      </c>
      <c r="R15">
        <f>COUNTIF(Tabela1[protID],M15)</f>
        <v>0</v>
      </c>
      <c r="U15" t="s">
        <v>844</v>
      </c>
      <c r="V15">
        <v>2.7437E-2</v>
      </c>
      <c r="W15">
        <v>4.4888999999999998E-2</v>
      </c>
      <c r="X15">
        <v>1</v>
      </c>
      <c r="Y15">
        <v>1.6361000000000001</v>
      </c>
      <c r="Z15" t="s">
        <v>845</v>
      </c>
      <c r="AA15" t="s">
        <v>846</v>
      </c>
    </row>
    <row r="16" spans="1:27" x14ac:dyDescent="0.25">
      <c r="A16" t="s">
        <v>165</v>
      </c>
      <c r="B16" t="s">
        <v>163</v>
      </c>
      <c r="C16" t="s">
        <v>857</v>
      </c>
      <c r="D16" t="s">
        <v>87</v>
      </c>
      <c r="E16" t="s">
        <v>87</v>
      </c>
      <c r="F16" s="2">
        <v>1</v>
      </c>
      <c r="G16" s="1">
        <v>0.21693100000000001</v>
      </c>
      <c r="H16" s="2">
        <f>COUNTIF($U$3:$U$15,Tabela1[[#This Row],[protID]])</f>
        <v>0</v>
      </c>
      <c r="K16" t="s">
        <v>38</v>
      </c>
      <c r="L16" t="s">
        <v>39</v>
      </c>
      <c r="M16" t="s">
        <v>40</v>
      </c>
      <c r="N16" t="s">
        <v>41</v>
      </c>
      <c r="O16" t="s">
        <v>41</v>
      </c>
      <c r="P16">
        <v>0.99999900000008102</v>
      </c>
      <c r="Q16">
        <v>0.28549829859687598</v>
      </c>
      <c r="R16">
        <f>COUNTIF(Tabela1[protID],M16)</f>
        <v>0</v>
      </c>
    </row>
    <row r="17" spans="1:18" x14ac:dyDescent="0.25">
      <c r="A17" t="s">
        <v>227</v>
      </c>
      <c r="B17" t="s">
        <v>224</v>
      </c>
      <c r="C17" t="s">
        <v>872</v>
      </c>
      <c r="D17" t="s">
        <v>229</v>
      </c>
      <c r="E17" t="s">
        <v>229</v>
      </c>
      <c r="F17" s="2">
        <v>1</v>
      </c>
      <c r="G17" s="1">
        <v>0.12982199999999999</v>
      </c>
      <c r="H17" s="2">
        <f>COUNTIF($U$3:$U$15,Tabela1[[#This Row],[protID]])</f>
        <v>0</v>
      </c>
      <c r="K17" t="s">
        <v>42</v>
      </c>
      <c r="L17" t="s">
        <v>43</v>
      </c>
      <c r="M17" t="s">
        <v>44</v>
      </c>
      <c r="N17" t="s">
        <v>45</v>
      </c>
      <c r="O17" t="s">
        <v>45</v>
      </c>
      <c r="P17">
        <v>1</v>
      </c>
      <c r="Q17">
        <v>3.784E-3</v>
      </c>
      <c r="R17">
        <f>COUNTIF(Tabela1[protID],M17)</f>
        <v>0</v>
      </c>
    </row>
    <row r="18" spans="1:18" x14ac:dyDescent="0.25">
      <c r="A18" t="s">
        <v>232</v>
      </c>
      <c r="B18" t="s">
        <v>231</v>
      </c>
      <c r="C18" t="s">
        <v>872</v>
      </c>
      <c r="D18" t="s">
        <v>229</v>
      </c>
      <c r="E18" t="s">
        <v>229</v>
      </c>
      <c r="F18" s="2">
        <v>1</v>
      </c>
      <c r="G18" s="1">
        <v>0.12982199999999999</v>
      </c>
      <c r="H18" s="2">
        <f>COUNTIF($U$3:$U$15,Tabela1[[#This Row],[protID]])</f>
        <v>0</v>
      </c>
      <c r="K18" t="s">
        <v>46</v>
      </c>
      <c r="L18" t="s">
        <v>47</v>
      </c>
      <c r="M18" t="s">
        <v>44</v>
      </c>
      <c r="N18" t="s">
        <v>45</v>
      </c>
      <c r="O18" t="s">
        <v>45</v>
      </c>
      <c r="P18">
        <v>1</v>
      </c>
      <c r="Q18">
        <v>3.784E-3</v>
      </c>
      <c r="R18">
        <f>COUNTIF(Tabela1[protID],M18)</f>
        <v>0</v>
      </c>
    </row>
    <row r="19" spans="1:18" x14ac:dyDescent="0.25">
      <c r="A19" t="s">
        <v>173</v>
      </c>
      <c r="B19" t="s">
        <v>174</v>
      </c>
      <c r="C19" t="s">
        <v>866</v>
      </c>
      <c r="D19" t="s">
        <v>176</v>
      </c>
      <c r="E19" t="s">
        <v>176</v>
      </c>
      <c r="F19" s="2">
        <v>1</v>
      </c>
      <c r="G19" s="1">
        <v>8.4777000000000005E-2</v>
      </c>
      <c r="H19" s="2">
        <f>COUNTIF($U$3:$U$15,Tabela1[[#This Row],[protID]])</f>
        <v>0</v>
      </c>
      <c r="K19" t="s">
        <v>48</v>
      </c>
      <c r="L19" t="s">
        <v>49</v>
      </c>
      <c r="M19" t="s">
        <v>44</v>
      </c>
      <c r="N19" t="s">
        <v>45</v>
      </c>
      <c r="O19" t="s">
        <v>45</v>
      </c>
      <c r="P19">
        <v>1</v>
      </c>
      <c r="Q19">
        <v>3.784E-3</v>
      </c>
      <c r="R19">
        <f>COUNTIF(Tabela1[protID],M19)</f>
        <v>0</v>
      </c>
    </row>
    <row r="20" spans="1:18" x14ac:dyDescent="0.25">
      <c r="A20" t="s">
        <v>177</v>
      </c>
      <c r="B20" t="s">
        <v>178</v>
      </c>
      <c r="C20" t="s">
        <v>866</v>
      </c>
      <c r="D20" t="s">
        <v>176</v>
      </c>
      <c r="E20" t="s">
        <v>176</v>
      </c>
      <c r="F20" s="2">
        <v>1</v>
      </c>
      <c r="G20" s="1">
        <v>8.4777000000000005E-2</v>
      </c>
      <c r="H20" s="2">
        <f>COUNTIF($U$3:$U$15,Tabela1[[#This Row],[protID]])</f>
        <v>0</v>
      </c>
      <c r="K20" t="s">
        <v>50</v>
      </c>
      <c r="L20" t="s">
        <v>51</v>
      </c>
      <c r="M20" t="s">
        <v>44</v>
      </c>
      <c r="N20" t="s">
        <v>45</v>
      </c>
      <c r="O20" t="s">
        <v>45</v>
      </c>
      <c r="P20">
        <v>1</v>
      </c>
      <c r="Q20">
        <v>3.784E-3</v>
      </c>
      <c r="R20">
        <f>COUNTIF(Tabela1[protID],M20)</f>
        <v>0</v>
      </c>
    </row>
    <row r="21" spans="1:18" x14ac:dyDescent="0.25">
      <c r="A21" t="s">
        <v>292</v>
      </c>
      <c r="B21" t="s">
        <v>293</v>
      </c>
      <c r="C21" t="s">
        <v>868</v>
      </c>
      <c r="D21" t="s">
        <v>294</v>
      </c>
      <c r="E21" t="s">
        <v>294</v>
      </c>
      <c r="F21" s="2">
        <v>1</v>
      </c>
      <c r="G21" s="1">
        <v>0.526617</v>
      </c>
      <c r="H21" s="2">
        <f>COUNTIF($U$3:$U$15,Tabela1[[#This Row],[protID]])</f>
        <v>0</v>
      </c>
      <c r="I21" t="s">
        <v>641</v>
      </c>
      <c r="K21" t="s">
        <v>52</v>
      </c>
      <c r="L21" t="s">
        <v>53</v>
      </c>
      <c r="M21" t="s">
        <v>44</v>
      </c>
      <c r="N21" t="s">
        <v>45</v>
      </c>
      <c r="O21" t="s">
        <v>45</v>
      </c>
      <c r="P21">
        <v>1</v>
      </c>
      <c r="Q21">
        <v>3.784E-3</v>
      </c>
      <c r="R21">
        <f>COUNTIF(Tabela1[protID],M21)</f>
        <v>0</v>
      </c>
    </row>
    <row r="22" spans="1:18" x14ac:dyDescent="0.25">
      <c r="A22" t="s">
        <v>129</v>
      </c>
      <c r="B22" t="s">
        <v>130</v>
      </c>
      <c r="C22" t="s">
        <v>863</v>
      </c>
      <c r="D22" t="s">
        <v>132</v>
      </c>
      <c r="E22" t="s">
        <v>132</v>
      </c>
      <c r="F22" s="2">
        <v>1</v>
      </c>
      <c r="G22" s="1">
        <v>0.17465800000000001</v>
      </c>
      <c r="H22" s="2">
        <f>COUNTIF($U$3:$U$15,Tabela1[[#This Row],[protID]])</f>
        <v>0</v>
      </c>
      <c r="I22" t="s">
        <v>426</v>
      </c>
      <c r="K22" t="s">
        <v>54</v>
      </c>
      <c r="L22" t="s">
        <v>55</v>
      </c>
      <c r="M22" t="s">
        <v>44</v>
      </c>
      <c r="N22" t="s">
        <v>45</v>
      </c>
      <c r="O22" t="s">
        <v>45</v>
      </c>
      <c r="P22">
        <v>1</v>
      </c>
      <c r="Q22">
        <v>3.784E-3</v>
      </c>
      <c r="R22">
        <f>COUNTIF(Tabela1[protID],M22)</f>
        <v>0</v>
      </c>
    </row>
    <row r="23" spans="1:18" x14ac:dyDescent="0.25">
      <c r="A23" t="s">
        <v>166</v>
      </c>
      <c r="B23" t="s">
        <v>167</v>
      </c>
      <c r="C23" t="s">
        <v>863</v>
      </c>
      <c r="D23" t="s">
        <v>132</v>
      </c>
      <c r="E23" t="s">
        <v>132</v>
      </c>
      <c r="F23" s="2">
        <v>1</v>
      </c>
      <c r="G23" s="1">
        <v>0.17465800000000001</v>
      </c>
      <c r="H23" s="2">
        <f>COUNTIF($U$3:$U$15,Tabela1[[#This Row],[protID]])</f>
        <v>0</v>
      </c>
      <c r="K23" t="s">
        <v>56</v>
      </c>
      <c r="L23" t="s">
        <v>55</v>
      </c>
      <c r="M23" t="s">
        <v>44</v>
      </c>
      <c r="N23" t="s">
        <v>45</v>
      </c>
      <c r="O23" t="s">
        <v>45</v>
      </c>
      <c r="P23">
        <v>1</v>
      </c>
      <c r="Q23">
        <v>3.784E-3</v>
      </c>
      <c r="R23">
        <f>COUNTIF(Tabela1[protID],M23)</f>
        <v>0</v>
      </c>
    </row>
    <row r="24" spans="1:18" x14ac:dyDescent="0.25">
      <c r="A24" t="s">
        <v>181</v>
      </c>
      <c r="B24" t="s">
        <v>182</v>
      </c>
      <c r="C24" t="s">
        <v>867</v>
      </c>
      <c r="D24" t="s">
        <v>184</v>
      </c>
      <c r="E24" t="s">
        <v>184</v>
      </c>
      <c r="F24" s="2">
        <v>1</v>
      </c>
      <c r="G24" s="1">
        <v>0.114064</v>
      </c>
      <c r="H24" s="2">
        <f>COUNTIF($U$3:$U$15,Tabela1[[#This Row],[protID]])</f>
        <v>0</v>
      </c>
      <c r="K24" t="s">
        <v>57</v>
      </c>
      <c r="L24" t="s">
        <v>58</v>
      </c>
      <c r="M24" t="s">
        <v>44</v>
      </c>
      <c r="N24" t="s">
        <v>45</v>
      </c>
      <c r="O24" t="s">
        <v>45</v>
      </c>
      <c r="P24">
        <v>1</v>
      </c>
      <c r="Q24">
        <v>3.784E-3</v>
      </c>
      <c r="R24">
        <f>COUNTIF(Tabela1[protID],M24)</f>
        <v>0</v>
      </c>
    </row>
    <row r="25" spans="1:18" x14ac:dyDescent="0.25">
      <c r="A25" t="s">
        <v>185</v>
      </c>
      <c r="B25" t="s">
        <v>186</v>
      </c>
      <c r="C25" t="s">
        <v>867</v>
      </c>
      <c r="D25" t="s">
        <v>184</v>
      </c>
      <c r="E25" t="s">
        <v>184</v>
      </c>
      <c r="F25" s="2">
        <v>1</v>
      </c>
      <c r="G25" s="1">
        <v>0.114064</v>
      </c>
      <c r="H25" s="2">
        <f>COUNTIF($U$3:$U$15,Tabela1[[#This Row],[protID]])</f>
        <v>0</v>
      </c>
      <c r="K25" t="s">
        <v>59</v>
      </c>
      <c r="L25" t="s">
        <v>60</v>
      </c>
      <c r="M25" t="s">
        <v>44</v>
      </c>
      <c r="N25" t="s">
        <v>45</v>
      </c>
      <c r="O25" t="s">
        <v>45</v>
      </c>
      <c r="P25">
        <v>1</v>
      </c>
      <c r="Q25">
        <v>3.784E-3</v>
      </c>
      <c r="R25">
        <f>COUNTIF(Tabela1[protID],M25)</f>
        <v>0</v>
      </c>
    </row>
    <row r="26" spans="1:18" x14ac:dyDescent="0.25">
      <c r="A26" t="s">
        <v>217</v>
      </c>
      <c r="B26" t="s">
        <v>218</v>
      </c>
      <c r="C26" t="s">
        <v>870</v>
      </c>
      <c r="D26" t="s">
        <v>220</v>
      </c>
      <c r="E26" t="s">
        <v>220</v>
      </c>
      <c r="F26" s="2">
        <v>1</v>
      </c>
      <c r="G26" s="1">
        <v>6.9720000000000004E-2</v>
      </c>
      <c r="H26" s="2">
        <f>COUNTIF($U$3:$U$15,Tabela1[[#This Row],[protID]])</f>
        <v>0</v>
      </c>
      <c r="K26" t="s">
        <v>61</v>
      </c>
      <c r="L26" t="s">
        <v>62</v>
      </c>
      <c r="M26" t="s">
        <v>63</v>
      </c>
      <c r="N26" t="s">
        <v>64</v>
      </c>
      <c r="O26" t="s">
        <v>64</v>
      </c>
      <c r="P26">
        <v>1</v>
      </c>
      <c r="Q26">
        <v>0.11200300000000001</v>
      </c>
      <c r="R26">
        <f>COUNTIF(Tabela1[protID],M26)</f>
        <v>0</v>
      </c>
    </row>
    <row r="27" spans="1:18" x14ac:dyDescent="0.25">
      <c r="A27" t="s">
        <v>221</v>
      </c>
      <c r="B27" t="s">
        <v>222</v>
      </c>
      <c r="C27" t="s">
        <v>870</v>
      </c>
      <c r="D27" t="s">
        <v>220</v>
      </c>
      <c r="E27" t="s">
        <v>220</v>
      </c>
      <c r="F27" s="2">
        <v>1</v>
      </c>
      <c r="G27" s="1">
        <v>6.9720000000000004E-2</v>
      </c>
      <c r="H27" s="2">
        <f>COUNTIF($U$3:$U$15,Tabela1[[#This Row],[protID]])</f>
        <v>0</v>
      </c>
      <c r="K27" t="s">
        <v>65</v>
      </c>
      <c r="L27" t="s">
        <v>66</v>
      </c>
      <c r="M27" t="s">
        <v>67</v>
      </c>
      <c r="N27" t="s">
        <v>68</v>
      </c>
      <c r="O27" t="s">
        <v>68</v>
      </c>
      <c r="P27">
        <v>0.99999899999999797</v>
      </c>
      <c r="Q27">
        <v>0.221075612794537</v>
      </c>
      <c r="R27">
        <f>COUNTIF(Tabela1[protID],M27)</f>
        <v>0</v>
      </c>
    </row>
    <row r="28" spans="1:18" x14ac:dyDescent="0.25">
      <c r="A28" t="s">
        <v>120</v>
      </c>
      <c r="B28" t="s">
        <v>121</v>
      </c>
      <c r="C28" t="s">
        <v>861</v>
      </c>
      <c r="D28" t="s">
        <v>123</v>
      </c>
      <c r="E28" t="s">
        <v>123</v>
      </c>
      <c r="F28" s="2">
        <v>1</v>
      </c>
      <c r="G28" s="1">
        <v>0.39647763651698098</v>
      </c>
      <c r="H28" s="2">
        <f>COUNTIF($U$3:$U$15,Tabela1[[#This Row],[protID]])</f>
        <v>0</v>
      </c>
      <c r="K28" t="s">
        <v>69</v>
      </c>
      <c r="L28" t="s">
        <v>70</v>
      </c>
      <c r="M28" t="s">
        <v>71</v>
      </c>
      <c r="N28" t="s">
        <v>72</v>
      </c>
      <c r="O28" t="s">
        <v>72</v>
      </c>
      <c r="P28">
        <v>0.99999899999999797</v>
      </c>
      <c r="Q28">
        <v>0.175213008988232</v>
      </c>
      <c r="R28">
        <f>COUNTIF(Tabela1[protID],M28)</f>
        <v>0</v>
      </c>
    </row>
    <row r="29" spans="1:18" x14ac:dyDescent="0.25">
      <c r="A29" t="s">
        <v>233</v>
      </c>
      <c r="B29" t="s">
        <v>121</v>
      </c>
      <c r="C29" t="s">
        <v>861</v>
      </c>
      <c r="D29" t="s">
        <v>123</v>
      </c>
      <c r="E29" t="s">
        <v>123</v>
      </c>
      <c r="F29" s="2">
        <v>1</v>
      </c>
      <c r="G29" s="1">
        <v>0.39647763651698098</v>
      </c>
      <c r="H29" s="2">
        <f>COUNTIF($U$3:$U$15,Tabela1[[#This Row],[protID]])</f>
        <v>0</v>
      </c>
      <c r="K29" t="s">
        <v>73</v>
      </c>
      <c r="L29" t="s">
        <v>74</v>
      </c>
      <c r="M29" t="s">
        <v>71</v>
      </c>
      <c r="N29" t="s">
        <v>72</v>
      </c>
      <c r="O29" t="s">
        <v>72</v>
      </c>
      <c r="P29">
        <v>0.99999899999999797</v>
      </c>
      <c r="Q29">
        <v>0.175213008988232</v>
      </c>
      <c r="R29">
        <f>COUNTIF(Tabela1[protID],M29)</f>
        <v>0</v>
      </c>
    </row>
    <row r="30" spans="1:18" x14ac:dyDescent="0.25">
      <c r="A30" t="s">
        <v>133</v>
      </c>
      <c r="B30" t="s">
        <v>130</v>
      </c>
      <c r="C30" t="s">
        <v>864</v>
      </c>
      <c r="D30" t="s">
        <v>135</v>
      </c>
      <c r="E30" t="s">
        <v>135</v>
      </c>
      <c r="F30" s="2">
        <v>1</v>
      </c>
      <c r="G30" s="1">
        <v>3.6512999999999997E-2</v>
      </c>
      <c r="H30" s="2">
        <f>COUNTIF($U$3:$U$15,Tabela1[[#This Row],[protID]])</f>
        <v>0</v>
      </c>
      <c r="K30" t="s">
        <v>75</v>
      </c>
      <c r="L30" t="s">
        <v>76</v>
      </c>
      <c r="M30" t="s">
        <v>63</v>
      </c>
      <c r="N30" t="s">
        <v>64</v>
      </c>
      <c r="O30" t="s">
        <v>77</v>
      </c>
      <c r="P30">
        <v>1</v>
      </c>
      <c r="Q30">
        <v>0.11200300000000001</v>
      </c>
      <c r="R30">
        <f>COUNTIF(Tabela1[protID],M30)</f>
        <v>0</v>
      </c>
    </row>
    <row r="31" spans="1:18" x14ac:dyDescent="0.25">
      <c r="A31" t="s">
        <v>168</v>
      </c>
      <c r="B31" t="s">
        <v>167</v>
      </c>
      <c r="C31" t="s">
        <v>864</v>
      </c>
      <c r="D31" t="s">
        <v>135</v>
      </c>
      <c r="E31" t="s">
        <v>135</v>
      </c>
      <c r="F31" s="2">
        <v>1</v>
      </c>
      <c r="G31" s="1">
        <v>3.6512999999999997E-2</v>
      </c>
      <c r="H31" s="2">
        <f>COUNTIF($U$3:$U$15,Tabela1[[#This Row],[protID]])</f>
        <v>0</v>
      </c>
      <c r="K31" t="s">
        <v>78</v>
      </c>
      <c r="L31" t="s">
        <v>79</v>
      </c>
      <c r="M31" t="s">
        <v>8</v>
      </c>
      <c r="N31" t="s">
        <v>9</v>
      </c>
      <c r="O31" t="s">
        <v>9</v>
      </c>
      <c r="P31">
        <v>1</v>
      </c>
      <c r="Q31">
        <v>0.363292</v>
      </c>
      <c r="R31">
        <f>COUNTIF(Tabela1[protID],M31)</f>
        <v>0</v>
      </c>
    </row>
    <row r="32" spans="1:18" x14ac:dyDescent="0.25">
      <c r="A32" t="s">
        <v>104</v>
      </c>
      <c r="B32" t="s">
        <v>105</v>
      </c>
      <c r="C32" t="s">
        <v>859</v>
      </c>
      <c r="D32" t="s">
        <v>107</v>
      </c>
      <c r="E32" t="s">
        <v>107</v>
      </c>
      <c r="F32" s="2">
        <v>1</v>
      </c>
      <c r="G32" s="1">
        <v>4.7920000000000003E-3</v>
      </c>
      <c r="H32" s="2">
        <f>COUNTIF($U$3:$U$15,Tabela1[[#This Row],[protID]])</f>
        <v>0</v>
      </c>
      <c r="K32" t="s">
        <v>80</v>
      </c>
      <c r="L32" t="s">
        <v>81</v>
      </c>
      <c r="M32" t="s">
        <v>8</v>
      </c>
      <c r="N32" t="s">
        <v>9</v>
      </c>
      <c r="O32" t="s">
        <v>9</v>
      </c>
      <c r="P32">
        <v>1</v>
      </c>
      <c r="Q32">
        <v>0.363292</v>
      </c>
      <c r="R32">
        <f>COUNTIF(Tabela1[protID],M32)</f>
        <v>0</v>
      </c>
    </row>
    <row r="33" spans="1:18" x14ac:dyDescent="0.25">
      <c r="A33" t="s">
        <v>108</v>
      </c>
      <c r="B33" t="s">
        <v>109</v>
      </c>
      <c r="C33" t="s">
        <v>859</v>
      </c>
      <c r="D33" t="s">
        <v>107</v>
      </c>
      <c r="E33" t="s">
        <v>107</v>
      </c>
      <c r="F33" s="2">
        <v>1</v>
      </c>
      <c r="G33" s="1">
        <v>4.7920000000000003E-3</v>
      </c>
      <c r="H33" s="2">
        <f>COUNTIF($U$3:$U$15,Tabela1[[#This Row],[protID]])</f>
        <v>0</v>
      </c>
      <c r="K33" t="s">
        <v>82</v>
      </c>
      <c r="L33" t="s">
        <v>83</v>
      </c>
      <c r="M33" t="s">
        <v>63</v>
      </c>
      <c r="N33" t="s">
        <v>64</v>
      </c>
      <c r="O33" t="s">
        <v>77</v>
      </c>
      <c r="P33">
        <v>1</v>
      </c>
      <c r="Q33">
        <v>0.11200300000000001</v>
      </c>
      <c r="R33">
        <f>COUNTIF(Tabela1[protID],M33)</f>
        <v>0</v>
      </c>
    </row>
    <row r="34" spans="1:18" x14ac:dyDescent="0.25">
      <c r="A34" t="s">
        <v>124</v>
      </c>
      <c r="B34" t="s">
        <v>125</v>
      </c>
      <c r="C34" t="s">
        <v>862</v>
      </c>
      <c r="D34" t="s">
        <v>127</v>
      </c>
      <c r="E34" t="s">
        <v>127</v>
      </c>
      <c r="F34" s="2">
        <v>1</v>
      </c>
      <c r="G34" s="1">
        <v>1.4649000000000001E-2</v>
      </c>
      <c r="H34" s="2">
        <f>COUNTIF($U$3:$U$15,Tabela1[[#This Row],[protID]])</f>
        <v>0</v>
      </c>
      <c r="K34" t="s">
        <v>84</v>
      </c>
      <c r="L34" t="s">
        <v>85</v>
      </c>
      <c r="M34" t="s">
        <v>86</v>
      </c>
      <c r="N34" t="s">
        <v>87</v>
      </c>
      <c r="O34" t="s">
        <v>87</v>
      </c>
      <c r="P34">
        <v>1</v>
      </c>
      <c r="Q34">
        <v>0.21693100000000001</v>
      </c>
      <c r="R34">
        <f>COUNTIF(Tabela1[protID],M34)</f>
        <v>0</v>
      </c>
    </row>
    <row r="35" spans="1:18" x14ac:dyDescent="0.25">
      <c r="A35" t="s">
        <v>128</v>
      </c>
      <c r="B35" t="s">
        <v>125</v>
      </c>
      <c r="C35" t="s">
        <v>862</v>
      </c>
      <c r="D35" t="s">
        <v>127</v>
      </c>
      <c r="E35" t="s">
        <v>127</v>
      </c>
      <c r="F35" s="2">
        <v>1</v>
      </c>
      <c r="G35" s="1">
        <v>1.4649000000000001E-2</v>
      </c>
      <c r="H35" s="2">
        <f>COUNTIF($U$3:$U$15,Tabela1[[#This Row],[protID]])</f>
        <v>0</v>
      </c>
      <c r="K35" t="s">
        <v>88</v>
      </c>
      <c r="L35" t="s">
        <v>89</v>
      </c>
      <c r="M35" t="s">
        <v>86</v>
      </c>
      <c r="N35" t="s">
        <v>87</v>
      </c>
      <c r="O35" t="s">
        <v>87</v>
      </c>
      <c r="P35">
        <v>1</v>
      </c>
      <c r="Q35">
        <v>0.21693100000000001</v>
      </c>
      <c r="R35">
        <f>COUNTIF(Tabela1[protID],M35)</f>
        <v>0</v>
      </c>
    </row>
    <row r="36" spans="1:18" x14ac:dyDescent="0.25">
      <c r="A36" t="s">
        <v>10</v>
      </c>
      <c r="B36" s="3" t="s">
        <v>11</v>
      </c>
      <c r="C36" t="s">
        <v>827</v>
      </c>
      <c r="D36" t="s">
        <v>13</v>
      </c>
      <c r="E36" t="s">
        <v>13</v>
      </c>
      <c r="F36" s="2">
        <v>1</v>
      </c>
      <c r="G36" s="1">
        <v>0.499483313611019</v>
      </c>
      <c r="H36" s="2">
        <f>COUNTIF($U$3:$U$15,Tabela1[[#This Row],[protID]])</f>
        <v>1</v>
      </c>
      <c r="K36" t="s">
        <v>90</v>
      </c>
      <c r="L36" t="s">
        <v>85</v>
      </c>
      <c r="M36" t="s">
        <v>86</v>
      </c>
      <c r="N36" t="s">
        <v>87</v>
      </c>
      <c r="O36" t="s">
        <v>87</v>
      </c>
      <c r="P36">
        <v>1</v>
      </c>
      <c r="Q36">
        <v>0.21693100000000001</v>
      </c>
      <c r="R36">
        <f>COUNTIF(Tabela1[protID],M36)</f>
        <v>0</v>
      </c>
    </row>
    <row r="37" spans="1:18" x14ac:dyDescent="0.25">
      <c r="A37" t="s">
        <v>14</v>
      </c>
      <c r="B37" s="3" t="s">
        <v>15</v>
      </c>
      <c r="C37" t="s">
        <v>827</v>
      </c>
      <c r="D37" t="s">
        <v>13</v>
      </c>
      <c r="E37" t="s">
        <v>13</v>
      </c>
      <c r="F37" s="2">
        <v>1</v>
      </c>
      <c r="G37" s="1">
        <v>0.499483313611019</v>
      </c>
      <c r="H37" s="2">
        <f>COUNTIF($U$3:$U$15,Tabela1[[#This Row],[protID]])</f>
        <v>1</v>
      </c>
      <c r="K37" t="s">
        <v>91</v>
      </c>
      <c r="L37" t="s">
        <v>89</v>
      </c>
      <c r="M37" t="s">
        <v>86</v>
      </c>
      <c r="N37" t="s">
        <v>87</v>
      </c>
      <c r="O37" t="s">
        <v>87</v>
      </c>
      <c r="P37">
        <v>1</v>
      </c>
      <c r="Q37">
        <v>0.21693100000000001</v>
      </c>
      <c r="R37">
        <f>COUNTIF(Tabela1[protID],M37)</f>
        <v>0</v>
      </c>
    </row>
    <row r="38" spans="1:18" x14ac:dyDescent="0.25">
      <c r="A38" t="s">
        <v>16</v>
      </c>
      <c r="B38" t="s">
        <v>17</v>
      </c>
      <c r="C38" t="s">
        <v>827</v>
      </c>
      <c r="D38" t="s">
        <v>13</v>
      </c>
      <c r="E38" t="s">
        <v>13</v>
      </c>
      <c r="F38" s="2">
        <v>1</v>
      </c>
      <c r="G38" s="1">
        <v>0.499483313611019</v>
      </c>
      <c r="H38" s="2">
        <f>COUNTIF($U$3:$U$15,Tabela1[[#This Row],[protID]])</f>
        <v>1</v>
      </c>
      <c r="K38" t="s">
        <v>92</v>
      </c>
      <c r="L38" t="s">
        <v>93</v>
      </c>
      <c r="M38" t="s">
        <v>94</v>
      </c>
      <c r="N38" t="s">
        <v>95</v>
      </c>
      <c r="O38" t="s">
        <v>95</v>
      </c>
      <c r="P38">
        <v>1</v>
      </c>
      <c r="Q38">
        <v>4.5261000000000003E-2</v>
      </c>
      <c r="R38">
        <f>COUNTIF(Tabela1[protID],M38)</f>
        <v>0</v>
      </c>
    </row>
    <row r="39" spans="1:18" x14ac:dyDescent="0.25">
      <c r="A39" t="s">
        <v>207</v>
      </c>
      <c r="B39" t="s">
        <v>208</v>
      </c>
      <c r="C39" t="s">
        <v>827</v>
      </c>
      <c r="D39" t="s">
        <v>13</v>
      </c>
      <c r="E39" t="s">
        <v>13</v>
      </c>
      <c r="F39" s="2">
        <v>1</v>
      </c>
      <c r="G39" s="1">
        <v>0.499483313611019</v>
      </c>
      <c r="H39" s="2">
        <f>COUNTIF($U$3:$U$15,Tabela1[[#This Row],[protID]])</f>
        <v>1</v>
      </c>
      <c r="K39" t="s">
        <v>96</v>
      </c>
      <c r="L39" t="s">
        <v>97</v>
      </c>
      <c r="M39" t="s">
        <v>98</v>
      </c>
      <c r="N39" t="s">
        <v>99</v>
      </c>
      <c r="O39" t="s">
        <v>99</v>
      </c>
      <c r="P39">
        <v>0.99999900000002395</v>
      </c>
      <c r="Q39">
        <v>0.19077872660683601</v>
      </c>
      <c r="R39">
        <f>COUNTIF(Tabela1[protID],M39)</f>
        <v>0</v>
      </c>
    </row>
    <row r="40" spans="1:18" x14ac:dyDescent="0.25">
      <c r="A40" t="s">
        <v>209</v>
      </c>
      <c r="B40" t="s">
        <v>210</v>
      </c>
      <c r="C40" t="s">
        <v>827</v>
      </c>
      <c r="D40" t="s">
        <v>13</v>
      </c>
      <c r="E40" t="s">
        <v>13</v>
      </c>
      <c r="F40" s="2">
        <v>1</v>
      </c>
      <c r="G40" s="1">
        <v>0.499483313611019</v>
      </c>
      <c r="H40" s="2">
        <f>COUNTIF($U$3:$U$15,Tabela1[[#This Row],[protID]])</f>
        <v>1</v>
      </c>
      <c r="K40" t="s">
        <v>100</v>
      </c>
      <c r="L40" t="s">
        <v>101</v>
      </c>
      <c r="M40" t="s">
        <v>102</v>
      </c>
      <c r="N40" t="s">
        <v>103</v>
      </c>
      <c r="O40" t="s">
        <v>103</v>
      </c>
      <c r="P40">
        <v>0.99999900000000097</v>
      </c>
      <c r="Q40">
        <v>0.31454474268854898</v>
      </c>
      <c r="R40">
        <f>COUNTIF(Tabela1[protID],M40)</f>
        <v>0</v>
      </c>
    </row>
    <row r="41" spans="1:18" x14ac:dyDescent="0.25">
      <c r="A41" t="s">
        <v>203</v>
      </c>
      <c r="B41" t="s">
        <v>204</v>
      </c>
      <c r="C41" t="s">
        <v>842</v>
      </c>
      <c r="D41" t="s">
        <v>206</v>
      </c>
      <c r="E41" t="s">
        <v>206</v>
      </c>
      <c r="F41" s="2">
        <v>1</v>
      </c>
      <c r="G41" s="1">
        <v>0.137864311142887</v>
      </c>
      <c r="H41" s="2">
        <f>COUNTIF($U$3:$U$15,Tabela1[[#This Row],[protID]])</f>
        <v>1</v>
      </c>
      <c r="K41" t="s">
        <v>104</v>
      </c>
      <c r="L41" t="s">
        <v>105</v>
      </c>
      <c r="M41" t="s">
        <v>106</v>
      </c>
      <c r="N41" t="s">
        <v>107</v>
      </c>
      <c r="O41" t="s">
        <v>107</v>
      </c>
      <c r="P41">
        <v>1</v>
      </c>
      <c r="Q41">
        <v>4.7920000000000003E-3</v>
      </c>
      <c r="R41">
        <f>COUNTIF(Tabela1[protID],M41)</f>
        <v>0</v>
      </c>
    </row>
    <row r="42" spans="1:18" x14ac:dyDescent="0.25">
      <c r="A42" t="s">
        <v>28</v>
      </c>
      <c r="B42" t="s">
        <v>1</v>
      </c>
      <c r="C42" t="s">
        <v>852</v>
      </c>
      <c r="D42" t="s">
        <v>30</v>
      </c>
      <c r="E42" t="s">
        <v>30</v>
      </c>
      <c r="F42" s="2">
        <v>1</v>
      </c>
      <c r="G42" s="1">
        <v>9.2511999999999997E-2</v>
      </c>
      <c r="H42" s="2">
        <f>COUNTIF($U$3:$U$15,Tabela1[[#This Row],[protID]])</f>
        <v>0</v>
      </c>
      <c r="K42" t="s">
        <v>108</v>
      </c>
      <c r="L42" t="s">
        <v>109</v>
      </c>
      <c r="M42" t="s">
        <v>106</v>
      </c>
      <c r="N42" t="s">
        <v>107</v>
      </c>
      <c r="O42" t="s">
        <v>107</v>
      </c>
      <c r="P42">
        <v>1</v>
      </c>
      <c r="Q42">
        <v>4.7920000000000003E-3</v>
      </c>
      <c r="R42">
        <f>COUNTIF(Tabela1[protID],M42)</f>
        <v>0</v>
      </c>
    </row>
    <row r="43" spans="1:18" x14ac:dyDescent="0.25">
      <c r="A43" t="s">
        <v>31</v>
      </c>
      <c r="B43" t="s">
        <v>5</v>
      </c>
      <c r="C43" t="s">
        <v>852</v>
      </c>
      <c r="D43" t="s">
        <v>30</v>
      </c>
      <c r="E43" t="s">
        <v>30</v>
      </c>
      <c r="F43" s="2">
        <v>1</v>
      </c>
      <c r="G43" s="1">
        <v>9.2511999999999997E-2</v>
      </c>
      <c r="H43" s="2">
        <f>COUNTIF($U$3:$U$15,Tabela1[[#This Row],[protID]])</f>
        <v>0</v>
      </c>
      <c r="K43" t="s">
        <v>110</v>
      </c>
      <c r="L43" t="s">
        <v>111</v>
      </c>
      <c r="M43" t="s">
        <v>112</v>
      </c>
      <c r="N43" t="s">
        <v>113</v>
      </c>
      <c r="O43" t="s">
        <v>113</v>
      </c>
      <c r="P43">
        <v>1</v>
      </c>
      <c r="Q43">
        <v>6.5110000000000003E-3</v>
      </c>
      <c r="R43">
        <f>COUNTIF(Tabela1[protID],M43)</f>
        <v>0</v>
      </c>
    </row>
    <row r="44" spans="1:18" x14ac:dyDescent="0.25">
      <c r="A44" t="s">
        <v>96</v>
      </c>
      <c r="B44" t="s">
        <v>97</v>
      </c>
      <c r="C44" t="s">
        <v>844</v>
      </c>
      <c r="D44" t="s">
        <v>99</v>
      </c>
      <c r="E44" t="s">
        <v>99</v>
      </c>
      <c r="F44" s="2">
        <v>1.00000000000003</v>
      </c>
      <c r="G44" s="1">
        <v>0.190778917385755</v>
      </c>
      <c r="H44" s="2">
        <f>COUNTIF($U$3:$U$15,Tabela1[[#This Row],[protID]])</f>
        <v>1</v>
      </c>
      <c r="K44" t="s">
        <v>114</v>
      </c>
      <c r="L44" t="s">
        <v>115</v>
      </c>
      <c r="M44" t="s">
        <v>112</v>
      </c>
      <c r="N44" t="s">
        <v>113</v>
      </c>
      <c r="O44" t="s">
        <v>113</v>
      </c>
      <c r="P44">
        <v>1</v>
      </c>
      <c r="Q44">
        <v>6.5110000000000003E-3</v>
      </c>
      <c r="R44">
        <f>COUNTIF(Tabela1[protID],M44)</f>
        <v>0</v>
      </c>
    </row>
    <row r="45" spans="1:18" x14ac:dyDescent="0.25">
      <c r="A45" t="s">
        <v>136</v>
      </c>
      <c r="B45" t="s">
        <v>137</v>
      </c>
      <c r="C45" t="s">
        <v>865</v>
      </c>
      <c r="D45" t="s">
        <v>139</v>
      </c>
      <c r="E45" t="s">
        <v>139</v>
      </c>
      <c r="F45" s="2">
        <v>1</v>
      </c>
      <c r="G45" s="1">
        <v>2.7522999999999999E-2</v>
      </c>
      <c r="H45" s="2">
        <f>COUNTIF($U$3:$U$15,Tabela1[[#This Row],[protID]])</f>
        <v>0</v>
      </c>
      <c r="K45" t="s">
        <v>116</v>
      </c>
      <c r="L45" t="s">
        <v>117</v>
      </c>
      <c r="M45" t="s">
        <v>2</v>
      </c>
      <c r="N45" t="s">
        <v>3</v>
      </c>
      <c r="O45" t="s">
        <v>3</v>
      </c>
      <c r="P45">
        <v>1</v>
      </c>
      <c r="Q45">
        <v>0.72442700000000004</v>
      </c>
      <c r="R45">
        <f>COUNTIF(Tabela1[protID],M45)</f>
        <v>0</v>
      </c>
    </row>
    <row r="46" spans="1:18" x14ac:dyDescent="0.25">
      <c r="A46" t="s">
        <v>140</v>
      </c>
      <c r="B46" s="3" t="s">
        <v>141</v>
      </c>
      <c r="C46" t="s">
        <v>865</v>
      </c>
      <c r="D46" t="s">
        <v>139</v>
      </c>
      <c r="E46" t="s">
        <v>139</v>
      </c>
      <c r="F46" s="2">
        <v>1</v>
      </c>
      <c r="G46" s="1">
        <v>2.7522999999999999E-2</v>
      </c>
      <c r="H46" s="2">
        <f>COUNTIF($U$3:$U$15,Tabela1[[#This Row],[protID]])</f>
        <v>0</v>
      </c>
      <c r="K46" t="s">
        <v>118</v>
      </c>
      <c r="L46" t="s">
        <v>119</v>
      </c>
      <c r="M46" t="s">
        <v>2</v>
      </c>
      <c r="N46" t="s">
        <v>3</v>
      </c>
      <c r="O46" t="s">
        <v>3</v>
      </c>
      <c r="P46">
        <v>1</v>
      </c>
      <c r="Q46">
        <v>0.72442700000000004</v>
      </c>
      <c r="R46">
        <f>COUNTIF(Tabela1[protID],M46)</f>
        <v>0</v>
      </c>
    </row>
    <row r="47" spans="1:18" x14ac:dyDescent="0.25">
      <c r="A47" t="s">
        <v>142</v>
      </c>
      <c r="B47" t="s">
        <v>137</v>
      </c>
      <c r="C47" t="s">
        <v>865</v>
      </c>
      <c r="D47" t="s">
        <v>139</v>
      </c>
      <c r="E47" t="s">
        <v>139</v>
      </c>
      <c r="F47" s="2">
        <v>1</v>
      </c>
      <c r="G47" s="1">
        <v>2.7522999999999999E-2</v>
      </c>
      <c r="H47" s="2">
        <f>COUNTIF($U$3:$U$15,Tabela1[[#This Row],[protID]])</f>
        <v>0</v>
      </c>
      <c r="K47" t="s">
        <v>120</v>
      </c>
      <c r="L47" t="s">
        <v>121</v>
      </c>
      <c r="M47" t="s">
        <v>122</v>
      </c>
      <c r="N47" t="s">
        <v>123</v>
      </c>
      <c r="O47" t="s">
        <v>123</v>
      </c>
      <c r="P47">
        <v>0.99999899999999997</v>
      </c>
      <c r="Q47">
        <v>0.39647724003934498</v>
      </c>
      <c r="R47">
        <f>COUNTIF(Tabela1[protID],M47)</f>
        <v>0</v>
      </c>
    </row>
    <row r="48" spans="1:18" x14ac:dyDescent="0.25">
      <c r="A48" t="s">
        <v>143</v>
      </c>
      <c r="B48" t="s">
        <v>141</v>
      </c>
      <c r="C48" t="s">
        <v>865</v>
      </c>
      <c r="D48" t="s">
        <v>139</v>
      </c>
      <c r="E48" t="s">
        <v>139</v>
      </c>
      <c r="F48" s="2">
        <v>1</v>
      </c>
      <c r="G48" s="1">
        <v>2.7522999999999999E-2</v>
      </c>
      <c r="H48" s="2">
        <f>COUNTIF($U$3:$U$15,Tabela1[[#This Row],[protID]])</f>
        <v>0</v>
      </c>
      <c r="K48" t="s">
        <v>124</v>
      </c>
      <c r="L48" t="s">
        <v>125</v>
      </c>
      <c r="M48" t="s">
        <v>126</v>
      </c>
      <c r="N48" t="s">
        <v>127</v>
      </c>
      <c r="O48" t="s">
        <v>127</v>
      </c>
      <c r="P48">
        <v>1</v>
      </c>
      <c r="Q48">
        <v>1.4649000000000001E-2</v>
      </c>
      <c r="R48">
        <f>COUNTIF(Tabela1[protID],M48)</f>
        <v>0</v>
      </c>
    </row>
    <row r="49" spans="1:18" x14ac:dyDescent="0.25">
      <c r="A49" t="s">
        <v>144</v>
      </c>
      <c r="B49" t="s">
        <v>137</v>
      </c>
      <c r="C49" t="s">
        <v>865</v>
      </c>
      <c r="D49" t="s">
        <v>139</v>
      </c>
      <c r="E49" t="s">
        <v>139</v>
      </c>
      <c r="F49" s="2">
        <v>1</v>
      </c>
      <c r="G49" s="1">
        <v>2.7522999999999999E-2</v>
      </c>
      <c r="H49" s="2">
        <f>COUNTIF($U$3:$U$15,Tabela1[[#This Row],[protID]])</f>
        <v>0</v>
      </c>
      <c r="K49" t="s">
        <v>128</v>
      </c>
      <c r="L49" t="s">
        <v>125</v>
      </c>
      <c r="M49" t="s">
        <v>126</v>
      </c>
      <c r="N49" t="s">
        <v>127</v>
      </c>
      <c r="O49" t="s">
        <v>127</v>
      </c>
      <c r="P49">
        <v>1</v>
      </c>
      <c r="Q49">
        <v>1.4649000000000001E-2</v>
      </c>
      <c r="R49">
        <f>COUNTIF(Tabela1[protID],M49)</f>
        <v>0</v>
      </c>
    </row>
    <row r="50" spans="1:18" x14ac:dyDescent="0.25">
      <c r="A50" t="s">
        <v>145</v>
      </c>
      <c r="B50" t="s">
        <v>141</v>
      </c>
      <c r="C50" t="s">
        <v>865</v>
      </c>
      <c r="D50" t="s">
        <v>139</v>
      </c>
      <c r="E50" t="s">
        <v>139</v>
      </c>
      <c r="F50" s="2">
        <v>1</v>
      </c>
      <c r="G50" s="1">
        <v>2.7522999999999999E-2</v>
      </c>
      <c r="H50" s="2">
        <f>COUNTIF($U$3:$U$15,Tabela1[[#This Row],[protID]])</f>
        <v>0</v>
      </c>
      <c r="K50" t="s">
        <v>129</v>
      </c>
      <c r="L50" t="s">
        <v>130</v>
      </c>
      <c r="M50" t="s">
        <v>131</v>
      </c>
      <c r="N50" t="s">
        <v>132</v>
      </c>
      <c r="O50" t="s">
        <v>132</v>
      </c>
      <c r="P50">
        <v>1</v>
      </c>
      <c r="Q50">
        <v>0.17465800000000001</v>
      </c>
      <c r="R50">
        <f>COUNTIF(Tabela1[protID],M50)</f>
        <v>0</v>
      </c>
    </row>
    <row r="51" spans="1:18" x14ac:dyDescent="0.25">
      <c r="A51" t="s">
        <v>146</v>
      </c>
      <c r="B51" t="s">
        <v>137</v>
      </c>
      <c r="C51" t="s">
        <v>865</v>
      </c>
      <c r="D51" t="s">
        <v>139</v>
      </c>
      <c r="E51" t="s">
        <v>139</v>
      </c>
      <c r="F51" s="2">
        <v>1</v>
      </c>
      <c r="G51" s="1">
        <v>2.7522999999999999E-2</v>
      </c>
      <c r="H51" s="2">
        <f>COUNTIF($U$3:$U$15,Tabela1[[#This Row],[protID]])</f>
        <v>0</v>
      </c>
      <c r="K51" t="s">
        <v>133</v>
      </c>
      <c r="L51" t="s">
        <v>130</v>
      </c>
      <c r="M51" t="s">
        <v>134</v>
      </c>
      <c r="N51" t="s">
        <v>135</v>
      </c>
      <c r="O51" t="s">
        <v>135</v>
      </c>
      <c r="P51">
        <v>1</v>
      </c>
      <c r="Q51">
        <v>3.6512999999999997E-2</v>
      </c>
      <c r="R51">
        <f>COUNTIF(Tabela1[protID],M51)</f>
        <v>0</v>
      </c>
    </row>
    <row r="52" spans="1:18" x14ac:dyDescent="0.25">
      <c r="A52" t="s">
        <v>147</v>
      </c>
      <c r="B52" t="s">
        <v>141</v>
      </c>
      <c r="C52" t="s">
        <v>865</v>
      </c>
      <c r="D52" t="s">
        <v>139</v>
      </c>
      <c r="E52" t="s">
        <v>139</v>
      </c>
      <c r="F52" s="2">
        <v>1</v>
      </c>
      <c r="G52" s="1">
        <v>2.7522999999999999E-2</v>
      </c>
      <c r="H52" s="2">
        <f>COUNTIF($U$3:$U$15,Tabela1[[#This Row],[protID]])</f>
        <v>0</v>
      </c>
      <c r="K52" t="s">
        <v>136</v>
      </c>
      <c r="L52" t="s">
        <v>137</v>
      </c>
      <c r="M52" t="s">
        <v>138</v>
      </c>
      <c r="N52" t="s">
        <v>139</v>
      </c>
      <c r="O52" t="s">
        <v>139</v>
      </c>
      <c r="P52">
        <v>1</v>
      </c>
      <c r="Q52">
        <v>2.7522999999999999E-2</v>
      </c>
      <c r="R52">
        <f>COUNTIF(Tabela1[protID],M52)</f>
        <v>0</v>
      </c>
    </row>
    <row r="53" spans="1:18" x14ac:dyDescent="0.25">
      <c r="A53" t="s">
        <v>148</v>
      </c>
      <c r="B53" t="s">
        <v>137</v>
      </c>
      <c r="C53" t="s">
        <v>865</v>
      </c>
      <c r="D53" t="s">
        <v>139</v>
      </c>
      <c r="E53" t="s">
        <v>139</v>
      </c>
      <c r="F53" s="2">
        <v>1</v>
      </c>
      <c r="G53" s="1">
        <v>2.7522999999999999E-2</v>
      </c>
      <c r="H53" s="2">
        <f>COUNTIF($U$3:$U$15,Tabela1[[#This Row],[protID]])</f>
        <v>0</v>
      </c>
      <c r="K53" t="s">
        <v>140</v>
      </c>
      <c r="L53" t="s">
        <v>141</v>
      </c>
      <c r="M53" t="s">
        <v>138</v>
      </c>
      <c r="N53" t="s">
        <v>139</v>
      </c>
      <c r="O53" t="s">
        <v>139</v>
      </c>
      <c r="P53">
        <v>1</v>
      </c>
      <c r="Q53">
        <v>2.7522999999999999E-2</v>
      </c>
      <c r="R53">
        <f>COUNTIF(Tabela1[protID],M53)</f>
        <v>0</v>
      </c>
    </row>
    <row r="54" spans="1:18" x14ac:dyDescent="0.25">
      <c r="A54" t="s">
        <v>149</v>
      </c>
      <c r="B54" t="s">
        <v>141</v>
      </c>
      <c r="C54" t="s">
        <v>865</v>
      </c>
      <c r="D54" t="s">
        <v>139</v>
      </c>
      <c r="E54" t="s">
        <v>139</v>
      </c>
      <c r="F54" s="2">
        <v>1</v>
      </c>
      <c r="G54" s="1">
        <v>2.7522999999999999E-2</v>
      </c>
      <c r="H54" s="2">
        <f>COUNTIF($U$3:$U$15,Tabela1[[#This Row],[protID]])</f>
        <v>0</v>
      </c>
      <c r="K54" t="s">
        <v>142</v>
      </c>
      <c r="L54" t="s">
        <v>137</v>
      </c>
      <c r="M54" t="s">
        <v>138</v>
      </c>
      <c r="N54" t="s">
        <v>139</v>
      </c>
      <c r="O54" t="s">
        <v>139</v>
      </c>
      <c r="P54">
        <v>1</v>
      </c>
      <c r="Q54">
        <v>2.7522999999999999E-2</v>
      </c>
      <c r="R54">
        <f>COUNTIF(Tabela1[protID],M54)</f>
        <v>0</v>
      </c>
    </row>
    <row r="55" spans="1:18" x14ac:dyDescent="0.25">
      <c r="A55" t="s">
        <v>150</v>
      </c>
      <c r="B55" t="s">
        <v>137</v>
      </c>
      <c r="C55" t="s">
        <v>865</v>
      </c>
      <c r="D55" t="s">
        <v>139</v>
      </c>
      <c r="E55" t="s">
        <v>139</v>
      </c>
      <c r="F55" s="2">
        <v>1</v>
      </c>
      <c r="G55" s="1">
        <v>2.7522999999999999E-2</v>
      </c>
      <c r="H55" s="2">
        <f>COUNTIF($U$3:$U$15,Tabela1[[#This Row],[protID]])</f>
        <v>0</v>
      </c>
      <c r="K55" t="s">
        <v>143</v>
      </c>
      <c r="L55" t="s">
        <v>141</v>
      </c>
      <c r="M55" t="s">
        <v>138</v>
      </c>
      <c r="N55" t="s">
        <v>139</v>
      </c>
      <c r="O55" t="s">
        <v>139</v>
      </c>
      <c r="P55">
        <v>1</v>
      </c>
      <c r="Q55">
        <v>2.7522999999999999E-2</v>
      </c>
      <c r="R55">
        <f>COUNTIF(Tabela1[protID],M55)</f>
        <v>0</v>
      </c>
    </row>
    <row r="56" spans="1:18" x14ac:dyDescent="0.25">
      <c r="A56" t="s">
        <v>151</v>
      </c>
      <c r="B56" t="s">
        <v>141</v>
      </c>
      <c r="C56" t="s">
        <v>865</v>
      </c>
      <c r="D56" t="s">
        <v>139</v>
      </c>
      <c r="E56" t="s">
        <v>139</v>
      </c>
      <c r="F56" s="2">
        <v>1</v>
      </c>
      <c r="G56" s="1">
        <v>2.7522999999999999E-2</v>
      </c>
      <c r="H56" s="2">
        <f>COUNTIF($U$3:$U$15,Tabela1[[#This Row],[protID]])</f>
        <v>0</v>
      </c>
      <c r="K56" t="s">
        <v>144</v>
      </c>
      <c r="L56" t="s">
        <v>137</v>
      </c>
      <c r="M56" t="s">
        <v>138</v>
      </c>
      <c r="N56" t="s">
        <v>139</v>
      </c>
      <c r="O56" t="s">
        <v>139</v>
      </c>
      <c r="P56">
        <v>1</v>
      </c>
      <c r="Q56">
        <v>2.7522999999999999E-2</v>
      </c>
      <c r="R56">
        <f>COUNTIF(Tabela1[protID],M56)</f>
        <v>0</v>
      </c>
    </row>
    <row r="57" spans="1:18" x14ac:dyDescent="0.25">
      <c r="A57" t="s">
        <v>24</v>
      </c>
      <c r="B57" t="s">
        <v>25</v>
      </c>
      <c r="C57" t="s">
        <v>851</v>
      </c>
      <c r="D57" t="s">
        <v>27</v>
      </c>
      <c r="E57" t="s">
        <v>27</v>
      </c>
      <c r="F57" s="2">
        <v>1</v>
      </c>
      <c r="G57" s="1">
        <v>0.113076</v>
      </c>
      <c r="H57" s="2">
        <f>COUNTIF($U$3:$U$15,Tabela1[[#This Row],[protID]])</f>
        <v>0</v>
      </c>
      <c r="K57" t="s">
        <v>145</v>
      </c>
      <c r="L57" t="s">
        <v>141</v>
      </c>
      <c r="M57" t="s">
        <v>138</v>
      </c>
      <c r="N57" t="s">
        <v>139</v>
      </c>
      <c r="O57" t="s">
        <v>139</v>
      </c>
      <c r="P57">
        <v>1</v>
      </c>
      <c r="Q57">
        <v>2.7522999999999999E-2</v>
      </c>
      <c r="R57">
        <f>COUNTIF(Tabela1[protID],M57)</f>
        <v>0</v>
      </c>
    </row>
    <row r="58" spans="1:18" x14ac:dyDescent="0.25">
      <c r="A58" t="s">
        <v>236</v>
      </c>
      <c r="B58" t="s">
        <v>237</v>
      </c>
      <c r="C58" t="s">
        <v>851</v>
      </c>
      <c r="D58" t="s">
        <v>27</v>
      </c>
      <c r="E58" t="s">
        <v>27</v>
      </c>
      <c r="F58" s="2">
        <v>1</v>
      </c>
      <c r="G58" s="1">
        <v>0.113076</v>
      </c>
      <c r="H58" s="2">
        <f>COUNTIF($U$3:$U$15,Tabela1[[#This Row],[protID]])</f>
        <v>0</v>
      </c>
      <c r="K58" t="s">
        <v>146</v>
      </c>
      <c r="L58" t="s">
        <v>137</v>
      </c>
      <c r="M58" t="s">
        <v>138</v>
      </c>
      <c r="N58" t="s">
        <v>139</v>
      </c>
      <c r="O58" t="s">
        <v>139</v>
      </c>
      <c r="P58">
        <v>1</v>
      </c>
      <c r="Q58">
        <v>2.7522999999999999E-2</v>
      </c>
      <c r="R58">
        <f>COUNTIF(Tabela1[protID],M58)</f>
        <v>0</v>
      </c>
    </row>
    <row r="59" spans="1:18" x14ac:dyDescent="0.25">
      <c r="A59" t="s">
        <v>238</v>
      </c>
      <c r="B59" t="s">
        <v>239</v>
      </c>
      <c r="C59" t="s">
        <v>851</v>
      </c>
      <c r="D59" t="s">
        <v>27</v>
      </c>
      <c r="E59" t="s">
        <v>27</v>
      </c>
      <c r="F59" s="2">
        <v>1</v>
      </c>
      <c r="G59" s="1">
        <v>0.113076</v>
      </c>
      <c r="H59" s="2">
        <f>COUNTIF($U$3:$U$15,Tabela1[[#This Row],[protID]])</f>
        <v>0</v>
      </c>
      <c r="K59" t="s">
        <v>147</v>
      </c>
      <c r="L59" t="s">
        <v>141</v>
      </c>
      <c r="M59" t="s">
        <v>138</v>
      </c>
      <c r="N59" t="s">
        <v>139</v>
      </c>
      <c r="O59" t="s">
        <v>139</v>
      </c>
      <c r="P59">
        <v>1</v>
      </c>
      <c r="Q59">
        <v>2.7522999999999999E-2</v>
      </c>
      <c r="R59">
        <f>COUNTIF(Tabela1[protID],M59)</f>
        <v>0</v>
      </c>
    </row>
    <row r="60" spans="1:18" x14ac:dyDescent="0.25">
      <c r="A60" t="s">
        <v>38</v>
      </c>
      <c r="B60" t="s">
        <v>39</v>
      </c>
      <c r="C60" t="s">
        <v>833</v>
      </c>
      <c r="D60" t="s">
        <v>41</v>
      </c>
      <c r="E60" t="s">
        <v>41</v>
      </c>
      <c r="F60" s="2">
        <v>1.0000000000000999</v>
      </c>
      <c r="G60" s="1">
        <v>0.28549858409546602</v>
      </c>
      <c r="H60" s="2">
        <f>COUNTIF($U$3:$U$15,Tabela1[[#This Row],[protID]])</f>
        <v>1</v>
      </c>
      <c r="K60" t="s">
        <v>148</v>
      </c>
      <c r="L60" t="s">
        <v>137</v>
      </c>
      <c r="M60" t="s">
        <v>138</v>
      </c>
      <c r="N60" t="s">
        <v>139</v>
      </c>
      <c r="O60" t="s">
        <v>139</v>
      </c>
      <c r="P60">
        <v>1</v>
      </c>
      <c r="Q60">
        <v>2.7522999999999999E-2</v>
      </c>
      <c r="R60">
        <f>COUNTIF(Tabela1[protID],M60)</f>
        <v>0</v>
      </c>
    </row>
    <row r="61" spans="1:18" x14ac:dyDescent="0.25">
      <c r="A61" t="s">
        <v>169</v>
      </c>
      <c r="B61" t="s">
        <v>170</v>
      </c>
      <c r="C61" t="s">
        <v>815</v>
      </c>
      <c r="D61" t="s">
        <v>172</v>
      </c>
      <c r="E61" t="s">
        <v>172</v>
      </c>
      <c r="F61" s="2">
        <v>1</v>
      </c>
      <c r="G61" s="1">
        <v>0.21764451435278301</v>
      </c>
      <c r="H61" s="2">
        <f>COUNTIF($U$3:$U$15,Tabela1[[#This Row],[protID]])</f>
        <v>1</v>
      </c>
      <c r="K61" t="s">
        <v>149</v>
      </c>
      <c r="L61" t="s">
        <v>141</v>
      </c>
      <c r="M61" t="s">
        <v>138</v>
      </c>
      <c r="N61" t="s">
        <v>139</v>
      </c>
      <c r="O61" t="s">
        <v>139</v>
      </c>
      <c r="P61">
        <v>1</v>
      </c>
      <c r="Q61">
        <v>2.7522999999999999E-2</v>
      </c>
      <c r="R61">
        <f>COUNTIF(Tabela1[protID],M61)</f>
        <v>0</v>
      </c>
    </row>
    <row r="62" spans="1:18" x14ac:dyDescent="0.25">
      <c r="A62" t="s">
        <v>179</v>
      </c>
      <c r="B62" t="s">
        <v>180</v>
      </c>
      <c r="C62" t="s">
        <v>815</v>
      </c>
      <c r="D62" t="s">
        <v>172</v>
      </c>
      <c r="E62" t="s">
        <v>172</v>
      </c>
      <c r="F62" s="2">
        <v>1</v>
      </c>
      <c r="G62" s="1">
        <v>0.21764451435278301</v>
      </c>
      <c r="H62" s="2">
        <f>COUNTIF($U$3:$U$15,Tabela1[[#This Row],[protID]])</f>
        <v>1</v>
      </c>
      <c r="K62" t="s">
        <v>150</v>
      </c>
      <c r="L62" t="s">
        <v>137</v>
      </c>
      <c r="M62" t="s">
        <v>138</v>
      </c>
      <c r="N62" t="s">
        <v>139</v>
      </c>
      <c r="O62" t="s">
        <v>139</v>
      </c>
      <c r="P62">
        <v>1</v>
      </c>
      <c r="Q62">
        <v>2.7522999999999999E-2</v>
      </c>
      <c r="R62">
        <f>COUNTIF(Tabela1[protID],M62)</f>
        <v>0</v>
      </c>
    </row>
    <row r="63" spans="1:18" x14ac:dyDescent="0.25">
      <c r="A63" t="s">
        <v>110</v>
      </c>
      <c r="B63" t="s">
        <v>111</v>
      </c>
      <c r="C63" t="s">
        <v>860</v>
      </c>
      <c r="D63" t="s">
        <v>113</v>
      </c>
      <c r="E63" t="s">
        <v>113</v>
      </c>
      <c r="F63" s="2">
        <v>1</v>
      </c>
      <c r="G63" s="1">
        <v>6.5110000000000003E-3</v>
      </c>
      <c r="H63" s="2">
        <f>COUNTIF($U$3:$U$15,Tabela1[[#This Row],[protID]])</f>
        <v>0</v>
      </c>
      <c r="K63" t="s">
        <v>151</v>
      </c>
      <c r="L63" t="s">
        <v>141</v>
      </c>
      <c r="M63" t="s">
        <v>138</v>
      </c>
      <c r="N63" t="s">
        <v>139</v>
      </c>
      <c r="O63" t="s">
        <v>139</v>
      </c>
      <c r="P63">
        <v>1</v>
      </c>
      <c r="Q63">
        <v>2.7522999999999999E-2</v>
      </c>
      <c r="R63">
        <f>COUNTIF(Tabela1[protID],M63)</f>
        <v>0</v>
      </c>
    </row>
    <row r="64" spans="1:18" x14ac:dyDescent="0.25">
      <c r="A64" t="s">
        <v>114</v>
      </c>
      <c r="B64" t="s">
        <v>115</v>
      </c>
      <c r="C64" t="s">
        <v>860</v>
      </c>
      <c r="D64" t="s">
        <v>113</v>
      </c>
      <c r="E64" t="s">
        <v>113</v>
      </c>
      <c r="F64" s="2">
        <v>1</v>
      </c>
      <c r="G64" s="1">
        <v>6.5110000000000003E-3</v>
      </c>
      <c r="H64" s="2">
        <f>COUNTIF($U$3:$U$15,Tabela1[[#This Row],[protID]])</f>
        <v>0</v>
      </c>
      <c r="K64" t="s">
        <v>152</v>
      </c>
      <c r="L64" t="s">
        <v>153</v>
      </c>
      <c r="M64" t="s">
        <v>86</v>
      </c>
      <c r="N64" t="s">
        <v>87</v>
      </c>
      <c r="O64" t="s">
        <v>87</v>
      </c>
      <c r="P64">
        <v>1</v>
      </c>
      <c r="Q64">
        <v>0.21693100000000001</v>
      </c>
      <c r="R64">
        <f>COUNTIF(Tabela1[protID],M64)</f>
        <v>0</v>
      </c>
    </row>
    <row r="65" spans="1:18" x14ac:dyDescent="0.25">
      <c r="A65" s="3" t="s">
        <v>0</v>
      </c>
      <c r="B65" t="s">
        <v>421</v>
      </c>
      <c r="C65" t="s">
        <v>836</v>
      </c>
      <c r="D65" t="s">
        <v>3</v>
      </c>
      <c r="E65" t="s">
        <v>3</v>
      </c>
      <c r="F65" s="2">
        <v>1</v>
      </c>
      <c r="G65" s="1">
        <v>0.72442700000000004</v>
      </c>
      <c r="H65" s="2">
        <f>COUNTIF($U$3:$U$15,Tabela1[[#This Row],[protID]])</f>
        <v>1</v>
      </c>
      <c r="K65" t="s">
        <v>154</v>
      </c>
      <c r="L65" t="s">
        <v>155</v>
      </c>
      <c r="M65" t="s">
        <v>86</v>
      </c>
      <c r="N65" t="s">
        <v>87</v>
      </c>
      <c r="O65" t="s">
        <v>87</v>
      </c>
      <c r="P65">
        <v>1</v>
      </c>
      <c r="Q65">
        <v>0.21693100000000001</v>
      </c>
      <c r="R65">
        <f>COUNTIF(Tabela1[protID],M65)</f>
        <v>0</v>
      </c>
    </row>
    <row r="66" spans="1:18" x14ac:dyDescent="0.25">
      <c r="A66" t="s">
        <v>4</v>
      </c>
      <c r="B66" t="s">
        <v>422</v>
      </c>
      <c r="C66" t="s">
        <v>836</v>
      </c>
      <c r="D66" t="s">
        <v>3</v>
      </c>
      <c r="E66" t="s">
        <v>3</v>
      </c>
      <c r="F66" s="2">
        <v>1</v>
      </c>
      <c r="G66" s="1">
        <v>0.72442700000000004</v>
      </c>
      <c r="H66" s="2">
        <f>COUNTIF($U$3:$U$15,Tabela1[[#This Row],[protID]])</f>
        <v>1</v>
      </c>
      <c r="K66" t="s">
        <v>156</v>
      </c>
      <c r="L66" t="s">
        <v>157</v>
      </c>
      <c r="M66" t="s">
        <v>86</v>
      </c>
      <c r="N66" t="s">
        <v>87</v>
      </c>
      <c r="O66" t="s">
        <v>87</v>
      </c>
      <c r="P66">
        <v>1</v>
      </c>
      <c r="Q66">
        <v>0.21693100000000001</v>
      </c>
      <c r="R66">
        <f>COUNTIF(Tabela1[protID],M66)</f>
        <v>0</v>
      </c>
    </row>
    <row r="67" spans="1:18" x14ac:dyDescent="0.25">
      <c r="A67" t="s">
        <v>116</v>
      </c>
      <c r="B67" t="s">
        <v>117</v>
      </c>
      <c r="C67" t="s">
        <v>836</v>
      </c>
      <c r="D67" t="s">
        <v>3</v>
      </c>
      <c r="E67" t="s">
        <v>3</v>
      </c>
      <c r="F67" s="2">
        <v>1</v>
      </c>
      <c r="G67" s="1">
        <v>0.72442700000000004</v>
      </c>
      <c r="H67" s="2">
        <f>COUNTIF($U$3:$U$15,Tabela1[[#This Row],[protID]])</f>
        <v>1</v>
      </c>
      <c r="K67" t="s">
        <v>158</v>
      </c>
      <c r="L67" t="s">
        <v>159</v>
      </c>
      <c r="M67" t="s">
        <v>86</v>
      </c>
      <c r="N67" t="s">
        <v>87</v>
      </c>
      <c r="O67" t="s">
        <v>87</v>
      </c>
      <c r="P67">
        <v>1</v>
      </c>
      <c r="Q67">
        <v>0.21693100000000001</v>
      </c>
      <c r="R67">
        <f>COUNTIF(Tabela1[protID],M67)</f>
        <v>0</v>
      </c>
    </row>
    <row r="68" spans="1:18" x14ac:dyDescent="0.25">
      <c r="A68" t="s">
        <v>118</v>
      </c>
      <c r="B68" t="s">
        <v>119</v>
      </c>
      <c r="C68" t="s">
        <v>836</v>
      </c>
      <c r="D68" t="s">
        <v>3</v>
      </c>
      <c r="E68" t="s">
        <v>3</v>
      </c>
      <c r="F68" s="2">
        <v>1</v>
      </c>
      <c r="G68" s="1">
        <v>0.72442700000000004</v>
      </c>
      <c r="H68" s="2">
        <f>COUNTIF($U$3:$U$15,Tabela1[[#This Row],[protID]])</f>
        <v>1</v>
      </c>
      <c r="K68" t="s">
        <v>160</v>
      </c>
      <c r="L68" t="s">
        <v>161</v>
      </c>
      <c r="M68" t="s">
        <v>86</v>
      </c>
      <c r="N68" t="s">
        <v>87</v>
      </c>
      <c r="O68" t="s">
        <v>87</v>
      </c>
      <c r="P68">
        <v>1</v>
      </c>
      <c r="Q68">
        <v>0.21693100000000001</v>
      </c>
      <c r="R68">
        <f>COUNTIF(Tabela1[protID],M68)</f>
        <v>0</v>
      </c>
    </row>
    <row r="69" spans="1:18" x14ac:dyDescent="0.25">
      <c r="A69" t="s">
        <v>6</v>
      </c>
      <c r="B69" s="3" t="s">
        <v>7</v>
      </c>
      <c r="C69" t="s">
        <v>849</v>
      </c>
      <c r="D69" t="s">
        <v>9</v>
      </c>
      <c r="E69" t="s">
        <v>9</v>
      </c>
      <c r="F69" s="2">
        <v>1</v>
      </c>
      <c r="G69" s="1">
        <v>0.363292</v>
      </c>
      <c r="H69" s="2">
        <f>COUNTIF($U$3:$U$15,Tabela1[[#This Row],[protID]])</f>
        <v>0</v>
      </c>
      <c r="K69" t="s">
        <v>162</v>
      </c>
      <c r="L69" t="s">
        <v>163</v>
      </c>
      <c r="M69" t="s">
        <v>86</v>
      </c>
      <c r="N69" t="s">
        <v>87</v>
      </c>
      <c r="O69" t="s">
        <v>87</v>
      </c>
      <c r="P69">
        <v>1</v>
      </c>
      <c r="Q69">
        <v>0.21693100000000001</v>
      </c>
      <c r="R69">
        <f>COUNTIF(Tabela1[protID],M69)</f>
        <v>0</v>
      </c>
    </row>
    <row r="70" spans="1:18" x14ac:dyDescent="0.25">
      <c r="A70" t="s">
        <v>78</v>
      </c>
      <c r="B70" t="s">
        <v>79</v>
      </c>
      <c r="C70" t="s">
        <v>849</v>
      </c>
      <c r="D70" t="s">
        <v>9</v>
      </c>
      <c r="E70" t="s">
        <v>9</v>
      </c>
      <c r="F70" s="2">
        <v>1</v>
      </c>
      <c r="G70" s="1">
        <v>0.363292</v>
      </c>
      <c r="H70" s="2">
        <f>COUNTIF($U$3:$U$15,Tabela1[[#This Row],[protID]])</f>
        <v>0</v>
      </c>
      <c r="I70" t="s">
        <v>641</v>
      </c>
      <c r="K70" t="s">
        <v>164</v>
      </c>
      <c r="L70" t="s">
        <v>161</v>
      </c>
      <c r="M70" t="s">
        <v>86</v>
      </c>
      <c r="N70" t="s">
        <v>87</v>
      </c>
      <c r="O70" t="s">
        <v>87</v>
      </c>
      <c r="P70">
        <v>1</v>
      </c>
      <c r="Q70">
        <v>0.21693100000000001</v>
      </c>
      <c r="R70">
        <f>COUNTIF(Tabela1[protID],M70)</f>
        <v>0</v>
      </c>
    </row>
    <row r="71" spans="1:18" x14ac:dyDescent="0.25">
      <c r="A71" t="s">
        <v>80</v>
      </c>
      <c r="B71" t="s">
        <v>81</v>
      </c>
      <c r="C71" t="s">
        <v>849</v>
      </c>
      <c r="D71" t="s">
        <v>9</v>
      </c>
      <c r="E71" t="s">
        <v>9</v>
      </c>
      <c r="F71" s="2">
        <v>1</v>
      </c>
      <c r="G71" s="1">
        <v>0.363292</v>
      </c>
      <c r="H71" s="2">
        <f>COUNTIF($U$3:$U$15,Tabela1[[#This Row],[protID]])</f>
        <v>0</v>
      </c>
      <c r="K71" t="s">
        <v>165</v>
      </c>
      <c r="L71" t="s">
        <v>163</v>
      </c>
      <c r="M71" t="s">
        <v>86</v>
      </c>
      <c r="N71" t="s">
        <v>87</v>
      </c>
      <c r="O71" t="s">
        <v>87</v>
      </c>
      <c r="P71">
        <v>1</v>
      </c>
      <c r="Q71">
        <v>0.21693100000000001</v>
      </c>
      <c r="R71">
        <f>COUNTIF(Tabela1[protID],M71)</f>
        <v>0</v>
      </c>
    </row>
    <row r="72" spans="1:18" x14ac:dyDescent="0.25">
      <c r="A72" t="s">
        <v>191</v>
      </c>
      <c r="B72" t="s">
        <v>192</v>
      </c>
      <c r="C72" t="s">
        <v>839</v>
      </c>
      <c r="D72" t="s">
        <v>194</v>
      </c>
      <c r="E72" t="s">
        <v>194</v>
      </c>
      <c r="F72" s="2">
        <v>1</v>
      </c>
      <c r="G72" s="1">
        <v>0.95899100000000004</v>
      </c>
      <c r="H72" s="2">
        <f>COUNTIF($U$3:$U$15,Tabela1[[#This Row],[protID]])</f>
        <v>1</v>
      </c>
      <c r="I72" t="s">
        <v>425</v>
      </c>
      <c r="K72" t="s">
        <v>166</v>
      </c>
      <c r="L72" t="s">
        <v>167</v>
      </c>
      <c r="M72" t="s">
        <v>131</v>
      </c>
      <c r="N72" t="s">
        <v>132</v>
      </c>
      <c r="O72" t="s">
        <v>132</v>
      </c>
      <c r="P72">
        <v>1</v>
      </c>
      <c r="Q72">
        <v>0.17465800000000001</v>
      </c>
      <c r="R72">
        <f>COUNTIF(Tabela1[protID],M72)</f>
        <v>0</v>
      </c>
    </row>
    <row r="73" spans="1:18" x14ac:dyDescent="0.25">
      <c r="A73" t="s">
        <v>195</v>
      </c>
      <c r="B73" t="s">
        <v>196</v>
      </c>
      <c r="C73" t="s">
        <v>839</v>
      </c>
      <c r="D73" t="s">
        <v>194</v>
      </c>
      <c r="E73" t="s">
        <v>194</v>
      </c>
      <c r="F73" s="2">
        <v>1</v>
      </c>
      <c r="G73" s="1">
        <v>0.95899100000000004</v>
      </c>
      <c r="H73" s="2">
        <f>COUNTIF($U$3:$U$15,Tabela1[[#This Row],[protID]])</f>
        <v>1</v>
      </c>
      <c r="K73" t="s">
        <v>168</v>
      </c>
      <c r="L73" t="s">
        <v>167</v>
      </c>
      <c r="M73" t="s">
        <v>134</v>
      </c>
      <c r="N73" t="s">
        <v>135</v>
      </c>
      <c r="O73" t="s">
        <v>135</v>
      </c>
      <c r="P73">
        <v>1</v>
      </c>
      <c r="Q73">
        <v>3.6512999999999997E-2</v>
      </c>
      <c r="R73">
        <f>COUNTIF(Tabela1[protID],M73)</f>
        <v>0</v>
      </c>
    </row>
    <row r="74" spans="1:18" x14ac:dyDescent="0.25">
      <c r="A74" t="s">
        <v>197</v>
      </c>
      <c r="B74" t="s">
        <v>198</v>
      </c>
      <c r="C74" t="s">
        <v>839</v>
      </c>
      <c r="D74" t="s">
        <v>194</v>
      </c>
      <c r="E74" t="s">
        <v>194</v>
      </c>
      <c r="F74" s="2">
        <v>1</v>
      </c>
      <c r="G74" s="1">
        <v>0.95899100000000004</v>
      </c>
      <c r="H74" s="2">
        <f>COUNTIF($U$3:$U$15,Tabela1[[#This Row],[protID]])</f>
        <v>1</v>
      </c>
      <c r="I74" t="s">
        <v>424</v>
      </c>
      <c r="K74" t="s">
        <v>169</v>
      </c>
      <c r="L74" t="s">
        <v>170</v>
      </c>
      <c r="M74" t="s">
        <v>171</v>
      </c>
      <c r="N74" t="s">
        <v>172</v>
      </c>
      <c r="O74" t="s">
        <v>172</v>
      </c>
      <c r="P74">
        <v>0.99999900000000497</v>
      </c>
      <c r="Q74">
        <v>0.21764429670826901</v>
      </c>
      <c r="R74">
        <f>COUNTIF(Tabela1[protID],M74)</f>
        <v>0</v>
      </c>
    </row>
    <row r="75" spans="1:18" x14ac:dyDescent="0.25">
      <c r="A75" t="s">
        <v>199</v>
      </c>
      <c r="B75" t="s">
        <v>200</v>
      </c>
      <c r="C75" t="s">
        <v>839</v>
      </c>
      <c r="D75" t="s">
        <v>194</v>
      </c>
      <c r="E75" t="s">
        <v>194</v>
      </c>
      <c r="F75" s="2">
        <v>1</v>
      </c>
      <c r="G75" s="1">
        <v>0.95899100000000004</v>
      </c>
      <c r="H75" s="2">
        <f>COUNTIF($U$3:$U$15,Tabela1[[#This Row],[protID]])</f>
        <v>1</v>
      </c>
      <c r="K75" t="s">
        <v>173</v>
      </c>
      <c r="L75" t="s">
        <v>174</v>
      </c>
      <c r="M75" t="s">
        <v>175</v>
      </c>
      <c r="N75" t="s">
        <v>176</v>
      </c>
      <c r="O75" t="s">
        <v>176</v>
      </c>
      <c r="P75">
        <v>1</v>
      </c>
      <c r="Q75">
        <v>8.4777000000000005E-2</v>
      </c>
      <c r="R75">
        <f>COUNTIF(Tabela1[protID],M75)</f>
        <v>0</v>
      </c>
    </row>
    <row r="76" spans="1:18" x14ac:dyDescent="0.25">
      <c r="A76" t="s">
        <v>629</v>
      </c>
      <c r="B76" t="s">
        <v>630</v>
      </c>
      <c r="C76" t="s">
        <v>821</v>
      </c>
      <c r="D76" t="s">
        <v>632</v>
      </c>
      <c r="E76" t="s">
        <v>633</v>
      </c>
      <c r="F76" s="2">
        <v>1</v>
      </c>
      <c r="G76" s="1">
        <v>4.4888592290790702E-2</v>
      </c>
      <c r="H76" s="2">
        <f>COUNTIF($U$3:$U$15,Tabela1[[#This Row],[protID]])</f>
        <v>1</v>
      </c>
      <c r="K76" t="s">
        <v>177</v>
      </c>
      <c r="L76" t="s">
        <v>178</v>
      </c>
      <c r="M76" t="s">
        <v>175</v>
      </c>
      <c r="N76" t="s">
        <v>176</v>
      </c>
      <c r="O76" t="s">
        <v>176</v>
      </c>
      <c r="P76">
        <v>1</v>
      </c>
      <c r="Q76">
        <v>8.4777000000000005E-2</v>
      </c>
      <c r="R76">
        <f>COUNTIF(Tabela1[protID],M76)</f>
        <v>0</v>
      </c>
    </row>
    <row r="77" spans="1:18" x14ac:dyDescent="0.25">
      <c r="A77" t="s">
        <v>634</v>
      </c>
      <c r="B77" t="s">
        <v>630</v>
      </c>
      <c r="C77" t="s">
        <v>821</v>
      </c>
      <c r="D77" t="s">
        <v>632</v>
      </c>
      <c r="E77" t="s">
        <v>635</v>
      </c>
      <c r="F77" s="2">
        <v>1</v>
      </c>
      <c r="G77" s="1">
        <v>4.4888592290790702E-2</v>
      </c>
      <c r="H77" s="2">
        <f>COUNTIF($U$3:$U$15,Tabela1[[#This Row],[protID]])</f>
        <v>1</v>
      </c>
      <c r="K77" t="s">
        <v>179</v>
      </c>
      <c r="L77" t="s">
        <v>180</v>
      </c>
      <c r="M77" t="s">
        <v>171</v>
      </c>
      <c r="N77" t="s">
        <v>172</v>
      </c>
      <c r="O77" t="s">
        <v>172</v>
      </c>
      <c r="P77">
        <v>0.99999900000000497</v>
      </c>
      <c r="Q77">
        <v>0.21764429670826901</v>
      </c>
      <c r="R77">
        <f>COUNTIF(Tabela1[protID],M77)</f>
        <v>0</v>
      </c>
    </row>
    <row r="78" spans="1:18" x14ac:dyDescent="0.25">
      <c r="A78" t="s">
        <v>42</v>
      </c>
      <c r="B78" s="3" t="s">
        <v>43</v>
      </c>
      <c r="C78" t="s">
        <v>854</v>
      </c>
      <c r="D78" t="s">
        <v>45</v>
      </c>
      <c r="E78" t="s">
        <v>45</v>
      </c>
      <c r="F78" s="2">
        <v>1</v>
      </c>
      <c r="G78" s="1">
        <v>3.784E-3</v>
      </c>
      <c r="H78" s="2">
        <f>COUNTIF($U$3:$U$15,Tabela1[[#This Row],[protID]])</f>
        <v>0</v>
      </c>
      <c r="K78" t="s">
        <v>181</v>
      </c>
      <c r="L78" t="s">
        <v>182</v>
      </c>
      <c r="M78" t="s">
        <v>183</v>
      </c>
      <c r="N78" t="s">
        <v>184</v>
      </c>
      <c r="O78" t="s">
        <v>184</v>
      </c>
      <c r="P78">
        <v>1</v>
      </c>
      <c r="Q78">
        <v>0.114064</v>
      </c>
      <c r="R78">
        <f>COUNTIF(Tabela1[protID],M78)</f>
        <v>0</v>
      </c>
    </row>
    <row r="79" spans="1:18" x14ac:dyDescent="0.25">
      <c r="A79" t="s">
        <v>46</v>
      </c>
      <c r="B79" t="s">
        <v>47</v>
      </c>
      <c r="C79" t="s">
        <v>854</v>
      </c>
      <c r="D79" t="s">
        <v>45</v>
      </c>
      <c r="E79" t="s">
        <v>45</v>
      </c>
      <c r="F79" s="2">
        <v>1</v>
      </c>
      <c r="G79" s="1">
        <v>3.784E-3</v>
      </c>
      <c r="H79" s="2">
        <f>COUNTIF($U$3:$U$15,Tabela1[[#This Row],[protID]])</f>
        <v>0</v>
      </c>
      <c r="K79" t="s">
        <v>185</v>
      </c>
      <c r="L79" t="s">
        <v>186</v>
      </c>
      <c r="M79" t="s">
        <v>183</v>
      </c>
      <c r="N79" t="s">
        <v>184</v>
      </c>
      <c r="O79" t="s">
        <v>184</v>
      </c>
      <c r="P79">
        <v>1</v>
      </c>
      <c r="Q79">
        <v>0.114064</v>
      </c>
      <c r="R79">
        <f>COUNTIF(Tabela1[protID],M79)</f>
        <v>0</v>
      </c>
    </row>
    <row r="80" spans="1:18" x14ac:dyDescent="0.25">
      <c r="A80" t="s">
        <v>48</v>
      </c>
      <c r="B80" t="s">
        <v>49</v>
      </c>
      <c r="C80" t="s">
        <v>854</v>
      </c>
      <c r="D80" t="s">
        <v>45</v>
      </c>
      <c r="E80" t="s">
        <v>45</v>
      </c>
      <c r="F80" s="2">
        <v>1</v>
      </c>
      <c r="G80" s="1">
        <v>3.784E-3</v>
      </c>
      <c r="H80" s="2">
        <f>COUNTIF($U$3:$U$15,Tabela1[[#This Row],[protID]])</f>
        <v>0</v>
      </c>
      <c r="K80" t="s">
        <v>187</v>
      </c>
      <c r="L80" t="s">
        <v>188</v>
      </c>
      <c r="M80" t="s">
        <v>189</v>
      </c>
      <c r="N80" t="s">
        <v>190</v>
      </c>
      <c r="O80" t="s">
        <v>190</v>
      </c>
      <c r="P80">
        <v>0.99999900000008801</v>
      </c>
      <c r="Q80">
        <v>0.73665345621998901</v>
      </c>
      <c r="R80">
        <f>COUNTIF(Tabela1[protID],M80)</f>
        <v>0</v>
      </c>
    </row>
    <row r="81" spans="1:18" x14ac:dyDescent="0.25">
      <c r="A81" t="s">
        <v>50</v>
      </c>
      <c r="B81" t="s">
        <v>51</v>
      </c>
      <c r="C81" t="s">
        <v>854</v>
      </c>
      <c r="D81" t="s">
        <v>45</v>
      </c>
      <c r="E81" t="s">
        <v>45</v>
      </c>
      <c r="F81" s="2">
        <v>1</v>
      </c>
      <c r="G81" s="1">
        <v>3.784E-3</v>
      </c>
      <c r="H81" s="2">
        <f>COUNTIF($U$3:$U$15,Tabela1[[#This Row],[protID]])</f>
        <v>0</v>
      </c>
      <c r="K81" t="s">
        <v>191</v>
      </c>
      <c r="L81" t="s">
        <v>192</v>
      </c>
      <c r="M81" t="s">
        <v>193</v>
      </c>
      <c r="N81" t="s">
        <v>194</v>
      </c>
      <c r="O81" t="s">
        <v>194</v>
      </c>
      <c r="P81">
        <v>1</v>
      </c>
      <c r="Q81">
        <v>0.95899100000000004</v>
      </c>
      <c r="R81">
        <f>COUNTIF(Tabela1[protID],M81)</f>
        <v>0</v>
      </c>
    </row>
    <row r="82" spans="1:18" x14ac:dyDescent="0.25">
      <c r="A82" t="s">
        <v>52</v>
      </c>
      <c r="B82" t="s">
        <v>53</v>
      </c>
      <c r="C82" t="s">
        <v>854</v>
      </c>
      <c r="D82" t="s">
        <v>45</v>
      </c>
      <c r="E82" t="s">
        <v>45</v>
      </c>
      <c r="F82" s="2">
        <v>1</v>
      </c>
      <c r="G82" s="1">
        <v>3.784E-3</v>
      </c>
      <c r="H82" s="2">
        <f>COUNTIF($U$3:$U$15,Tabela1[[#This Row],[protID]])</f>
        <v>0</v>
      </c>
      <c r="K82" t="s">
        <v>195</v>
      </c>
      <c r="L82" t="s">
        <v>196</v>
      </c>
      <c r="M82" t="s">
        <v>193</v>
      </c>
      <c r="N82" t="s">
        <v>194</v>
      </c>
      <c r="O82" t="s">
        <v>194</v>
      </c>
      <c r="P82">
        <v>1</v>
      </c>
      <c r="Q82">
        <v>0.95899100000000004</v>
      </c>
      <c r="R82">
        <f>COUNTIF(Tabela1[protID],M82)</f>
        <v>0</v>
      </c>
    </row>
    <row r="83" spans="1:18" x14ac:dyDescent="0.25">
      <c r="A83" t="s">
        <v>54</v>
      </c>
      <c r="B83" t="s">
        <v>55</v>
      </c>
      <c r="C83" t="s">
        <v>854</v>
      </c>
      <c r="D83" t="s">
        <v>45</v>
      </c>
      <c r="E83" t="s">
        <v>45</v>
      </c>
      <c r="F83" s="2">
        <v>1</v>
      </c>
      <c r="G83" s="1">
        <v>3.784E-3</v>
      </c>
      <c r="H83" s="2">
        <f>COUNTIF($U$3:$U$15,Tabela1[[#This Row],[protID]])</f>
        <v>0</v>
      </c>
      <c r="K83" t="s">
        <v>197</v>
      </c>
      <c r="L83" t="s">
        <v>198</v>
      </c>
      <c r="M83" t="s">
        <v>193</v>
      </c>
      <c r="N83" t="s">
        <v>194</v>
      </c>
      <c r="O83" t="s">
        <v>194</v>
      </c>
      <c r="P83">
        <v>1</v>
      </c>
      <c r="Q83">
        <v>0.95899100000000004</v>
      </c>
      <c r="R83">
        <f>COUNTIF(Tabela1[protID],M83)</f>
        <v>0</v>
      </c>
    </row>
    <row r="84" spans="1:18" x14ac:dyDescent="0.25">
      <c r="A84" t="s">
        <v>56</v>
      </c>
      <c r="B84" t="s">
        <v>55</v>
      </c>
      <c r="C84" t="s">
        <v>854</v>
      </c>
      <c r="D84" t="s">
        <v>45</v>
      </c>
      <c r="E84" t="s">
        <v>45</v>
      </c>
      <c r="F84" s="2">
        <v>1</v>
      </c>
      <c r="G84" s="1">
        <v>3.784E-3</v>
      </c>
      <c r="H84" s="2">
        <f>COUNTIF($U$3:$U$15,Tabela1[[#This Row],[protID]])</f>
        <v>0</v>
      </c>
      <c r="K84" t="s">
        <v>199</v>
      </c>
      <c r="L84" t="s">
        <v>200</v>
      </c>
      <c r="M84" t="s">
        <v>193</v>
      </c>
      <c r="N84" t="s">
        <v>194</v>
      </c>
      <c r="O84" t="s">
        <v>194</v>
      </c>
      <c r="P84">
        <v>1</v>
      </c>
      <c r="Q84">
        <v>0.95899100000000004</v>
      </c>
      <c r="R84">
        <f>COUNTIF(Tabela1[protID],M84)</f>
        <v>0</v>
      </c>
    </row>
    <row r="85" spans="1:18" x14ac:dyDescent="0.25">
      <c r="A85" t="s">
        <v>57</v>
      </c>
      <c r="B85" t="s">
        <v>58</v>
      </c>
      <c r="C85" t="s">
        <v>854</v>
      </c>
      <c r="D85" t="s">
        <v>45</v>
      </c>
      <c r="E85" t="s">
        <v>45</v>
      </c>
      <c r="F85" s="2">
        <v>1</v>
      </c>
      <c r="G85" s="1">
        <v>3.784E-3</v>
      </c>
      <c r="H85" s="2">
        <f>COUNTIF($U$3:$U$15,Tabela1[[#This Row],[protID]])</f>
        <v>0</v>
      </c>
      <c r="K85" t="s">
        <v>201</v>
      </c>
      <c r="L85" t="s">
        <v>202</v>
      </c>
      <c r="M85" t="s">
        <v>189</v>
      </c>
      <c r="N85" t="s">
        <v>190</v>
      </c>
      <c r="O85" t="s">
        <v>190</v>
      </c>
      <c r="P85">
        <v>0.99999900000008801</v>
      </c>
      <c r="Q85">
        <v>0.73665345621998901</v>
      </c>
      <c r="R85">
        <f>COUNTIF(Tabela1[protID],M85)</f>
        <v>0</v>
      </c>
    </row>
    <row r="86" spans="1:18" x14ac:dyDescent="0.25">
      <c r="A86" t="s">
        <v>59</v>
      </c>
      <c r="B86" t="s">
        <v>60</v>
      </c>
      <c r="C86" t="s">
        <v>854</v>
      </c>
      <c r="D86" t="s">
        <v>45</v>
      </c>
      <c r="E86" t="s">
        <v>45</v>
      </c>
      <c r="F86" s="2">
        <v>1</v>
      </c>
      <c r="G86" s="1">
        <v>3.784E-3</v>
      </c>
      <c r="H86" s="2">
        <f>COUNTIF($U$3:$U$15,Tabela1[[#This Row],[protID]])</f>
        <v>0</v>
      </c>
      <c r="K86" t="s">
        <v>203</v>
      </c>
      <c r="L86" t="s">
        <v>204</v>
      </c>
      <c r="M86" t="s">
        <v>205</v>
      </c>
      <c r="N86" t="s">
        <v>206</v>
      </c>
      <c r="O86" t="s">
        <v>206</v>
      </c>
      <c r="P86">
        <v>0.99999900000000297</v>
      </c>
      <c r="Q86">
        <v>0.137864173278576</v>
      </c>
      <c r="R86">
        <f>COUNTIF(Tabela1[protID],M86)</f>
        <v>0</v>
      </c>
    </row>
    <row r="87" spans="1:18" x14ac:dyDescent="0.25">
      <c r="A87" t="s">
        <v>234</v>
      </c>
      <c r="B87" t="s">
        <v>235</v>
      </c>
      <c r="C87" t="s">
        <v>854</v>
      </c>
      <c r="D87" t="s">
        <v>45</v>
      </c>
      <c r="E87" t="s">
        <v>45</v>
      </c>
      <c r="F87" s="2">
        <v>1</v>
      </c>
      <c r="G87" s="1">
        <v>3.784E-3</v>
      </c>
      <c r="H87" s="2">
        <f>COUNTIF($U$3:$U$15,Tabela1[[#This Row],[protID]])</f>
        <v>0</v>
      </c>
      <c r="K87" t="s">
        <v>207</v>
      </c>
      <c r="L87" t="s">
        <v>208</v>
      </c>
      <c r="M87" t="s">
        <v>12</v>
      </c>
      <c r="N87" t="s">
        <v>13</v>
      </c>
      <c r="O87" t="s">
        <v>13</v>
      </c>
      <c r="P87">
        <v>0.99999899999999997</v>
      </c>
      <c r="Q87">
        <v>0.49948281412770501</v>
      </c>
      <c r="R87">
        <f>COUNTIF(Tabela1[protID],M87)</f>
        <v>0</v>
      </c>
    </row>
    <row r="88" spans="1:18" x14ac:dyDescent="0.25">
      <c r="A88" t="s">
        <v>61</v>
      </c>
      <c r="B88" t="s">
        <v>62</v>
      </c>
      <c r="C88" t="s">
        <v>855</v>
      </c>
      <c r="D88" t="s">
        <v>64</v>
      </c>
      <c r="E88" t="s">
        <v>64</v>
      </c>
      <c r="F88" s="2">
        <v>1</v>
      </c>
      <c r="G88" s="1">
        <v>0.11200300000000001</v>
      </c>
      <c r="H88" s="2">
        <f>COUNTIF($U$3:$U$15,Tabela1[[#This Row],[protID]])</f>
        <v>0</v>
      </c>
      <c r="K88" t="s">
        <v>209</v>
      </c>
      <c r="L88" t="s">
        <v>210</v>
      </c>
      <c r="M88" t="s">
        <v>12</v>
      </c>
      <c r="N88" t="s">
        <v>13</v>
      </c>
      <c r="O88" t="s">
        <v>13</v>
      </c>
      <c r="P88">
        <v>0.99999899999999997</v>
      </c>
      <c r="Q88">
        <v>0.49948281412770501</v>
      </c>
      <c r="R88">
        <f>COUNTIF(Tabela1[protID],M88)</f>
        <v>0</v>
      </c>
    </row>
    <row r="89" spans="1:18" x14ac:dyDescent="0.25">
      <c r="A89" t="s">
        <v>75</v>
      </c>
      <c r="B89" t="s">
        <v>76</v>
      </c>
      <c r="C89" t="s">
        <v>855</v>
      </c>
      <c r="D89" t="s">
        <v>64</v>
      </c>
      <c r="E89" t="s">
        <v>77</v>
      </c>
      <c r="F89" s="2">
        <v>1</v>
      </c>
      <c r="G89" s="1">
        <v>0.11200300000000001</v>
      </c>
      <c r="H89" s="2">
        <f>COUNTIF($U$3:$U$15,Tabela1[[#This Row],[protID]])</f>
        <v>0</v>
      </c>
      <c r="K89" t="s">
        <v>629</v>
      </c>
      <c r="L89" t="s">
        <v>630</v>
      </c>
      <c r="M89" t="s">
        <v>631</v>
      </c>
      <c r="N89" t="s">
        <v>632</v>
      </c>
      <c r="O89" t="s">
        <v>633</v>
      </c>
      <c r="P89">
        <v>1</v>
      </c>
      <c r="Q89">
        <v>4.4888592290790702E-2</v>
      </c>
      <c r="R89">
        <f>COUNTIF(Tabela1[protID],M89)</f>
        <v>0</v>
      </c>
    </row>
    <row r="90" spans="1:18" x14ac:dyDescent="0.25">
      <c r="A90" t="s">
        <v>82</v>
      </c>
      <c r="B90" t="s">
        <v>83</v>
      </c>
      <c r="C90" t="s">
        <v>855</v>
      </c>
      <c r="D90" t="s">
        <v>64</v>
      </c>
      <c r="E90" t="s">
        <v>77</v>
      </c>
      <c r="F90" s="2">
        <v>1</v>
      </c>
      <c r="G90" s="1">
        <v>0.11200300000000001</v>
      </c>
      <c r="H90" s="2">
        <f>COUNTIF($U$3:$U$15,Tabela1[[#This Row],[protID]])</f>
        <v>0</v>
      </c>
      <c r="K90" t="s">
        <v>634</v>
      </c>
      <c r="L90" t="s">
        <v>630</v>
      </c>
      <c r="M90" t="s">
        <v>631</v>
      </c>
      <c r="N90" t="s">
        <v>632</v>
      </c>
      <c r="O90" t="s">
        <v>635</v>
      </c>
      <c r="P90">
        <v>1</v>
      </c>
      <c r="Q90">
        <v>4.4888592290790702E-2</v>
      </c>
      <c r="R90">
        <f>COUNTIF(Tabela1[protID],M90)</f>
        <v>0</v>
      </c>
    </row>
    <row r="91" spans="1:18" x14ac:dyDescent="0.25">
      <c r="A91" t="s">
        <v>32</v>
      </c>
      <c r="B91" t="s">
        <v>33</v>
      </c>
      <c r="C91" t="s">
        <v>853</v>
      </c>
      <c r="D91" t="s">
        <v>35</v>
      </c>
      <c r="E91" t="s">
        <v>35</v>
      </c>
      <c r="F91" s="2">
        <v>1</v>
      </c>
      <c r="G91" s="1">
        <v>3.5140000000000002E-3</v>
      </c>
      <c r="H91" s="2">
        <f>COUNTIF($U$3:$U$15,Tabela1[[#This Row],[protID]])</f>
        <v>0</v>
      </c>
      <c r="K91" t="s">
        <v>211</v>
      </c>
      <c r="L91" t="s">
        <v>212</v>
      </c>
      <c r="M91" t="s">
        <v>213</v>
      </c>
      <c r="N91" t="s">
        <v>214</v>
      </c>
      <c r="O91" t="s">
        <v>214</v>
      </c>
      <c r="P91">
        <v>1</v>
      </c>
      <c r="Q91">
        <v>9.2119999999999997E-3</v>
      </c>
      <c r="R91">
        <f>COUNTIF(Tabela1[protID],M91)</f>
        <v>0</v>
      </c>
    </row>
    <row r="92" spans="1:18" x14ac:dyDescent="0.25">
      <c r="A92" t="s">
        <v>36</v>
      </c>
      <c r="B92" t="s">
        <v>37</v>
      </c>
      <c r="C92" t="s">
        <v>853</v>
      </c>
      <c r="D92" t="s">
        <v>35</v>
      </c>
      <c r="E92" t="s">
        <v>35</v>
      </c>
      <c r="F92" s="2">
        <v>1</v>
      </c>
      <c r="G92" s="1">
        <v>3.5140000000000002E-3</v>
      </c>
      <c r="H92" s="2">
        <f>COUNTIF($U$3:$U$15,Tabela1[[#This Row],[protID]])</f>
        <v>0</v>
      </c>
      <c r="K92" t="s">
        <v>215</v>
      </c>
      <c r="L92" t="s">
        <v>216</v>
      </c>
      <c r="M92" t="s">
        <v>213</v>
      </c>
      <c r="N92" t="s">
        <v>214</v>
      </c>
      <c r="O92" t="s">
        <v>214</v>
      </c>
      <c r="P92">
        <v>1</v>
      </c>
      <c r="Q92">
        <v>9.2119999999999997E-3</v>
      </c>
      <c r="R92">
        <f>COUNTIF(Tabela1[protID],M92)</f>
        <v>0</v>
      </c>
    </row>
    <row r="93" spans="1:18" x14ac:dyDescent="0.25">
      <c r="A93" t="s">
        <v>211</v>
      </c>
      <c r="B93" t="s">
        <v>212</v>
      </c>
      <c r="C93" t="s">
        <v>869</v>
      </c>
      <c r="D93" t="s">
        <v>214</v>
      </c>
      <c r="E93" t="s">
        <v>214</v>
      </c>
      <c r="F93" s="2">
        <v>1</v>
      </c>
      <c r="G93" s="1">
        <v>9.2119999999999997E-3</v>
      </c>
      <c r="H93" s="2">
        <f>COUNTIF($U$3:$U$15,Tabela1[[#This Row],[protID]])</f>
        <v>0</v>
      </c>
      <c r="K93" t="s">
        <v>217</v>
      </c>
      <c r="L93" t="s">
        <v>218</v>
      </c>
      <c r="M93" t="s">
        <v>219</v>
      </c>
      <c r="N93" t="s">
        <v>220</v>
      </c>
      <c r="O93" t="s">
        <v>220</v>
      </c>
      <c r="P93">
        <v>1</v>
      </c>
      <c r="Q93">
        <v>6.9720000000000004E-2</v>
      </c>
      <c r="R93">
        <f>COUNTIF(Tabela1[protID],M93)</f>
        <v>0</v>
      </c>
    </row>
    <row r="94" spans="1:18" x14ac:dyDescent="0.25">
      <c r="A94" t="s">
        <v>215</v>
      </c>
      <c r="B94" t="s">
        <v>216</v>
      </c>
      <c r="C94" t="s">
        <v>869</v>
      </c>
      <c r="D94" t="s">
        <v>214</v>
      </c>
      <c r="E94" t="s">
        <v>214</v>
      </c>
      <c r="F94" s="2">
        <v>1</v>
      </c>
      <c r="G94" s="1">
        <v>9.2119999999999997E-3</v>
      </c>
      <c r="H94" s="2">
        <f>COUNTIF($U$3:$U$15,Tabela1[[#This Row],[protID]])</f>
        <v>0</v>
      </c>
      <c r="K94" t="s">
        <v>221</v>
      </c>
      <c r="L94" t="s">
        <v>222</v>
      </c>
      <c r="M94" t="s">
        <v>219</v>
      </c>
      <c r="N94" t="s">
        <v>220</v>
      </c>
      <c r="O94" t="s">
        <v>220</v>
      </c>
      <c r="P94">
        <v>1</v>
      </c>
      <c r="Q94">
        <v>6.9720000000000004E-2</v>
      </c>
      <c r="R94">
        <f>COUNTIF(Tabela1[protID],M94)</f>
        <v>0</v>
      </c>
    </row>
    <row r="95" spans="1:18" x14ac:dyDescent="0.25">
      <c r="A95" t="s">
        <v>69</v>
      </c>
      <c r="B95" t="s">
        <v>70</v>
      </c>
      <c r="C95" t="s">
        <v>810</v>
      </c>
      <c r="D95" t="s">
        <v>72</v>
      </c>
      <c r="E95" t="s">
        <v>72</v>
      </c>
      <c r="F95" s="2">
        <v>0.999999999999998</v>
      </c>
      <c r="G95" s="1">
        <v>0.17521318420141699</v>
      </c>
      <c r="H95" s="2">
        <f>COUNTIF($U$3:$U$15,Tabela1[[#This Row],[protID]])</f>
        <v>1</v>
      </c>
      <c r="K95" t="s">
        <v>223</v>
      </c>
      <c r="L95" t="s">
        <v>224</v>
      </c>
      <c r="M95" t="s">
        <v>225</v>
      </c>
      <c r="N95" t="s">
        <v>226</v>
      </c>
      <c r="O95" t="s">
        <v>226</v>
      </c>
      <c r="P95">
        <v>1</v>
      </c>
      <c r="Q95">
        <v>1.0719430000000001</v>
      </c>
      <c r="R95">
        <f>COUNTIF(Tabela1[protID],M95)</f>
        <v>0</v>
      </c>
    </row>
    <row r="96" spans="1:18" x14ac:dyDescent="0.25">
      <c r="A96" t="s">
        <v>73</v>
      </c>
      <c r="B96" t="s">
        <v>74</v>
      </c>
      <c r="C96" t="s">
        <v>810</v>
      </c>
      <c r="D96" t="s">
        <v>72</v>
      </c>
      <c r="E96" t="s">
        <v>72</v>
      </c>
      <c r="F96" s="2">
        <v>0.999999999999998</v>
      </c>
      <c r="G96" s="1">
        <v>0.17521318420141699</v>
      </c>
      <c r="H96" s="2">
        <f>COUNTIF($U$3:$U$15,Tabela1[[#This Row],[protID]])</f>
        <v>1</v>
      </c>
      <c r="K96" t="s">
        <v>227</v>
      </c>
      <c r="L96" t="s">
        <v>224</v>
      </c>
      <c r="M96" t="s">
        <v>228</v>
      </c>
      <c r="N96" t="s">
        <v>229</v>
      </c>
      <c r="O96" t="s">
        <v>229</v>
      </c>
      <c r="P96">
        <v>1</v>
      </c>
      <c r="Q96">
        <v>0.12982199999999999</v>
      </c>
      <c r="R96">
        <f>COUNTIF(Tabela1[protID],M96)</f>
        <v>0</v>
      </c>
    </row>
    <row r="97" spans="1:18" x14ac:dyDescent="0.25">
      <c r="A97" t="s">
        <v>100</v>
      </c>
      <c r="B97" t="s">
        <v>101</v>
      </c>
      <c r="C97" t="s">
        <v>830</v>
      </c>
      <c r="D97" t="s">
        <v>103</v>
      </c>
      <c r="E97" t="s">
        <v>103</v>
      </c>
      <c r="F97" s="2">
        <v>1</v>
      </c>
      <c r="G97" s="1">
        <v>0.31454505723360598</v>
      </c>
      <c r="H97" s="2">
        <f>COUNTIF($U$3:$U$15,Tabela1[[#This Row],[protID]])</f>
        <v>1</v>
      </c>
      <c r="K97" t="s">
        <v>230</v>
      </c>
      <c r="L97" t="s">
        <v>231</v>
      </c>
      <c r="M97" t="s">
        <v>225</v>
      </c>
      <c r="N97" t="s">
        <v>226</v>
      </c>
      <c r="O97" t="s">
        <v>226</v>
      </c>
      <c r="P97">
        <v>1</v>
      </c>
      <c r="Q97">
        <v>1.0719430000000001</v>
      </c>
      <c r="R97">
        <f>COUNTIF(Tabela1[protID],M97)</f>
        <v>0</v>
      </c>
    </row>
    <row r="98" spans="1:18" x14ac:dyDescent="0.25">
      <c r="A98" t="s">
        <v>92</v>
      </c>
      <c r="B98" s="3" t="s">
        <v>93</v>
      </c>
      <c r="C98" t="s">
        <v>858</v>
      </c>
      <c r="D98" t="s">
        <v>95</v>
      </c>
      <c r="E98" t="s">
        <v>95</v>
      </c>
      <c r="F98" s="2">
        <v>1</v>
      </c>
      <c r="G98" s="1">
        <v>4.5261000000000003E-2</v>
      </c>
      <c r="H98" s="2">
        <f>COUNTIF($U$3:$U$15,Tabela1[[#This Row],[protID]])</f>
        <v>0</v>
      </c>
      <c r="K98" t="s">
        <v>232</v>
      </c>
      <c r="L98" t="s">
        <v>231</v>
      </c>
      <c r="M98" t="s">
        <v>228</v>
      </c>
      <c r="N98" t="s">
        <v>229</v>
      </c>
      <c r="O98" t="s">
        <v>229</v>
      </c>
      <c r="P98">
        <v>1</v>
      </c>
      <c r="Q98">
        <v>0.12982199999999999</v>
      </c>
      <c r="R98">
        <f>COUNTIF(Tabela1[protID],M98)</f>
        <v>0</v>
      </c>
    </row>
    <row r="99" spans="1:18" x14ac:dyDescent="0.25">
      <c r="A99" t="s">
        <v>18</v>
      </c>
      <c r="B99" t="s">
        <v>19</v>
      </c>
      <c r="C99" t="s">
        <v>850</v>
      </c>
      <c r="D99" t="s">
        <v>21</v>
      </c>
      <c r="E99" t="s">
        <v>21</v>
      </c>
      <c r="F99" s="2">
        <v>1</v>
      </c>
      <c r="G99" s="1">
        <v>7.9769999999999997E-3</v>
      </c>
      <c r="H99" s="2">
        <f>COUNTIF($U$3:$U$15,Tabela1[[#This Row],[protID]])</f>
        <v>0</v>
      </c>
      <c r="K99" t="s">
        <v>233</v>
      </c>
      <c r="L99" t="s">
        <v>121</v>
      </c>
      <c r="M99" t="s">
        <v>122</v>
      </c>
      <c r="N99" t="s">
        <v>123</v>
      </c>
      <c r="O99" t="s">
        <v>123</v>
      </c>
      <c r="P99">
        <v>0.99999899999999997</v>
      </c>
      <c r="Q99">
        <v>0.39647724003934498</v>
      </c>
      <c r="R99">
        <f>COUNTIF(Tabela1[protID],M99)</f>
        <v>0</v>
      </c>
    </row>
    <row r="100" spans="1:18" x14ac:dyDescent="0.25">
      <c r="A100" s="3" t="s">
        <v>22</v>
      </c>
      <c r="B100" s="3" t="s">
        <v>23</v>
      </c>
      <c r="C100" t="s">
        <v>850</v>
      </c>
      <c r="D100" t="s">
        <v>21</v>
      </c>
      <c r="E100" t="s">
        <v>21</v>
      </c>
      <c r="F100" s="2">
        <v>1</v>
      </c>
      <c r="G100" s="1">
        <v>7.9769999999999997E-3</v>
      </c>
      <c r="H100" s="2">
        <f>COUNTIF($U$3:$U$15,Tabela1[[#This Row],[protID]])</f>
        <v>0</v>
      </c>
      <c r="K100" t="s">
        <v>234</v>
      </c>
      <c r="L100" t="s">
        <v>235</v>
      </c>
      <c r="M100" t="s">
        <v>44</v>
      </c>
      <c r="N100" t="s">
        <v>45</v>
      </c>
      <c r="O100" t="s">
        <v>45</v>
      </c>
      <c r="P100">
        <v>1</v>
      </c>
      <c r="Q100">
        <v>3.784E-3</v>
      </c>
      <c r="R100">
        <f>COUNTIF(Tabela1[protID],M100)</f>
        <v>0</v>
      </c>
    </row>
    <row r="101" spans="1:18" x14ac:dyDescent="0.25">
      <c r="A101" t="s">
        <v>65</v>
      </c>
      <c r="B101" t="s">
        <v>66</v>
      </c>
      <c r="C101" t="s">
        <v>856</v>
      </c>
      <c r="D101" t="s">
        <v>68</v>
      </c>
      <c r="E101" t="s">
        <v>68</v>
      </c>
      <c r="F101" s="2">
        <v>0.999999999999998</v>
      </c>
      <c r="G101" s="1">
        <v>0.221075833870371</v>
      </c>
      <c r="H101" s="2">
        <f>COUNTIF($U$3:$U$15,Tabela1[[#This Row],[protID]])</f>
        <v>0</v>
      </c>
      <c r="K101" t="s">
        <v>236</v>
      </c>
      <c r="L101" t="s">
        <v>237</v>
      </c>
      <c r="M101" t="s">
        <v>26</v>
      </c>
      <c r="N101" t="s">
        <v>27</v>
      </c>
      <c r="O101" t="s">
        <v>27</v>
      </c>
      <c r="P101">
        <v>1</v>
      </c>
      <c r="Q101">
        <v>0.113076</v>
      </c>
      <c r="R101">
        <f>COUNTIF(Tabela1[protID],M101)</f>
        <v>0</v>
      </c>
    </row>
    <row r="102" spans="1:18" x14ac:dyDescent="0.25">
      <c r="A102" t="s">
        <v>187</v>
      </c>
      <c r="B102" t="s">
        <v>188</v>
      </c>
      <c r="C102" t="s">
        <v>824</v>
      </c>
      <c r="D102" t="s">
        <v>190</v>
      </c>
      <c r="E102" t="s">
        <v>190</v>
      </c>
      <c r="F102" s="2">
        <v>1.0000000000001099</v>
      </c>
      <c r="G102" s="1">
        <v>0.73665419287419798</v>
      </c>
      <c r="H102" s="2">
        <f>COUNTIF($U$3:$U$15,Tabela1[[#This Row],[protID]])</f>
        <v>1</v>
      </c>
      <c r="K102" t="s">
        <v>238</v>
      </c>
      <c r="L102" t="s">
        <v>239</v>
      </c>
      <c r="M102" t="s">
        <v>26</v>
      </c>
      <c r="N102" t="s">
        <v>27</v>
      </c>
      <c r="O102" t="s">
        <v>27</v>
      </c>
      <c r="P102">
        <v>1</v>
      </c>
      <c r="Q102">
        <v>0.113076</v>
      </c>
      <c r="R102">
        <f>COUNTIF(Tabela1[protID],M102)</f>
        <v>0</v>
      </c>
    </row>
    <row r="103" spans="1:18" x14ac:dyDescent="0.25">
      <c r="A103" t="s">
        <v>201</v>
      </c>
      <c r="B103" t="s">
        <v>202</v>
      </c>
      <c r="C103" t="s">
        <v>824</v>
      </c>
      <c r="D103" t="s">
        <v>190</v>
      </c>
      <c r="E103" t="s">
        <v>190</v>
      </c>
      <c r="F103" s="2">
        <v>1.0000000000001099</v>
      </c>
      <c r="G103" s="1">
        <v>0.73665419287419798</v>
      </c>
      <c r="H103" s="2">
        <f>COUNTIF($U$3:$U$15,Tabela1[[#This Row],[protID]])</f>
        <v>1</v>
      </c>
    </row>
    <row r="105" spans="1:18" x14ac:dyDescent="0.25">
      <c r="A105" s="21" t="s">
        <v>732</v>
      </c>
      <c r="B105" s="21"/>
      <c r="C105" s="21"/>
      <c r="D105" s="21"/>
      <c r="E105" s="21"/>
      <c r="F105" s="21"/>
    </row>
    <row r="106" spans="1:18" x14ac:dyDescent="0.25">
      <c r="A106" t="s">
        <v>240</v>
      </c>
      <c r="B106" t="s">
        <v>241</v>
      </c>
      <c r="C106" t="s">
        <v>382</v>
      </c>
      <c r="D106" t="s">
        <v>244</v>
      </c>
      <c r="E106" t="s">
        <v>381</v>
      </c>
      <c r="F106" t="s">
        <v>383</v>
      </c>
    </row>
    <row r="107" spans="1:18" x14ac:dyDescent="0.25">
      <c r="A107" t="s">
        <v>247</v>
      </c>
      <c r="B107" t="s">
        <v>248</v>
      </c>
      <c r="C107" s="1">
        <v>0.49855121887042902</v>
      </c>
      <c r="D107" t="s">
        <v>249</v>
      </c>
      <c r="E107" t="s">
        <v>250</v>
      </c>
      <c r="F107">
        <f>COUNTIF(Tabela1[rxnName],Tabela2[[#This Row],[rxnName]])</f>
        <v>0</v>
      </c>
      <c r="I107" s="8" t="s">
        <v>638</v>
      </c>
    </row>
    <row r="108" spans="1:18" x14ac:dyDescent="0.25">
      <c r="A108" s="13" t="s">
        <v>251</v>
      </c>
      <c r="B108" s="13" t="s">
        <v>83</v>
      </c>
      <c r="C108" s="14">
        <v>0.35406846904869899</v>
      </c>
      <c r="D108" s="13" t="s">
        <v>252</v>
      </c>
      <c r="E108" s="13" t="s">
        <v>253</v>
      </c>
      <c r="F108" s="13">
        <f>COUNTIF(Tabela1[rxnName],Tabela2[[#This Row],[rxnName]])</f>
        <v>1</v>
      </c>
      <c r="I108" s="4" t="s">
        <v>639</v>
      </c>
    </row>
    <row r="109" spans="1:18" x14ac:dyDescent="0.25">
      <c r="A109" t="s">
        <v>256</v>
      </c>
      <c r="B109" t="s">
        <v>257</v>
      </c>
      <c r="C109" s="1">
        <v>0.34321862404313103</v>
      </c>
      <c r="D109" t="s">
        <v>258</v>
      </c>
      <c r="E109" t="s">
        <v>259</v>
      </c>
      <c r="F109">
        <f>COUNTIF(Tabela1[rxnName],Tabela2[[#This Row],[rxnName]])</f>
        <v>0</v>
      </c>
      <c r="I109" s="5" t="s">
        <v>640</v>
      </c>
    </row>
    <row r="110" spans="1:18" x14ac:dyDescent="0.25">
      <c r="A110" t="s">
        <v>260</v>
      </c>
      <c r="B110" t="s">
        <v>261</v>
      </c>
      <c r="C110" s="1">
        <v>0.339066938988557</v>
      </c>
      <c r="D110" t="s">
        <v>262</v>
      </c>
      <c r="E110" t="s">
        <v>263</v>
      </c>
      <c r="F110">
        <f>COUNTIF(Tabela1[rxnName],Tabela2[[#This Row],[rxnName]])</f>
        <v>0</v>
      </c>
    </row>
    <row r="111" spans="1:18" x14ac:dyDescent="0.25">
      <c r="A111" t="s">
        <v>264</v>
      </c>
      <c r="B111" t="s">
        <v>265</v>
      </c>
      <c r="C111" s="1">
        <v>0.33553760511090902</v>
      </c>
      <c r="D111" t="s">
        <v>266</v>
      </c>
      <c r="E111" t="s">
        <v>267</v>
      </c>
      <c r="F111">
        <f>COUNTIF(Tabela1[rxnName],Tabela2[[#This Row],[rxnName]])</f>
        <v>0</v>
      </c>
    </row>
    <row r="112" spans="1:18" x14ac:dyDescent="0.25">
      <c r="A112" t="s">
        <v>268</v>
      </c>
      <c r="B112" t="s">
        <v>269</v>
      </c>
      <c r="C112" s="1">
        <v>0.33553760511090902</v>
      </c>
      <c r="D112" t="s">
        <v>270</v>
      </c>
      <c r="E112" t="s">
        <v>271</v>
      </c>
      <c r="F112">
        <f>COUNTIF(Tabela1[rxnName],Tabela2[[#This Row],[rxnName]])</f>
        <v>0</v>
      </c>
    </row>
    <row r="113" spans="1:6" x14ac:dyDescent="0.25">
      <c r="A113" t="s">
        <v>304</v>
      </c>
      <c r="B113" t="s">
        <v>305</v>
      </c>
      <c r="C113" s="1">
        <v>0.33371099434020701</v>
      </c>
      <c r="D113" t="s">
        <v>306</v>
      </c>
      <c r="E113" t="s">
        <v>307</v>
      </c>
      <c r="F113">
        <f>COUNTIF(Tabela1[rxnName],Tabela2[[#This Row],[rxnName]])</f>
        <v>0</v>
      </c>
    </row>
    <row r="114" spans="1:6" x14ac:dyDescent="0.25">
      <c r="A114" t="s">
        <v>427</v>
      </c>
      <c r="B114" t="s">
        <v>354</v>
      </c>
      <c r="C114" s="1">
        <v>0.32165020477091799</v>
      </c>
      <c r="D114" t="s">
        <v>428</v>
      </c>
      <c r="E114" t="s">
        <v>429</v>
      </c>
      <c r="F114">
        <f>COUNTIF(Tabela1[rxnName],Tabela2[[#This Row],[rxnName]])</f>
        <v>0</v>
      </c>
    </row>
    <row r="115" spans="1:6" x14ac:dyDescent="0.25">
      <c r="A115" t="s">
        <v>280</v>
      </c>
      <c r="B115" t="s">
        <v>281</v>
      </c>
      <c r="C115" s="1">
        <v>0.31158866627923398</v>
      </c>
      <c r="D115" t="s">
        <v>282</v>
      </c>
      <c r="E115" t="s">
        <v>283</v>
      </c>
      <c r="F115">
        <f>COUNTIF(Tabela1[rxnName],Tabela2[[#This Row],[rxnName]])</f>
        <v>0</v>
      </c>
    </row>
    <row r="116" spans="1:6" x14ac:dyDescent="0.25">
      <c r="A116" t="s">
        <v>284</v>
      </c>
      <c r="B116" t="s">
        <v>285</v>
      </c>
      <c r="C116" s="1">
        <v>0.31146930613995599</v>
      </c>
      <c r="D116" t="s">
        <v>286</v>
      </c>
      <c r="E116" t="s">
        <v>287</v>
      </c>
      <c r="F116">
        <f>COUNTIF(Tabela1[rxnName],Tabela2[[#This Row],[rxnName]])</f>
        <v>0</v>
      </c>
    </row>
    <row r="117" spans="1:6" x14ac:dyDescent="0.25">
      <c r="A117" t="s">
        <v>288</v>
      </c>
      <c r="B117" t="s">
        <v>289</v>
      </c>
      <c r="C117" s="1">
        <v>0.31146930613995599</v>
      </c>
      <c r="D117" t="s">
        <v>290</v>
      </c>
      <c r="E117" t="s">
        <v>291</v>
      </c>
      <c r="F117">
        <f>COUNTIF(Tabela1[rxnName],Tabela2[[#This Row],[rxnName]])</f>
        <v>0</v>
      </c>
    </row>
    <row r="118" spans="1:6" x14ac:dyDescent="0.25">
      <c r="A118" t="s">
        <v>644</v>
      </c>
      <c r="B118" t="s">
        <v>645</v>
      </c>
      <c r="C118" s="1">
        <v>0.30822647219363403</v>
      </c>
      <c r="D118" t="s">
        <v>646</v>
      </c>
      <c r="E118" t="s">
        <v>647</v>
      </c>
      <c r="F118">
        <f>COUNTIF(Tabela1[rxnName],Tabela2[[#This Row],[rxnName]])</f>
        <v>0</v>
      </c>
    </row>
    <row r="119" spans="1:6" x14ac:dyDescent="0.25">
      <c r="A119" t="s">
        <v>430</v>
      </c>
      <c r="B119" t="s">
        <v>431</v>
      </c>
      <c r="C119" s="1">
        <v>0.30351979100114401</v>
      </c>
      <c r="D119" t="s">
        <v>432</v>
      </c>
      <c r="E119" t="s">
        <v>433</v>
      </c>
      <c r="F119">
        <f>COUNTIF(Tabela1[rxnName],Tabela2[[#This Row],[rxnName]])</f>
        <v>0</v>
      </c>
    </row>
    <row r="120" spans="1:6" x14ac:dyDescent="0.25">
      <c r="A120" t="s">
        <v>434</v>
      </c>
      <c r="B120" t="s">
        <v>435</v>
      </c>
      <c r="C120" s="1">
        <v>0.30351979100114401</v>
      </c>
      <c r="D120" t="s">
        <v>436</v>
      </c>
      <c r="E120" t="s">
        <v>437</v>
      </c>
      <c r="F120">
        <f>COUNTIF(Tabela1[rxnName],Tabela2[[#This Row],[rxnName]])</f>
        <v>0</v>
      </c>
    </row>
    <row r="121" spans="1:6" x14ac:dyDescent="0.25">
      <c r="A121" t="s">
        <v>438</v>
      </c>
      <c r="B121" t="s">
        <v>439</v>
      </c>
      <c r="C121" s="1">
        <v>0.30351979100114401</v>
      </c>
      <c r="D121" t="s">
        <v>440</v>
      </c>
      <c r="E121" t="s">
        <v>441</v>
      </c>
      <c r="F121">
        <f>COUNTIF(Tabela1[rxnName],Tabela2[[#This Row],[rxnName]])</f>
        <v>0</v>
      </c>
    </row>
    <row r="122" spans="1:6" x14ac:dyDescent="0.25">
      <c r="A122" t="s">
        <v>272</v>
      </c>
      <c r="B122" t="s">
        <v>273</v>
      </c>
      <c r="C122" s="1">
        <v>0.30336994249186799</v>
      </c>
      <c r="D122" t="s">
        <v>274</v>
      </c>
      <c r="E122" t="s">
        <v>275</v>
      </c>
      <c r="F122">
        <f>COUNTIF(Tabela1[rxnName],Tabela2[[#This Row],[rxnName]])</f>
        <v>0</v>
      </c>
    </row>
    <row r="123" spans="1:6" x14ac:dyDescent="0.25">
      <c r="A123" t="s">
        <v>276</v>
      </c>
      <c r="B123" t="s">
        <v>277</v>
      </c>
      <c r="C123" s="1">
        <v>0.30336994249186799</v>
      </c>
      <c r="D123" t="s">
        <v>278</v>
      </c>
      <c r="E123" t="s">
        <v>279</v>
      </c>
      <c r="F123">
        <f>COUNTIF(Tabela1[rxnName],Tabela2[[#This Row],[rxnName]])</f>
        <v>0</v>
      </c>
    </row>
    <row r="124" spans="1:6" x14ac:dyDescent="0.25">
      <c r="A124" t="s">
        <v>296</v>
      </c>
      <c r="B124" t="s">
        <v>297</v>
      </c>
      <c r="C124" s="1">
        <v>0.303226813489061</v>
      </c>
      <c r="D124" t="s">
        <v>298</v>
      </c>
      <c r="E124" t="s">
        <v>299</v>
      </c>
      <c r="F124">
        <f>COUNTIF(Tabela1[rxnName],Tabela2[[#This Row],[rxnName]])</f>
        <v>0</v>
      </c>
    </row>
    <row r="125" spans="1:6" x14ac:dyDescent="0.25">
      <c r="A125" t="s">
        <v>300</v>
      </c>
      <c r="B125" t="s">
        <v>301</v>
      </c>
      <c r="C125" s="1">
        <v>0.303226813489061</v>
      </c>
      <c r="D125" t="s">
        <v>302</v>
      </c>
      <c r="E125" t="s">
        <v>303</v>
      </c>
      <c r="F125">
        <f>COUNTIF(Tabela1[rxnName],Tabela2[[#This Row],[rxnName]])</f>
        <v>0</v>
      </c>
    </row>
    <row r="126" spans="1:6" x14ac:dyDescent="0.25">
      <c r="A126" s="13" t="s">
        <v>292</v>
      </c>
      <c r="B126" s="13" t="s">
        <v>293</v>
      </c>
      <c r="C126" s="14">
        <v>0.300886536831596</v>
      </c>
      <c r="D126" s="13" t="s">
        <v>294</v>
      </c>
      <c r="E126" s="13" t="s">
        <v>295</v>
      </c>
      <c r="F126" s="13">
        <f>COUNTIF(Tabela1[rxnName],Tabela2[[#This Row],[rxnName]])</f>
        <v>1</v>
      </c>
    </row>
    <row r="127" spans="1:6" x14ac:dyDescent="0.25">
      <c r="A127" t="s">
        <v>442</v>
      </c>
      <c r="B127" t="s">
        <v>443</v>
      </c>
      <c r="C127" s="1">
        <v>0.29940813518288401</v>
      </c>
      <c r="D127" t="s">
        <v>444</v>
      </c>
      <c r="E127" t="s">
        <v>445</v>
      </c>
      <c r="F127">
        <f>COUNTIF(Tabela1[rxnName],Tabela2[[#This Row],[rxnName]])</f>
        <v>0</v>
      </c>
    </row>
    <row r="128" spans="1:6" x14ac:dyDescent="0.25">
      <c r="A128" t="s">
        <v>446</v>
      </c>
      <c r="B128" t="s">
        <v>447</v>
      </c>
      <c r="C128" s="1">
        <v>0.29940813518288401</v>
      </c>
      <c r="D128" t="s">
        <v>448</v>
      </c>
      <c r="E128" t="s">
        <v>449</v>
      </c>
      <c r="F128">
        <f>COUNTIF(Tabela1[rxnName],Tabela2[[#This Row],[rxnName]])</f>
        <v>0</v>
      </c>
    </row>
    <row r="129" spans="1:6" x14ac:dyDescent="0.25">
      <c r="A129" t="s">
        <v>308</v>
      </c>
      <c r="B129" t="s">
        <v>309</v>
      </c>
      <c r="C129" s="1">
        <v>0.287291240814875</v>
      </c>
      <c r="D129" t="s">
        <v>310</v>
      </c>
      <c r="E129" t="s">
        <v>311</v>
      </c>
      <c r="F129">
        <f>COUNTIF(Tabela1[rxnName],Tabela2[[#This Row],[rxnName]])</f>
        <v>0</v>
      </c>
    </row>
    <row r="130" spans="1:6" x14ac:dyDescent="0.25">
      <c r="A130" t="s">
        <v>450</v>
      </c>
      <c r="B130" t="s">
        <v>451</v>
      </c>
      <c r="C130" s="1">
        <v>0.286603687332529</v>
      </c>
      <c r="D130" t="s">
        <v>452</v>
      </c>
      <c r="E130" t="s">
        <v>453</v>
      </c>
      <c r="F130">
        <f>COUNTIF(Tabela1[rxnName],Tabela2[[#This Row],[rxnName]])</f>
        <v>0</v>
      </c>
    </row>
    <row r="131" spans="1:6" x14ac:dyDescent="0.25">
      <c r="A131" t="s">
        <v>312</v>
      </c>
      <c r="B131" t="s">
        <v>313</v>
      </c>
      <c r="C131" s="1">
        <v>0.28541798507537902</v>
      </c>
      <c r="D131" t="s">
        <v>314</v>
      </c>
      <c r="E131" t="s">
        <v>315</v>
      </c>
      <c r="F131">
        <f>COUNTIF(Tabela1[rxnName],Tabela2[[#This Row],[rxnName]])</f>
        <v>0</v>
      </c>
    </row>
    <row r="132" spans="1:6" x14ac:dyDescent="0.25">
      <c r="A132" t="s">
        <v>316</v>
      </c>
      <c r="B132" t="s">
        <v>317</v>
      </c>
      <c r="C132" s="1">
        <v>0.25497695343523202</v>
      </c>
      <c r="D132" t="s">
        <v>249</v>
      </c>
      <c r="E132" t="s">
        <v>318</v>
      </c>
      <c r="F132">
        <f>COUNTIF(Tabela1[rxnName],Tabela2[[#This Row],[rxnName]])</f>
        <v>0</v>
      </c>
    </row>
    <row r="133" spans="1:6" x14ac:dyDescent="0.25">
      <c r="A133" s="13" t="s">
        <v>254</v>
      </c>
      <c r="B133" s="13" t="s">
        <v>62</v>
      </c>
      <c r="C133" s="14">
        <v>0.246931565544836</v>
      </c>
      <c r="D133" s="13" t="s">
        <v>252</v>
      </c>
      <c r="E133" s="13" t="s">
        <v>255</v>
      </c>
      <c r="F133" s="13">
        <f>COUNTIF(Tabela1[rxnName],Tabela2[[#This Row],[rxnName]])</f>
        <v>1</v>
      </c>
    </row>
    <row r="134" spans="1:6" x14ac:dyDescent="0.25">
      <c r="A134" t="s">
        <v>319</v>
      </c>
      <c r="B134" t="s">
        <v>320</v>
      </c>
      <c r="C134" s="1">
        <v>0.239107730753124</v>
      </c>
      <c r="D134" t="s">
        <v>321</v>
      </c>
      <c r="E134" t="s">
        <v>322</v>
      </c>
      <c r="F134">
        <f>COUNTIF(Tabela1[rxnName],Tabela2[[#This Row],[rxnName]])</f>
        <v>0</v>
      </c>
    </row>
    <row r="135" spans="1:6" x14ac:dyDescent="0.25">
      <c r="A135" t="s">
        <v>384</v>
      </c>
      <c r="B135" t="s">
        <v>355</v>
      </c>
      <c r="C135" s="1">
        <v>0.23022898690785601</v>
      </c>
      <c r="D135" t="s">
        <v>385</v>
      </c>
      <c r="E135" t="s">
        <v>386</v>
      </c>
      <c r="F135">
        <f>COUNTIF(Tabela1[rxnName],Tabela2[[#This Row],[rxnName]])</f>
        <v>0</v>
      </c>
    </row>
    <row r="136" spans="1:6" x14ac:dyDescent="0.25">
      <c r="A136" t="s">
        <v>323</v>
      </c>
      <c r="B136" t="s">
        <v>324</v>
      </c>
      <c r="C136" s="1">
        <v>0.21736518478082101</v>
      </c>
      <c r="D136" t="s">
        <v>325</v>
      </c>
      <c r="E136" t="s">
        <v>326</v>
      </c>
      <c r="F136">
        <f>COUNTIF(Tabela1[rxnName],Tabela2[[#This Row],[rxnName]])</f>
        <v>0</v>
      </c>
    </row>
    <row r="137" spans="1:6" x14ac:dyDescent="0.25">
      <c r="A137" t="s">
        <v>387</v>
      </c>
      <c r="B137" t="s">
        <v>388</v>
      </c>
      <c r="C137" s="1">
        <v>0.17230652509921601</v>
      </c>
      <c r="D137" t="s">
        <v>385</v>
      </c>
      <c r="E137" t="s">
        <v>389</v>
      </c>
      <c r="F137">
        <f>COUNTIF(Tabela1[rxnName],Tabela2[[#This Row],[rxnName]])</f>
        <v>0</v>
      </c>
    </row>
    <row r="138" spans="1:6" x14ac:dyDescent="0.25">
      <c r="A138" t="s">
        <v>454</v>
      </c>
      <c r="B138" t="s">
        <v>455</v>
      </c>
      <c r="C138" s="1">
        <v>0.169182282246399</v>
      </c>
      <c r="D138" t="s">
        <v>456</v>
      </c>
      <c r="E138" t="s">
        <v>457</v>
      </c>
      <c r="F138">
        <f>COUNTIF(Tabela1[rxnName],Tabela2[[#This Row],[rxnName]])</f>
        <v>0</v>
      </c>
    </row>
    <row r="139" spans="1:6" x14ac:dyDescent="0.25">
      <c r="A139" s="13" t="s">
        <v>327</v>
      </c>
      <c r="B139" s="13" t="s">
        <v>79</v>
      </c>
      <c r="C139" s="14">
        <v>0.14890903088178101</v>
      </c>
      <c r="D139" s="13" t="s">
        <v>328</v>
      </c>
      <c r="E139" s="13" t="s">
        <v>329</v>
      </c>
      <c r="F139" s="13">
        <f>COUNTIF(Tabela1[rxnName],Tabela2[[#This Row],[rxnName]])</f>
        <v>1</v>
      </c>
    </row>
    <row r="140" spans="1:6" x14ac:dyDescent="0.25">
      <c r="A140" t="s">
        <v>336</v>
      </c>
      <c r="B140" t="s">
        <v>337</v>
      </c>
      <c r="C140" s="1">
        <v>0.13472545481641901</v>
      </c>
      <c r="D140" t="s">
        <v>338</v>
      </c>
      <c r="E140" t="s">
        <v>339</v>
      </c>
      <c r="F140">
        <f>COUNTIF(Tabela1[rxnName],Tabela2[[#This Row],[rxnName]])</f>
        <v>0</v>
      </c>
    </row>
    <row r="141" spans="1:6" x14ac:dyDescent="0.25">
      <c r="A141" t="s">
        <v>340</v>
      </c>
      <c r="B141" t="s">
        <v>341</v>
      </c>
      <c r="C141" s="1">
        <v>0.13472545481641901</v>
      </c>
      <c r="D141" t="s">
        <v>342</v>
      </c>
      <c r="E141" t="s">
        <v>343</v>
      </c>
      <c r="F141">
        <f>COUNTIF(Tabela1[rxnName],Tabela2[[#This Row],[rxnName]])</f>
        <v>0</v>
      </c>
    </row>
    <row r="142" spans="1:6" x14ac:dyDescent="0.25">
      <c r="A142" t="s">
        <v>458</v>
      </c>
      <c r="B142" t="s">
        <v>459</v>
      </c>
      <c r="C142" s="1">
        <v>0.13472545481641901</v>
      </c>
      <c r="D142" t="s">
        <v>460</v>
      </c>
      <c r="E142" t="s">
        <v>461</v>
      </c>
      <c r="F142">
        <f>COUNTIF(Tabela1[rxnName],Tabela2[[#This Row],[rxnName]])</f>
        <v>0</v>
      </c>
    </row>
    <row r="143" spans="1:6" x14ac:dyDescent="0.25">
      <c r="A143" t="s">
        <v>357</v>
      </c>
      <c r="B143" t="s">
        <v>358</v>
      </c>
      <c r="C143" s="1">
        <v>7.4075967148883801E-2</v>
      </c>
      <c r="D143" t="s">
        <v>356</v>
      </c>
      <c r="E143" t="s">
        <v>359</v>
      </c>
      <c r="F143">
        <f>COUNTIF(Tabela1[rxnName],Tabela2[[#This Row],[rxnName]])</f>
        <v>0</v>
      </c>
    </row>
    <row r="144" spans="1:6" x14ac:dyDescent="0.25">
      <c r="A144" t="s">
        <v>330</v>
      </c>
      <c r="B144" t="s">
        <v>331</v>
      </c>
      <c r="C144" s="1">
        <v>5.6536443756437502E-2</v>
      </c>
      <c r="D144" t="s">
        <v>332</v>
      </c>
      <c r="E144" t="s">
        <v>333</v>
      </c>
      <c r="F144">
        <f>COUNTIF(Tabela1[rxnName],Tabela2[[#This Row],[rxnName]])</f>
        <v>0</v>
      </c>
    </row>
    <row r="145" spans="1:6" x14ac:dyDescent="0.25">
      <c r="A145" s="13" t="s">
        <v>334</v>
      </c>
      <c r="B145" s="13" t="s">
        <v>76</v>
      </c>
      <c r="C145" s="14">
        <v>5.6308764159222501E-2</v>
      </c>
      <c r="D145" s="13" t="s">
        <v>252</v>
      </c>
      <c r="E145" s="13" t="s">
        <v>335</v>
      </c>
      <c r="F145" s="13">
        <f>COUNTIF(Tabela1[rxnName],Tabela2[[#This Row],[rxnName]])</f>
        <v>1</v>
      </c>
    </row>
    <row r="146" spans="1:6" x14ac:dyDescent="0.25">
      <c r="A146" s="13" t="s">
        <v>344</v>
      </c>
      <c r="B146" s="13" t="s">
        <v>125</v>
      </c>
      <c r="C146" s="14">
        <v>3.09128906553316E-2</v>
      </c>
      <c r="D146" s="13" t="s">
        <v>345</v>
      </c>
      <c r="E146" s="13" t="s">
        <v>346</v>
      </c>
      <c r="F146" s="13">
        <f>COUNTIF(Tabela1[rxnName],Tabela2[[#This Row],[rxnName]])</f>
        <v>2</v>
      </c>
    </row>
    <row r="147" spans="1:6" x14ac:dyDescent="0.25">
      <c r="A147" t="s">
        <v>376</v>
      </c>
      <c r="B147" t="s">
        <v>218</v>
      </c>
      <c r="C147" s="16">
        <v>7.1914447892689904E-3</v>
      </c>
      <c r="D147" t="s">
        <v>377</v>
      </c>
      <c r="E147" t="s">
        <v>378</v>
      </c>
      <c r="F147">
        <f>COUNTIF(Tabela1[rxnID],Tabela2[[#This Row],[rxnID]])</f>
        <v>0</v>
      </c>
    </row>
    <row r="148" spans="1:6" x14ac:dyDescent="0.25">
      <c r="A148" t="s">
        <v>648</v>
      </c>
      <c r="B148" t="s">
        <v>649</v>
      </c>
      <c r="C148" s="16">
        <v>0</v>
      </c>
      <c r="D148" t="s">
        <v>650</v>
      </c>
      <c r="E148" t="s">
        <v>651</v>
      </c>
      <c r="F148">
        <f>COUNTIF(Tabela1[rxnID],Tabela2[[#This Row],[rxnID]])</f>
        <v>0</v>
      </c>
    </row>
    <row r="149" spans="1:6" x14ac:dyDescent="0.25">
      <c r="A149" t="s">
        <v>347</v>
      </c>
      <c r="B149" t="s">
        <v>348</v>
      </c>
      <c r="C149" s="16">
        <v>0</v>
      </c>
      <c r="D149" t="s">
        <v>349</v>
      </c>
      <c r="E149" t="s">
        <v>350</v>
      </c>
      <c r="F149">
        <f>COUNTIF(Tabela1[rxnID],Tabela2[[#This Row],[rxnID]])</f>
        <v>0</v>
      </c>
    </row>
    <row r="150" spans="1:6" x14ac:dyDescent="0.25">
      <c r="A150" t="s">
        <v>351</v>
      </c>
      <c r="B150" t="s">
        <v>49</v>
      </c>
      <c r="C150" s="16">
        <v>0</v>
      </c>
      <c r="D150" t="s">
        <v>352</v>
      </c>
      <c r="E150" t="s">
        <v>353</v>
      </c>
      <c r="F150">
        <f>COUNTIF(Tabela1[rxnID],Tabela2[[#This Row],[rxnID]])</f>
        <v>0</v>
      </c>
    </row>
    <row r="151" spans="1:6" x14ac:dyDescent="0.25">
      <c r="A151" t="s">
        <v>360</v>
      </c>
      <c r="B151" t="s">
        <v>361</v>
      </c>
      <c r="C151" s="16">
        <v>0</v>
      </c>
      <c r="D151" t="s">
        <v>362</v>
      </c>
      <c r="E151" t="s">
        <v>363</v>
      </c>
      <c r="F151">
        <f>COUNTIF(Tabela1[rxnID],Tabela2[[#This Row],[rxnID]])</f>
        <v>0</v>
      </c>
    </row>
    <row r="152" spans="1:6" x14ac:dyDescent="0.25">
      <c r="A152" t="s">
        <v>364</v>
      </c>
      <c r="B152" t="s">
        <v>365</v>
      </c>
      <c r="C152" s="16">
        <v>0</v>
      </c>
      <c r="D152" t="s">
        <v>366</v>
      </c>
      <c r="E152" t="s">
        <v>367</v>
      </c>
      <c r="F152">
        <f>COUNTIF(Tabela1[rxnID],Tabela2[[#This Row],[rxnID]])</f>
        <v>0</v>
      </c>
    </row>
    <row r="153" spans="1:6" x14ac:dyDescent="0.25">
      <c r="A153" t="s">
        <v>368</v>
      </c>
      <c r="B153" t="s">
        <v>369</v>
      </c>
      <c r="C153" s="16">
        <v>0</v>
      </c>
      <c r="D153" t="s">
        <v>370</v>
      </c>
      <c r="E153" t="s">
        <v>371</v>
      </c>
      <c r="F153">
        <f>COUNTIF(Tabela1[rxnID],Tabela2[[#This Row],[rxnID]])</f>
        <v>0</v>
      </c>
    </row>
    <row r="154" spans="1:6" x14ac:dyDescent="0.25">
      <c r="A154" t="s">
        <v>372</v>
      </c>
      <c r="B154" t="s">
        <v>373</v>
      </c>
      <c r="C154" s="16">
        <v>0</v>
      </c>
      <c r="D154" t="s">
        <v>374</v>
      </c>
      <c r="E154" t="s">
        <v>375</v>
      </c>
      <c r="F154">
        <f>COUNTIF(Tabela1[rxnID],Tabela2[[#This Row],[rxnID]])</f>
        <v>0</v>
      </c>
    </row>
    <row r="155" spans="1:6" x14ac:dyDescent="0.25">
      <c r="A155" s="13" t="s">
        <v>223</v>
      </c>
      <c r="B155" s="13" t="s">
        <v>224</v>
      </c>
      <c r="C155" s="17">
        <v>0</v>
      </c>
      <c r="D155" s="13" t="s">
        <v>226</v>
      </c>
      <c r="E155" s="13" t="s">
        <v>379</v>
      </c>
      <c r="F155" s="13">
        <f>COUNTIF(Tabela1[rxnID],Tabela2[[#This Row],[rxnID]])</f>
        <v>1</v>
      </c>
    </row>
    <row r="156" spans="1:6" x14ac:dyDescent="0.25">
      <c r="A156" t="s">
        <v>652</v>
      </c>
      <c r="B156" t="s">
        <v>653</v>
      </c>
      <c r="C156" s="16">
        <v>0</v>
      </c>
      <c r="D156" t="s">
        <v>380</v>
      </c>
      <c r="E156" t="s">
        <v>654</v>
      </c>
      <c r="F156">
        <f>COUNTIF(Tabela1[rxnID],Tabela2[[#This Row],[rxnID]])</f>
        <v>0</v>
      </c>
    </row>
  </sheetData>
  <mergeCells count="4">
    <mergeCell ref="A105:F105"/>
    <mergeCell ref="A1:I1"/>
    <mergeCell ref="K1:S1"/>
    <mergeCell ref="U1:AA1"/>
  </mergeCells>
  <conditionalFormatting sqref="C107:C146">
    <cfRule type="expression" dxfId="5" priority="1">
      <formula>C107&lt;0.5</formula>
    </cfRule>
    <cfRule type="expression" dxfId="4" priority="2">
      <formula>C107&lt;0.05</formula>
    </cfRule>
    <cfRule type="expression" dxfId="3" priority="3">
      <formula>C107&gt;=1.05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Q105"/>
  <sheetViews>
    <sheetView topLeftCell="A13" zoomScale="90" zoomScaleNormal="90" workbookViewId="0">
      <selection activeCell="J32" sqref="J32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68.42578125" customWidth="1"/>
    <col min="9" max="9" width="14.85546875" customWidth="1"/>
    <col min="10" max="10" width="9.42578125" customWidth="1"/>
    <col min="11" max="11" width="14.42578125" customWidth="1"/>
    <col min="16" max="16" width="33.140625" bestFit="1" customWidth="1"/>
    <col min="17" max="17" width="48.5703125" bestFit="1" customWidth="1"/>
  </cols>
  <sheetData>
    <row r="1" spans="1:17" x14ac:dyDescent="0.25">
      <c r="A1" s="22" t="s">
        <v>642</v>
      </c>
      <c r="B1" s="22"/>
      <c r="C1" s="22"/>
      <c r="D1" s="22"/>
      <c r="E1" s="22"/>
      <c r="F1" s="22"/>
      <c r="G1" s="22"/>
      <c r="H1" s="22"/>
    </row>
    <row r="2" spans="1:17" x14ac:dyDescent="0.25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423</v>
      </c>
      <c r="K2" s="24" t="s">
        <v>873</v>
      </c>
      <c r="L2" s="24"/>
      <c r="M2" s="24"/>
      <c r="N2" s="24"/>
      <c r="O2" s="24"/>
      <c r="P2" s="24"/>
      <c r="Q2" s="24"/>
    </row>
    <row r="3" spans="1:17" x14ac:dyDescent="0.25">
      <c r="A3" t="s">
        <v>84</v>
      </c>
      <c r="B3" t="s">
        <v>85</v>
      </c>
      <c r="C3" s="3" t="s">
        <v>875</v>
      </c>
      <c r="D3" t="s">
        <v>87</v>
      </c>
      <c r="E3" t="s">
        <v>87</v>
      </c>
      <c r="F3">
        <v>1</v>
      </c>
      <c r="G3">
        <v>5.8491000000000001E-2</v>
      </c>
      <c r="H3">
        <f>COUNTIF($K$4:$K$5,Tabela4[[#This Row],[protID]])</f>
        <v>0</v>
      </c>
      <c r="K3" s="19" t="s">
        <v>803</v>
      </c>
      <c r="L3" s="19" t="s">
        <v>804</v>
      </c>
      <c r="M3" s="19" t="s">
        <v>805</v>
      </c>
      <c r="N3" s="19" t="s">
        <v>806</v>
      </c>
      <c r="O3" s="19" t="s">
        <v>807</v>
      </c>
      <c r="P3" s="19" t="s">
        <v>808</v>
      </c>
      <c r="Q3" s="19" t="s">
        <v>809</v>
      </c>
    </row>
    <row r="4" spans="1:17" x14ac:dyDescent="0.25">
      <c r="A4" t="s">
        <v>88</v>
      </c>
      <c r="B4" t="s">
        <v>89</v>
      </c>
      <c r="C4" s="3" t="s">
        <v>875</v>
      </c>
      <c r="D4" t="s">
        <v>87</v>
      </c>
      <c r="E4" t="s">
        <v>87</v>
      </c>
      <c r="F4">
        <v>1</v>
      </c>
      <c r="G4">
        <v>5.8491000000000001E-2</v>
      </c>
      <c r="H4">
        <f>COUNTIF($K$4:$K$5,Tabela4[[#This Row],[protID]])</f>
        <v>0</v>
      </c>
      <c r="K4" t="s">
        <v>874</v>
      </c>
      <c r="L4">
        <v>2.1418E-2</v>
      </c>
      <c r="M4">
        <v>0.2356</v>
      </c>
      <c r="N4">
        <v>1</v>
      </c>
      <c r="O4">
        <v>1.5054000000000001</v>
      </c>
      <c r="P4" t="s">
        <v>837</v>
      </c>
      <c r="Q4" t="s">
        <v>838</v>
      </c>
    </row>
    <row r="5" spans="1:17" x14ac:dyDescent="0.25">
      <c r="A5" t="s">
        <v>90</v>
      </c>
      <c r="B5" t="s">
        <v>85</v>
      </c>
      <c r="C5" t="s">
        <v>86</v>
      </c>
      <c r="D5" t="s">
        <v>87</v>
      </c>
      <c r="E5" t="s">
        <v>87</v>
      </c>
      <c r="F5">
        <v>1</v>
      </c>
      <c r="G5">
        <v>5.8491000000000001E-2</v>
      </c>
      <c r="H5">
        <f>COUNTIF($K$4:$K$5,Tabela4[[#This Row],[protID]])</f>
        <v>0</v>
      </c>
      <c r="K5" t="s">
        <v>12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828</v>
      </c>
      <c r="Q5" t="s">
        <v>829</v>
      </c>
    </row>
    <row r="6" spans="1:17" x14ac:dyDescent="0.25">
      <c r="A6" t="s">
        <v>91</v>
      </c>
      <c r="B6" t="s">
        <v>89</v>
      </c>
      <c r="C6" s="3" t="s">
        <v>875</v>
      </c>
      <c r="D6" t="s">
        <v>87</v>
      </c>
      <c r="E6" t="s">
        <v>87</v>
      </c>
      <c r="F6">
        <v>1</v>
      </c>
      <c r="G6">
        <v>5.8491000000000001E-2</v>
      </c>
      <c r="H6">
        <f>COUNTIF($K$4:$K$5,Tabela4[[#This Row],[protID]])</f>
        <v>0</v>
      </c>
    </row>
    <row r="7" spans="1:17" x14ac:dyDescent="0.25">
      <c r="A7" t="s">
        <v>152</v>
      </c>
      <c r="B7" t="s">
        <v>153</v>
      </c>
      <c r="C7" t="s">
        <v>86</v>
      </c>
      <c r="D7" t="s">
        <v>87</v>
      </c>
      <c r="E7" t="s">
        <v>87</v>
      </c>
      <c r="F7">
        <v>1</v>
      </c>
      <c r="G7">
        <v>5.8491000000000001E-2</v>
      </c>
      <c r="H7">
        <f>COUNTIF($K$4:$K$5,Tabela4[[#This Row],[protID]])</f>
        <v>0</v>
      </c>
    </row>
    <row r="8" spans="1:17" x14ac:dyDescent="0.25">
      <c r="A8" t="s">
        <v>154</v>
      </c>
      <c r="B8" t="s">
        <v>155</v>
      </c>
      <c r="C8" t="s">
        <v>86</v>
      </c>
      <c r="D8" t="s">
        <v>87</v>
      </c>
      <c r="E8" t="s">
        <v>87</v>
      </c>
      <c r="F8">
        <v>1</v>
      </c>
      <c r="G8">
        <v>5.8491000000000001E-2</v>
      </c>
      <c r="H8">
        <f>COUNTIF($K$4:$K$5,Tabela4[[#This Row],[protID]])</f>
        <v>0</v>
      </c>
    </row>
    <row r="9" spans="1:17" x14ac:dyDescent="0.25">
      <c r="A9" t="s">
        <v>156</v>
      </c>
      <c r="B9" t="s">
        <v>157</v>
      </c>
      <c r="C9" t="s">
        <v>86</v>
      </c>
      <c r="D9" t="s">
        <v>87</v>
      </c>
      <c r="E9" t="s">
        <v>87</v>
      </c>
      <c r="F9">
        <v>1</v>
      </c>
      <c r="G9">
        <v>5.8491000000000001E-2</v>
      </c>
      <c r="H9">
        <f>COUNTIF($K$4:$K$5,Tabela4[[#This Row],[protID]])</f>
        <v>0</v>
      </c>
      <c r="K9" s="3"/>
    </row>
    <row r="10" spans="1:17" x14ac:dyDescent="0.25">
      <c r="A10" t="s">
        <v>158</v>
      </c>
      <c r="B10" t="s">
        <v>159</v>
      </c>
      <c r="C10" t="s">
        <v>86</v>
      </c>
      <c r="D10" t="s">
        <v>87</v>
      </c>
      <c r="E10" t="s">
        <v>87</v>
      </c>
      <c r="F10">
        <v>1</v>
      </c>
      <c r="G10">
        <v>5.8491000000000001E-2</v>
      </c>
      <c r="H10">
        <f>COUNTIF($K$4:$K$5,Tabela4[[#This Row],[protID]])</f>
        <v>0</v>
      </c>
    </row>
    <row r="11" spans="1:17" x14ac:dyDescent="0.25">
      <c r="A11" t="s">
        <v>160</v>
      </c>
      <c r="B11" t="s">
        <v>161</v>
      </c>
      <c r="C11" t="s">
        <v>86</v>
      </c>
      <c r="D11" t="s">
        <v>87</v>
      </c>
      <c r="E11" t="s">
        <v>87</v>
      </c>
      <c r="F11">
        <v>1</v>
      </c>
      <c r="G11">
        <v>5.8491000000000001E-2</v>
      </c>
      <c r="H11">
        <f>COUNTIF($K$4:$K$5,Tabela4[[#This Row],[protID]])</f>
        <v>0</v>
      </c>
    </row>
    <row r="12" spans="1:17" x14ac:dyDescent="0.25">
      <c r="A12" t="s">
        <v>162</v>
      </c>
      <c r="B12" t="s">
        <v>163</v>
      </c>
      <c r="C12" t="s">
        <v>86</v>
      </c>
      <c r="D12" t="s">
        <v>87</v>
      </c>
      <c r="E12" t="s">
        <v>87</v>
      </c>
      <c r="F12">
        <v>1</v>
      </c>
      <c r="G12">
        <v>5.8491000000000001E-2</v>
      </c>
      <c r="H12">
        <f>COUNTIF($K$4:$K$5,Tabela4[[#This Row],[protID]])</f>
        <v>0</v>
      </c>
    </row>
    <row r="13" spans="1:17" x14ac:dyDescent="0.25">
      <c r="A13" t="s">
        <v>164</v>
      </c>
      <c r="B13" t="s">
        <v>161</v>
      </c>
      <c r="C13" t="s">
        <v>86</v>
      </c>
      <c r="D13" t="s">
        <v>87</v>
      </c>
      <c r="E13" t="s">
        <v>87</v>
      </c>
      <c r="F13">
        <v>1</v>
      </c>
      <c r="G13">
        <v>5.8491000000000001E-2</v>
      </c>
      <c r="H13">
        <f>COUNTIF($K$4:$K$5,Tabela4[[#This Row],[protID]])</f>
        <v>0</v>
      </c>
    </row>
    <row r="14" spans="1:17" x14ac:dyDescent="0.25">
      <c r="A14" t="s">
        <v>165</v>
      </c>
      <c r="B14" t="s">
        <v>163</v>
      </c>
      <c r="C14" t="s">
        <v>86</v>
      </c>
      <c r="D14" t="s">
        <v>87</v>
      </c>
      <c r="E14" t="s">
        <v>87</v>
      </c>
      <c r="F14">
        <v>1</v>
      </c>
      <c r="G14">
        <v>5.8491000000000001E-2</v>
      </c>
      <c r="H14">
        <f>COUNTIF($K$4:$K$5,Tabela4[[#This Row],[protID]])</f>
        <v>0</v>
      </c>
    </row>
    <row r="15" spans="1:17" x14ac:dyDescent="0.25">
      <c r="A15" t="s">
        <v>10</v>
      </c>
      <c r="B15" t="s">
        <v>11</v>
      </c>
      <c r="C15" s="3" t="s">
        <v>879</v>
      </c>
      <c r="D15" t="s">
        <v>13</v>
      </c>
      <c r="E15" t="s">
        <v>13</v>
      </c>
      <c r="F15">
        <v>0.999999999999998</v>
      </c>
      <c r="G15" s="15">
        <v>3.3005505304692803E-2</v>
      </c>
      <c r="H15">
        <f>COUNTIF($K$4:$K$5,Tabela4[[#This Row],[protID]])</f>
        <v>0</v>
      </c>
    </row>
    <row r="16" spans="1:17" x14ac:dyDescent="0.25">
      <c r="A16" t="s">
        <v>14</v>
      </c>
      <c r="B16" t="s">
        <v>15</v>
      </c>
      <c r="C16" t="s">
        <v>12</v>
      </c>
      <c r="D16" t="s">
        <v>13</v>
      </c>
      <c r="E16" t="s">
        <v>13</v>
      </c>
      <c r="F16" s="2">
        <v>0.999999999999998</v>
      </c>
      <c r="G16" s="15">
        <v>3.3005505304692803E-2</v>
      </c>
      <c r="H16">
        <f>COUNTIF($K$4:$K$5,Tabela4[[#This Row],[protID]])</f>
        <v>1</v>
      </c>
    </row>
    <row r="17" spans="1:8" x14ac:dyDescent="0.25">
      <c r="A17" t="s">
        <v>16</v>
      </c>
      <c r="B17" t="s">
        <v>17</v>
      </c>
      <c r="C17" t="s">
        <v>12</v>
      </c>
      <c r="D17" t="s">
        <v>13</v>
      </c>
      <c r="E17" t="s">
        <v>13</v>
      </c>
      <c r="F17" s="2">
        <v>0.999999999999998</v>
      </c>
      <c r="G17" s="15">
        <v>3.3005505304692803E-2</v>
      </c>
      <c r="H17">
        <f>COUNTIF($K$4:$K$5,Tabela4[[#This Row],[protID]])</f>
        <v>1</v>
      </c>
    </row>
    <row r="18" spans="1:8" x14ac:dyDescent="0.25">
      <c r="A18" t="s">
        <v>207</v>
      </c>
      <c r="B18" t="s">
        <v>208</v>
      </c>
      <c r="C18" t="s">
        <v>12</v>
      </c>
      <c r="D18" t="s">
        <v>13</v>
      </c>
      <c r="E18" t="s">
        <v>13</v>
      </c>
      <c r="F18">
        <v>0.999999999999998</v>
      </c>
      <c r="G18" s="15">
        <v>3.3005505304692803E-2</v>
      </c>
      <c r="H18">
        <f>COUNTIF($K$4:$K$5,Tabela4[[#This Row],[protID]])</f>
        <v>1</v>
      </c>
    </row>
    <row r="19" spans="1:8" x14ac:dyDescent="0.25">
      <c r="A19" t="s">
        <v>209</v>
      </c>
      <c r="B19" t="s">
        <v>210</v>
      </c>
      <c r="C19" t="s">
        <v>12</v>
      </c>
      <c r="D19" t="s">
        <v>13</v>
      </c>
      <c r="E19" t="s">
        <v>13</v>
      </c>
      <c r="F19">
        <v>0.999999999999998</v>
      </c>
      <c r="G19" s="15">
        <v>3.3005505304692803E-2</v>
      </c>
      <c r="H19">
        <f>COUNTIF($K$4:$K$5,Tabela4[[#This Row],[protID]])</f>
        <v>1</v>
      </c>
    </row>
    <row r="20" spans="1:8" x14ac:dyDescent="0.25">
      <c r="A20" s="3" t="s">
        <v>878</v>
      </c>
      <c r="B20" t="s">
        <v>25</v>
      </c>
      <c r="C20" s="3" t="s">
        <v>877</v>
      </c>
      <c r="D20" t="s">
        <v>27</v>
      </c>
      <c r="E20" t="s">
        <v>27</v>
      </c>
      <c r="F20" s="2">
        <v>1</v>
      </c>
      <c r="G20">
        <v>5.5100999999999997E-2</v>
      </c>
      <c r="H20">
        <f>COUNTIF($K$4:$K$5,Tabela4[[#This Row],[protID]])</f>
        <v>0</v>
      </c>
    </row>
    <row r="21" spans="1:8" x14ac:dyDescent="0.25">
      <c r="A21" t="s">
        <v>236</v>
      </c>
      <c r="B21" t="s">
        <v>237</v>
      </c>
      <c r="C21" t="s">
        <v>26</v>
      </c>
      <c r="D21" t="s">
        <v>27</v>
      </c>
      <c r="E21" t="s">
        <v>27</v>
      </c>
      <c r="F21">
        <v>1</v>
      </c>
      <c r="G21">
        <v>5.5100999999999997E-2</v>
      </c>
      <c r="H21">
        <f>COUNTIF($K$4:$K$5,Tabela4[[#This Row],[protID]])</f>
        <v>0</v>
      </c>
    </row>
    <row r="22" spans="1:8" x14ac:dyDescent="0.25">
      <c r="A22" t="s">
        <v>238</v>
      </c>
      <c r="B22" t="s">
        <v>239</v>
      </c>
      <c r="C22" t="s">
        <v>26</v>
      </c>
      <c r="D22" t="s">
        <v>27</v>
      </c>
      <c r="E22" t="s">
        <v>27</v>
      </c>
      <c r="F22">
        <v>1</v>
      </c>
      <c r="G22">
        <v>5.5100999999999997E-2</v>
      </c>
      <c r="H22">
        <f>COUNTIF($K$4:$K$5,Tabela4[[#This Row],[protID]])</f>
        <v>0</v>
      </c>
    </row>
    <row r="23" spans="1:8" x14ac:dyDescent="0.25">
      <c r="A23" t="s">
        <v>6</v>
      </c>
      <c r="B23" t="s">
        <v>7</v>
      </c>
      <c r="C23" t="s">
        <v>8</v>
      </c>
      <c r="D23" t="s">
        <v>9</v>
      </c>
      <c r="E23" t="s">
        <v>9</v>
      </c>
      <c r="F23">
        <v>1</v>
      </c>
      <c r="G23">
        <v>0.10603899999999999</v>
      </c>
      <c r="H23">
        <f>COUNTIF($K$4:$K$5,Tabela4[[#This Row],[protID]])</f>
        <v>0</v>
      </c>
    </row>
    <row r="24" spans="1:8" x14ac:dyDescent="0.25">
      <c r="A24" s="8" t="s">
        <v>78</v>
      </c>
      <c r="B24" s="8" t="s">
        <v>79</v>
      </c>
      <c r="C24" s="8" t="s">
        <v>8</v>
      </c>
      <c r="D24" s="8" t="s">
        <v>9</v>
      </c>
      <c r="E24" s="8" t="s">
        <v>9</v>
      </c>
      <c r="F24" s="8">
        <v>1</v>
      </c>
      <c r="G24" s="8">
        <v>0.10603899999999999</v>
      </c>
      <c r="H24" s="8">
        <f>COUNTIF($K$4:$K$5,Tabela4[[#This Row],[protID]])</f>
        <v>0</v>
      </c>
    </row>
    <row r="25" spans="1:8" x14ac:dyDescent="0.25">
      <c r="A25" s="8" t="s">
        <v>80</v>
      </c>
      <c r="B25" s="8" t="s">
        <v>81</v>
      </c>
      <c r="C25" s="8" t="s">
        <v>8</v>
      </c>
      <c r="D25" s="8" t="s">
        <v>9</v>
      </c>
      <c r="E25" s="8" t="s">
        <v>9</v>
      </c>
      <c r="F25" s="8">
        <v>1</v>
      </c>
      <c r="G25" s="8">
        <v>0.10603899999999999</v>
      </c>
      <c r="H25" s="8">
        <f>COUNTIF($K$4:$K$5,Tabela4[[#This Row],[protID]])</f>
        <v>0</v>
      </c>
    </row>
    <row r="26" spans="1:8" x14ac:dyDescent="0.25">
      <c r="A26" t="s">
        <v>191</v>
      </c>
      <c r="B26" t="s">
        <v>192</v>
      </c>
      <c r="C26" t="s">
        <v>193</v>
      </c>
      <c r="D26" t="s">
        <v>194</v>
      </c>
      <c r="E26" t="s">
        <v>194</v>
      </c>
      <c r="F26">
        <v>1</v>
      </c>
      <c r="G26">
        <v>3.6066000000000001E-2</v>
      </c>
      <c r="H26">
        <f>COUNTIF($K$4:$K$5,Tabela4[[#This Row],[protID]])</f>
        <v>0</v>
      </c>
    </row>
    <row r="27" spans="1:8" x14ac:dyDescent="0.25">
      <c r="A27" t="s">
        <v>195</v>
      </c>
      <c r="B27" t="s">
        <v>196</v>
      </c>
      <c r="C27" t="s">
        <v>193</v>
      </c>
      <c r="D27" t="s">
        <v>194</v>
      </c>
      <c r="E27" t="s">
        <v>194</v>
      </c>
      <c r="F27">
        <v>1</v>
      </c>
      <c r="G27">
        <v>3.6066000000000001E-2</v>
      </c>
      <c r="H27">
        <f>COUNTIF($K$4:$K$5,Tabela4[[#This Row],[protID]])</f>
        <v>0</v>
      </c>
    </row>
    <row r="28" spans="1:8" x14ac:dyDescent="0.25">
      <c r="A28" s="3" t="s">
        <v>876</v>
      </c>
      <c r="B28" t="s">
        <v>198</v>
      </c>
      <c r="C28" t="s">
        <v>193</v>
      </c>
      <c r="D28" t="s">
        <v>194</v>
      </c>
      <c r="E28" t="s">
        <v>194</v>
      </c>
      <c r="F28">
        <v>1</v>
      </c>
      <c r="G28">
        <v>3.6066000000000001E-2</v>
      </c>
      <c r="H28">
        <f>COUNTIF($K$4:$K$5,Tabela4[[#This Row],[protID]])</f>
        <v>0</v>
      </c>
    </row>
    <row r="29" spans="1:8" x14ac:dyDescent="0.25">
      <c r="A29" t="s">
        <v>199</v>
      </c>
      <c r="B29" t="s">
        <v>200</v>
      </c>
      <c r="C29" t="s">
        <v>193</v>
      </c>
      <c r="D29" t="s">
        <v>194</v>
      </c>
      <c r="E29" t="s">
        <v>194</v>
      </c>
      <c r="F29">
        <v>1</v>
      </c>
      <c r="G29">
        <v>3.6066000000000001E-2</v>
      </c>
      <c r="H29">
        <f>COUNTIF($K$4:$K$5,Tabela4[[#This Row],[protID]])</f>
        <v>0</v>
      </c>
    </row>
    <row r="30" spans="1:8" ht="15.75" customHeight="1" x14ac:dyDescent="0.25"/>
    <row r="32" spans="1:8" x14ac:dyDescent="0.25">
      <c r="A32" s="21" t="s">
        <v>732</v>
      </c>
      <c r="B32" s="21"/>
      <c r="C32" s="21"/>
      <c r="D32" s="21"/>
      <c r="E32" s="21"/>
      <c r="F32" s="21"/>
      <c r="G32" s="21"/>
    </row>
    <row r="33" spans="1:7" x14ac:dyDescent="0.25">
      <c r="A33" t="s">
        <v>240</v>
      </c>
      <c r="B33" t="s">
        <v>241</v>
      </c>
      <c r="C33" t="s">
        <v>382</v>
      </c>
      <c r="D33" t="s">
        <v>244</v>
      </c>
      <c r="E33" t="s">
        <v>381</v>
      </c>
      <c r="F33" t="s">
        <v>383</v>
      </c>
      <c r="G33" t="s">
        <v>423</v>
      </c>
    </row>
    <row r="34" spans="1:7" x14ac:dyDescent="0.25">
      <c r="A34" t="s">
        <v>655</v>
      </c>
      <c r="B34" t="s">
        <v>656</v>
      </c>
      <c r="C34" s="1">
        <v>125.875</v>
      </c>
      <c r="D34" t="s">
        <v>657</v>
      </c>
      <c r="E34" t="s">
        <v>658</v>
      </c>
      <c r="F34">
        <f>COUNTIF(Tabela4[rxnID],A34)</f>
        <v>0</v>
      </c>
    </row>
    <row r="35" spans="1:7" x14ac:dyDescent="0.25">
      <c r="A35" t="s">
        <v>659</v>
      </c>
      <c r="B35" t="s">
        <v>660</v>
      </c>
      <c r="C35" s="1">
        <v>125.875</v>
      </c>
      <c r="D35" t="s">
        <v>661</v>
      </c>
      <c r="E35" t="s">
        <v>662</v>
      </c>
      <c r="F35">
        <f>COUNTIF(Tabela4[rxnID],A35)</f>
        <v>0</v>
      </c>
    </row>
    <row r="36" spans="1:7" x14ac:dyDescent="0.25">
      <c r="A36" t="s">
        <v>663</v>
      </c>
      <c r="B36" t="s">
        <v>664</v>
      </c>
      <c r="C36" s="1">
        <v>125.875</v>
      </c>
      <c r="D36" t="s">
        <v>665</v>
      </c>
      <c r="E36" t="s">
        <v>666</v>
      </c>
      <c r="F36">
        <f>COUNTIF(Tabela4[rxnID],A36)</f>
        <v>0</v>
      </c>
    </row>
    <row r="37" spans="1:7" x14ac:dyDescent="0.25">
      <c r="A37" t="s">
        <v>31</v>
      </c>
      <c r="B37" t="s">
        <v>5</v>
      </c>
      <c r="C37" s="1">
        <v>63.4375</v>
      </c>
      <c r="D37" t="s">
        <v>30</v>
      </c>
      <c r="E37" t="s">
        <v>667</v>
      </c>
      <c r="F37">
        <f>COUNTIF(Tabela4[rxnID],A37)</f>
        <v>0</v>
      </c>
    </row>
    <row r="38" spans="1:7" x14ac:dyDescent="0.25">
      <c r="A38" t="s">
        <v>347</v>
      </c>
      <c r="B38" t="s">
        <v>348</v>
      </c>
      <c r="C38" s="1">
        <v>63.4375</v>
      </c>
      <c r="D38" t="s">
        <v>349</v>
      </c>
      <c r="E38" t="s">
        <v>350</v>
      </c>
      <c r="F38">
        <f>COUNTIF(Tabela4[rxnID],A38)</f>
        <v>0</v>
      </c>
    </row>
    <row r="39" spans="1:7" x14ac:dyDescent="0.25">
      <c r="A39" t="s">
        <v>668</v>
      </c>
      <c r="B39" t="s">
        <v>669</v>
      </c>
      <c r="C39" s="1">
        <v>63.4375</v>
      </c>
      <c r="D39" t="s">
        <v>657</v>
      </c>
      <c r="E39" t="s">
        <v>670</v>
      </c>
      <c r="F39">
        <f>COUNTIF(Tabela4[rxnID],A39)</f>
        <v>0</v>
      </c>
    </row>
    <row r="40" spans="1:7" x14ac:dyDescent="0.25">
      <c r="A40" t="s">
        <v>671</v>
      </c>
      <c r="B40" t="s">
        <v>669</v>
      </c>
      <c r="C40" s="1">
        <v>63.4375</v>
      </c>
      <c r="D40" t="s">
        <v>657</v>
      </c>
      <c r="E40" t="s">
        <v>672</v>
      </c>
      <c r="F40">
        <f>COUNTIF(Tabela4[rxnID],A40)</f>
        <v>0</v>
      </c>
    </row>
    <row r="41" spans="1:7" x14ac:dyDescent="0.25">
      <c r="A41" s="3" t="s">
        <v>800</v>
      </c>
      <c r="B41" s="3" t="s">
        <v>799</v>
      </c>
      <c r="C41" s="1">
        <v>63.4375</v>
      </c>
      <c r="D41" t="s">
        <v>673</v>
      </c>
      <c r="E41" s="3" t="s">
        <v>733</v>
      </c>
      <c r="F41">
        <f>COUNTIF(Tabela4[rxnID],A41)</f>
        <v>0</v>
      </c>
      <c r="G41" t="s">
        <v>801</v>
      </c>
    </row>
    <row r="42" spans="1:7" x14ac:dyDescent="0.25">
      <c r="A42" t="s">
        <v>674</v>
      </c>
      <c r="B42" t="s">
        <v>675</v>
      </c>
      <c r="C42" s="1">
        <v>0.40857178102819502</v>
      </c>
      <c r="D42" t="s">
        <v>676</v>
      </c>
      <c r="E42" t="s">
        <v>677</v>
      </c>
      <c r="F42">
        <f>COUNTIF(Tabela4[rxnID],A42)</f>
        <v>0</v>
      </c>
    </row>
    <row r="43" spans="1:7" x14ac:dyDescent="0.25">
      <c r="A43" t="s">
        <v>678</v>
      </c>
      <c r="B43" t="s">
        <v>679</v>
      </c>
      <c r="C43" s="1">
        <v>0.40125447778001799</v>
      </c>
      <c r="D43" t="s">
        <v>680</v>
      </c>
      <c r="E43" t="s">
        <v>681</v>
      </c>
      <c r="F43">
        <f>COUNTIF(Tabela4[rxnID],A43)</f>
        <v>0</v>
      </c>
    </row>
    <row r="44" spans="1:7" x14ac:dyDescent="0.25">
      <c r="A44" t="s">
        <v>682</v>
      </c>
      <c r="B44" t="s">
        <v>683</v>
      </c>
      <c r="C44" s="1">
        <v>0.40125099476779402</v>
      </c>
      <c r="D44" t="s">
        <v>680</v>
      </c>
      <c r="E44" t="s">
        <v>684</v>
      </c>
      <c r="F44">
        <f>COUNTIF(Tabela4[rxnID],A44)</f>
        <v>0</v>
      </c>
    </row>
    <row r="45" spans="1:7" x14ac:dyDescent="0.25">
      <c r="A45" t="s">
        <v>685</v>
      </c>
      <c r="B45" t="s">
        <v>686</v>
      </c>
      <c r="C45" s="1">
        <v>0.401199992401512</v>
      </c>
      <c r="D45" t="s">
        <v>676</v>
      </c>
      <c r="E45" t="s">
        <v>687</v>
      </c>
      <c r="F45">
        <f>COUNTIF(Tabela4[rxnID],A45)</f>
        <v>0</v>
      </c>
    </row>
    <row r="46" spans="1:7" x14ac:dyDescent="0.25">
      <c r="A46" t="s">
        <v>688</v>
      </c>
      <c r="B46" t="s">
        <v>689</v>
      </c>
      <c r="C46" s="1">
        <v>0.40013999869849298</v>
      </c>
      <c r="D46" t="s">
        <v>690</v>
      </c>
      <c r="E46" t="s">
        <v>691</v>
      </c>
      <c r="F46">
        <f>COUNTIF(Tabela4[rxnID],A46)</f>
        <v>0</v>
      </c>
    </row>
    <row r="47" spans="1:7" x14ac:dyDescent="0.25">
      <c r="A47" t="s">
        <v>692</v>
      </c>
      <c r="B47" t="s">
        <v>693</v>
      </c>
      <c r="C47" s="1">
        <v>0.40013999869250799</v>
      </c>
      <c r="D47" t="s">
        <v>694</v>
      </c>
      <c r="E47" t="s">
        <v>695</v>
      </c>
      <c r="F47">
        <f>COUNTIF(Tabela4[rxnID],A47)</f>
        <v>0</v>
      </c>
    </row>
    <row r="48" spans="1:7" x14ac:dyDescent="0.25">
      <c r="A48" t="s">
        <v>696</v>
      </c>
      <c r="B48" t="s">
        <v>697</v>
      </c>
      <c r="C48" s="1">
        <v>0.40013999868803701</v>
      </c>
      <c r="D48" t="s">
        <v>698</v>
      </c>
      <c r="E48" t="s">
        <v>699</v>
      </c>
      <c r="F48">
        <f>COUNTIF(Tabela4[rxnID],A48)</f>
        <v>0</v>
      </c>
    </row>
    <row r="49" spans="1:6" x14ac:dyDescent="0.25">
      <c r="A49" t="s">
        <v>280</v>
      </c>
      <c r="B49" t="s">
        <v>281</v>
      </c>
      <c r="C49" s="1">
        <v>0.38783223488777102</v>
      </c>
      <c r="D49" t="s">
        <v>282</v>
      </c>
      <c r="E49" t="s">
        <v>283</v>
      </c>
      <c r="F49">
        <f>COUNTIF(Tabela4[rxnID],A49)</f>
        <v>0</v>
      </c>
    </row>
    <row r="50" spans="1:6" x14ac:dyDescent="0.25">
      <c r="A50" t="s">
        <v>284</v>
      </c>
      <c r="B50" t="s">
        <v>285</v>
      </c>
      <c r="C50" s="1">
        <v>0.387793749852342</v>
      </c>
      <c r="D50" t="s">
        <v>286</v>
      </c>
      <c r="E50" t="s">
        <v>287</v>
      </c>
      <c r="F50">
        <f>COUNTIF(Tabela4[rxnID],A50)</f>
        <v>0</v>
      </c>
    </row>
    <row r="51" spans="1:6" x14ac:dyDescent="0.25">
      <c r="A51" t="s">
        <v>288</v>
      </c>
      <c r="B51" t="s">
        <v>289</v>
      </c>
      <c r="C51" s="1">
        <v>0.387793749852342</v>
      </c>
      <c r="D51" t="s">
        <v>290</v>
      </c>
      <c r="E51" t="s">
        <v>291</v>
      </c>
      <c r="F51">
        <f>COUNTIF(Tabela4[rxnID],A51)</f>
        <v>0</v>
      </c>
    </row>
    <row r="52" spans="1:6" x14ac:dyDescent="0.25">
      <c r="A52" t="s">
        <v>304</v>
      </c>
      <c r="B52" t="s">
        <v>305</v>
      </c>
      <c r="C52" s="1">
        <v>0.38573874561058202</v>
      </c>
      <c r="D52" t="s">
        <v>306</v>
      </c>
      <c r="E52" t="s">
        <v>307</v>
      </c>
      <c r="F52">
        <f>COUNTIF(Tabela4[rxnID],A52)</f>
        <v>0</v>
      </c>
    </row>
    <row r="53" spans="1:6" x14ac:dyDescent="0.25">
      <c r="A53" t="s">
        <v>272</v>
      </c>
      <c r="B53" t="s">
        <v>273</v>
      </c>
      <c r="C53" s="1">
        <v>0.38494066741838501</v>
      </c>
      <c r="D53" t="s">
        <v>274</v>
      </c>
      <c r="E53" t="s">
        <v>275</v>
      </c>
      <c r="F53">
        <f>COUNTIF(Tabela4[rxnID],A53)</f>
        <v>0</v>
      </c>
    </row>
    <row r="54" spans="1:6" x14ac:dyDescent="0.25">
      <c r="A54" t="s">
        <v>296</v>
      </c>
      <c r="B54" t="s">
        <v>297</v>
      </c>
      <c r="C54" s="1">
        <v>0.38494066741838501</v>
      </c>
      <c r="D54" t="s">
        <v>298</v>
      </c>
      <c r="E54" t="s">
        <v>299</v>
      </c>
      <c r="F54">
        <f>COUNTIF(Tabela4[rxnID],A54)</f>
        <v>0</v>
      </c>
    </row>
    <row r="55" spans="1:6" x14ac:dyDescent="0.25">
      <c r="A55" t="s">
        <v>300</v>
      </c>
      <c r="B55" t="s">
        <v>301</v>
      </c>
      <c r="C55" s="1">
        <v>0.38494066741838501</v>
      </c>
      <c r="D55" t="s">
        <v>302</v>
      </c>
      <c r="E55" t="s">
        <v>303</v>
      </c>
      <c r="F55">
        <f>COUNTIF(Tabela4[rxnID],A55)</f>
        <v>0</v>
      </c>
    </row>
    <row r="56" spans="1:6" x14ac:dyDescent="0.25">
      <c r="A56" t="s">
        <v>276</v>
      </c>
      <c r="B56" t="s">
        <v>277</v>
      </c>
      <c r="C56" s="1">
        <v>0.38494066741838501</v>
      </c>
      <c r="D56" t="s">
        <v>278</v>
      </c>
      <c r="E56" t="s">
        <v>279</v>
      </c>
      <c r="F56">
        <f>COUNTIF(Tabela4[rxnID],A56)</f>
        <v>0</v>
      </c>
    </row>
    <row r="57" spans="1:6" x14ac:dyDescent="0.25">
      <c r="A57" t="s">
        <v>292</v>
      </c>
      <c r="B57" t="s">
        <v>293</v>
      </c>
      <c r="C57" s="1">
        <v>0.384043372394477</v>
      </c>
      <c r="D57" t="s">
        <v>294</v>
      </c>
      <c r="E57" t="s">
        <v>295</v>
      </c>
      <c r="F57">
        <f>COUNTIF(Tabela4[rxnID],A57)</f>
        <v>0</v>
      </c>
    </row>
    <row r="58" spans="1:6" x14ac:dyDescent="0.25">
      <c r="A58" t="s">
        <v>700</v>
      </c>
      <c r="B58" t="s">
        <v>701</v>
      </c>
      <c r="C58" s="1">
        <v>0.38365195655713302</v>
      </c>
      <c r="D58" t="s">
        <v>702</v>
      </c>
      <c r="E58" t="s">
        <v>703</v>
      </c>
      <c r="F58">
        <f>COUNTIF(Tabela4[rxnID],A58)</f>
        <v>0</v>
      </c>
    </row>
    <row r="59" spans="1:6" x14ac:dyDescent="0.25">
      <c r="A59" t="s">
        <v>704</v>
      </c>
      <c r="B59" t="s">
        <v>705</v>
      </c>
      <c r="C59" s="1">
        <v>0.35870400318337198</v>
      </c>
      <c r="D59" t="s">
        <v>706</v>
      </c>
      <c r="E59" t="s">
        <v>707</v>
      </c>
      <c r="F59">
        <f>COUNTIF(Tabela4[rxnID],A59)</f>
        <v>0</v>
      </c>
    </row>
    <row r="60" spans="1:6" x14ac:dyDescent="0.25">
      <c r="A60" t="s">
        <v>708</v>
      </c>
      <c r="B60" t="s">
        <v>709</v>
      </c>
      <c r="C60" s="1">
        <v>0.35496002033844498</v>
      </c>
      <c r="D60" t="s">
        <v>694</v>
      </c>
      <c r="E60" t="s">
        <v>710</v>
      </c>
      <c r="F60">
        <f>COUNTIF(Tabela4[rxnID],A60)</f>
        <v>0</v>
      </c>
    </row>
    <row r="61" spans="1:6" x14ac:dyDescent="0.25">
      <c r="A61" t="s">
        <v>711</v>
      </c>
      <c r="B61" t="s">
        <v>712</v>
      </c>
      <c r="C61" s="1">
        <v>0.35496002033844498</v>
      </c>
      <c r="D61" t="s">
        <v>713</v>
      </c>
      <c r="E61" t="s">
        <v>714</v>
      </c>
      <c r="F61">
        <f>COUNTIF(Tabela4[rxnID],A61)</f>
        <v>0</v>
      </c>
    </row>
    <row r="62" spans="1:6" x14ac:dyDescent="0.25">
      <c r="A62" t="s">
        <v>715</v>
      </c>
      <c r="B62" t="s">
        <v>716</v>
      </c>
      <c r="C62" s="1">
        <v>0.35496002033844498</v>
      </c>
      <c r="D62" t="s">
        <v>713</v>
      </c>
      <c r="E62" t="s">
        <v>717</v>
      </c>
      <c r="F62">
        <f>COUNTIF(Tabela4[rxnID],A62)</f>
        <v>0</v>
      </c>
    </row>
    <row r="63" spans="1:6" x14ac:dyDescent="0.25">
      <c r="A63" t="s">
        <v>718</v>
      </c>
      <c r="B63" t="s">
        <v>719</v>
      </c>
      <c r="C63" s="1">
        <v>0.34812180425751699</v>
      </c>
      <c r="D63" t="s">
        <v>690</v>
      </c>
      <c r="E63" t="s">
        <v>720</v>
      </c>
      <c r="F63">
        <f>COUNTIF(Tabela4[rxnID],A63)</f>
        <v>0</v>
      </c>
    </row>
    <row r="64" spans="1:6" x14ac:dyDescent="0.25">
      <c r="A64" t="s">
        <v>721</v>
      </c>
      <c r="B64" t="s">
        <v>722</v>
      </c>
      <c r="C64" s="1">
        <v>0.33611760303556298</v>
      </c>
      <c r="D64" t="s">
        <v>680</v>
      </c>
      <c r="E64" t="s">
        <v>723</v>
      </c>
      <c r="F64">
        <f>COUNTIF(Tabela4[rxnID],A64)</f>
        <v>0</v>
      </c>
    </row>
    <row r="65" spans="1:6" x14ac:dyDescent="0.25">
      <c r="A65" t="s">
        <v>427</v>
      </c>
      <c r="B65" t="s">
        <v>354</v>
      </c>
      <c r="C65" s="1">
        <v>0.32695240582333301</v>
      </c>
      <c r="D65" t="s">
        <v>428</v>
      </c>
      <c r="E65" t="s">
        <v>429</v>
      </c>
      <c r="F65">
        <f>COUNTIF(Tabela4[rxnID],A65)</f>
        <v>0</v>
      </c>
    </row>
    <row r="66" spans="1:6" x14ac:dyDescent="0.25">
      <c r="A66" t="s">
        <v>724</v>
      </c>
      <c r="B66" t="s">
        <v>725</v>
      </c>
      <c r="C66" s="1">
        <v>0.30403959757409299</v>
      </c>
      <c r="D66" t="s">
        <v>698</v>
      </c>
      <c r="E66" t="s">
        <v>726</v>
      </c>
      <c r="F66">
        <f>COUNTIF(Tabela4[rxnID],A66)</f>
        <v>0</v>
      </c>
    </row>
    <row r="67" spans="1:6" x14ac:dyDescent="0.25">
      <c r="A67" t="s">
        <v>438</v>
      </c>
      <c r="B67" t="s">
        <v>439</v>
      </c>
      <c r="C67" s="1">
        <v>0.29095276374879298</v>
      </c>
      <c r="D67" t="s">
        <v>440</v>
      </c>
      <c r="E67" t="s">
        <v>441</v>
      </c>
      <c r="F67">
        <f>COUNTIF(Tabela4[rxnID],A67)</f>
        <v>0</v>
      </c>
    </row>
    <row r="68" spans="1:6" x14ac:dyDescent="0.25">
      <c r="A68" t="s">
        <v>430</v>
      </c>
      <c r="B68" t="s">
        <v>431</v>
      </c>
      <c r="C68" s="1">
        <v>0.279325957542151</v>
      </c>
      <c r="D68" t="s">
        <v>432</v>
      </c>
      <c r="E68" t="s">
        <v>433</v>
      </c>
      <c r="F68">
        <f>COUNTIF(Tabela4[rxnID],A68)</f>
        <v>0</v>
      </c>
    </row>
    <row r="69" spans="1:6" x14ac:dyDescent="0.25">
      <c r="A69" t="s">
        <v>434</v>
      </c>
      <c r="B69" t="s">
        <v>435</v>
      </c>
      <c r="C69" s="1">
        <v>0.279325957542151</v>
      </c>
      <c r="D69" t="s">
        <v>436</v>
      </c>
      <c r="E69" t="s">
        <v>437</v>
      </c>
      <c r="F69">
        <f>COUNTIF(Tabela4[rxnID],A69)</f>
        <v>0</v>
      </c>
    </row>
    <row r="70" spans="1:6" x14ac:dyDescent="0.25">
      <c r="A70" t="s">
        <v>442</v>
      </c>
      <c r="B70" t="s">
        <v>443</v>
      </c>
      <c r="C70" s="1">
        <v>0.267737272046361</v>
      </c>
      <c r="D70" t="s">
        <v>444</v>
      </c>
      <c r="E70" t="s">
        <v>445</v>
      </c>
      <c r="F70">
        <f>COUNTIF(Tabela4[rxnID],A70)</f>
        <v>0</v>
      </c>
    </row>
    <row r="71" spans="1:6" x14ac:dyDescent="0.25">
      <c r="A71" t="s">
        <v>446</v>
      </c>
      <c r="B71" t="s">
        <v>447</v>
      </c>
      <c r="C71" s="1">
        <v>0.267737272046361</v>
      </c>
      <c r="D71" t="s">
        <v>448</v>
      </c>
      <c r="E71" t="s">
        <v>449</v>
      </c>
      <c r="F71">
        <f>COUNTIF(Tabela4[rxnID],A71)</f>
        <v>0</v>
      </c>
    </row>
    <row r="72" spans="1:6" x14ac:dyDescent="0.25">
      <c r="A72" t="s">
        <v>319</v>
      </c>
      <c r="B72" t="s">
        <v>320</v>
      </c>
      <c r="C72" s="1">
        <v>0.258081422539233</v>
      </c>
      <c r="D72" t="s">
        <v>321</v>
      </c>
      <c r="E72" t="s">
        <v>322</v>
      </c>
      <c r="F72">
        <f>COUNTIF(Tabela4[rxnID],A72)</f>
        <v>0</v>
      </c>
    </row>
    <row r="73" spans="1:6" x14ac:dyDescent="0.25">
      <c r="A73" t="s">
        <v>727</v>
      </c>
      <c r="B73" t="s">
        <v>358</v>
      </c>
      <c r="C73" s="1">
        <v>0.250544222340634</v>
      </c>
      <c r="D73" t="s">
        <v>676</v>
      </c>
      <c r="E73" t="s">
        <v>728</v>
      </c>
      <c r="F73">
        <f>COUNTIF(Tabela4[rxnID],A73)</f>
        <v>0</v>
      </c>
    </row>
    <row r="74" spans="1:6" x14ac:dyDescent="0.25">
      <c r="A74" t="s">
        <v>729</v>
      </c>
      <c r="B74" t="s">
        <v>730</v>
      </c>
      <c r="C74" s="1">
        <v>0.23648431148391399</v>
      </c>
      <c r="D74" t="s">
        <v>440</v>
      </c>
      <c r="E74" t="s">
        <v>731</v>
      </c>
      <c r="F74">
        <f>COUNTIF(Tabela4[rxnID],A74)</f>
        <v>0</v>
      </c>
    </row>
    <row r="75" spans="1:6" x14ac:dyDescent="0.25">
      <c r="A75" t="s">
        <v>450</v>
      </c>
      <c r="B75" t="s">
        <v>451</v>
      </c>
      <c r="C75" s="1">
        <v>0.22955810128583001</v>
      </c>
      <c r="D75" t="s">
        <v>452</v>
      </c>
      <c r="E75" t="s">
        <v>453</v>
      </c>
      <c r="F75">
        <f>COUNTIF(Tabela4[rxnID],A75)</f>
        <v>0</v>
      </c>
    </row>
    <row r="76" spans="1:6" x14ac:dyDescent="0.25">
      <c r="A76" t="s">
        <v>323</v>
      </c>
      <c r="B76" t="s">
        <v>324</v>
      </c>
      <c r="C76" s="1">
        <v>0.117768223563766</v>
      </c>
      <c r="D76" t="s">
        <v>325</v>
      </c>
      <c r="E76" t="s">
        <v>326</v>
      </c>
      <c r="F76">
        <f>COUNTIF(Tabela4[rxnID],A76)</f>
        <v>0</v>
      </c>
    </row>
    <row r="77" spans="1:6" x14ac:dyDescent="0.25">
      <c r="A77" t="s">
        <v>376</v>
      </c>
      <c r="B77" t="s">
        <v>218</v>
      </c>
      <c r="C77" s="1">
        <v>7.3234083584981402E-2</v>
      </c>
      <c r="D77" t="s">
        <v>377</v>
      </c>
      <c r="E77" t="s">
        <v>378</v>
      </c>
      <c r="F77">
        <f>COUNTIF(Tabela4[rxnID],A77)</f>
        <v>0</v>
      </c>
    </row>
    <row r="78" spans="1:6" hidden="1" x14ac:dyDescent="0.25">
      <c r="A78" t="s">
        <v>327</v>
      </c>
      <c r="B78" t="s">
        <v>79</v>
      </c>
      <c r="C78" s="1">
        <v>0</v>
      </c>
      <c r="D78" t="s">
        <v>328</v>
      </c>
      <c r="E78" t="s">
        <v>329</v>
      </c>
      <c r="F78">
        <f>COUNTIF(Tabela4[rxnID],A78)</f>
        <v>0</v>
      </c>
    </row>
    <row r="79" spans="1:6" hidden="1" x14ac:dyDescent="0.25">
      <c r="A79" t="s">
        <v>223</v>
      </c>
      <c r="B79" t="s">
        <v>224</v>
      </c>
      <c r="C79" s="1">
        <v>0</v>
      </c>
      <c r="D79" t="s">
        <v>226</v>
      </c>
      <c r="E79" t="s">
        <v>379</v>
      </c>
      <c r="F79">
        <f>COUNTIF(Tabela4[rxnID],A79)</f>
        <v>0</v>
      </c>
    </row>
    <row r="81" spans="1:11" x14ac:dyDescent="0.25">
      <c r="A81" s="23" t="s">
        <v>802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1:11" x14ac:dyDescent="0.25">
      <c r="A82" t="s">
        <v>242</v>
      </c>
      <c r="B82" t="s">
        <v>243</v>
      </c>
      <c r="C82" t="s">
        <v>246</v>
      </c>
      <c r="D82" t="s">
        <v>794</v>
      </c>
      <c r="E82" t="s">
        <v>795</v>
      </c>
      <c r="F82" t="s">
        <v>796</v>
      </c>
      <c r="G82" t="s">
        <v>240</v>
      </c>
      <c r="H82" t="s">
        <v>797</v>
      </c>
      <c r="I82" t="s">
        <v>244</v>
      </c>
      <c r="J82" s="18" t="s">
        <v>798</v>
      </c>
      <c r="K82" t="s">
        <v>383</v>
      </c>
    </row>
    <row r="83" spans="1:11" x14ac:dyDescent="0.25">
      <c r="A83" t="s">
        <v>734</v>
      </c>
      <c r="B83" t="s">
        <v>735</v>
      </c>
      <c r="C83" s="1">
        <v>4.3407628827204796</v>
      </c>
      <c r="D83" s="7">
        <v>14.1421958433307</v>
      </c>
      <c r="E83" s="7">
        <v>2.9456000000000002</v>
      </c>
      <c r="F83" t="s">
        <v>736</v>
      </c>
      <c r="G83" t="s">
        <v>737</v>
      </c>
      <c r="H83" t="s">
        <v>224</v>
      </c>
      <c r="I83" t="s">
        <v>735</v>
      </c>
      <c r="J83" s="18">
        <f>COUNTIF(Tabela5[rxnID],G83)</f>
        <v>0</v>
      </c>
      <c r="K83">
        <f>COUNTIF(Tabela4[rxnID],G83)</f>
        <v>0</v>
      </c>
    </row>
    <row r="84" spans="1:11" x14ac:dyDescent="0.25">
      <c r="A84" t="s">
        <v>734</v>
      </c>
      <c r="B84" t="s">
        <v>735</v>
      </c>
      <c r="C84" s="1">
        <v>4.3407628827204796</v>
      </c>
      <c r="D84" s="7">
        <v>14.1421958433307</v>
      </c>
      <c r="E84" s="7">
        <v>2.9456000000000002</v>
      </c>
      <c r="F84" t="s">
        <v>736</v>
      </c>
      <c r="G84" t="s">
        <v>738</v>
      </c>
      <c r="H84" t="s">
        <v>231</v>
      </c>
      <c r="I84" t="s">
        <v>735</v>
      </c>
      <c r="J84" s="18">
        <f>COUNTIF(Tabela5[rxnID],G84)</f>
        <v>0</v>
      </c>
      <c r="K84">
        <f>COUNTIF(Tabela4[rxnID],G84)</f>
        <v>0</v>
      </c>
    </row>
    <row r="85" spans="1:11" x14ac:dyDescent="0.25">
      <c r="A85" t="s">
        <v>739</v>
      </c>
      <c r="B85" t="s">
        <v>740</v>
      </c>
      <c r="C85" s="1">
        <v>3.9660168381630001</v>
      </c>
      <c r="D85" s="7">
        <v>12.921274061414801</v>
      </c>
      <c r="E85" s="7">
        <v>9.1800000000000007E-2</v>
      </c>
      <c r="F85" t="s">
        <v>741</v>
      </c>
      <c r="G85" t="s">
        <v>742</v>
      </c>
      <c r="H85" t="s">
        <v>743</v>
      </c>
      <c r="I85" t="s">
        <v>740</v>
      </c>
      <c r="J85" s="18">
        <f>COUNTIF(Tabela5[rxnID],G85)</f>
        <v>0</v>
      </c>
      <c r="K85">
        <f>COUNTIF(Tabela4[rxnID],G85)</f>
        <v>0</v>
      </c>
    </row>
    <row r="86" spans="1:11" x14ac:dyDescent="0.25">
      <c r="A86" t="s">
        <v>739</v>
      </c>
      <c r="B86" t="s">
        <v>740</v>
      </c>
      <c r="C86" s="1">
        <v>3.9660168381630001</v>
      </c>
      <c r="D86" s="7">
        <v>12.921274061414801</v>
      </c>
      <c r="E86" s="7">
        <v>9.1800000000000007E-2</v>
      </c>
      <c r="F86" t="s">
        <v>741</v>
      </c>
      <c r="G86" t="s">
        <v>744</v>
      </c>
      <c r="H86" t="s">
        <v>743</v>
      </c>
      <c r="I86" t="s">
        <v>740</v>
      </c>
      <c r="J86" s="18">
        <f>COUNTIF(Tabela5[rxnID],G86)</f>
        <v>0</v>
      </c>
      <c r="K86">
        <f>COUNTIF(Tabela4[rxnID],G86)</f>
        <v>0</v>
      </c>
    </row>
    <row r="87" spans="1:11" x14ac:dyDescent="0.25">
      <c r="A87" t="s">
        <v>739</v>
      </c>
      <c r="B87" t="s">
        <v>740</v>
      </c>
      <c r="C87" s="1">
        <v>3.9660168381630001</v>
      </c>
      <c r="D87" s="7">
        <v>12.921274061414801</v>
      </c>
      <c r="E87" s="7">
        <v>9.1800000000000007E-2</v>
      </c>
      <c r="F87" t="s">
        <v>741</v>
      </c>
      <c r="G87" t="s">
        <v>745</v>
      </c>
      <c r="H87" t="s">
        <v>743</v>
      </c>
      <c r="I87" t="s">
        <v>740</v>
      </c>
      <c r="J87" s="18">
        <f>COUNTIF(Tabela5[rxnID],G87)</f>
        <v>0</v>
      </c>
      <c r="K87">
        <f>COUNTIF(Tabela4[rxnID],G87)</f>
        <v>0</v>
      </c>
    </row>
    <row r="88" spans="1:11" x14ac:dyDescent="0.25">
      <c r="A88" t="s">
        <v>739</v>
      </c>
      <c r="B88" t="s">
        <v>740</v>
      </c>
      <c r="C88" s="1">
        <v>3.9660168381630001</v>
      </c>
      <c r="D88" s="7">
        <v>12.921274061414801</v>
      </c>
      <c r="E88" s="7">
        <v>2.0468999999999999</v>
      </c>
      <c r="F88" t="s">
        <v>746</v>
      </c>
      <c r="G88" t="s">
        <v>747</v>
      </c>
      <c r="H88" t="s">
        <v>743</v>
      </c>
      <c r="I88" t="s">
        <v>740</v>
      </c>
      <c r="J88" s="18">
        <f>COUNTIF(Tabela5[rxnID],G88)</f>
        <v>0</v>
      </c>
      <c r="K88">
        <f>COUNTIF(Tabela4[rxnID],G88)</f>
        <v>0</v>
      </c>
    </row>
    <row r="89" spans="1:11" x14ac:dyDescent="0.25">
      <c r="A89" t="s">
        <v>748</v>
      </c>
      <c r="B89" t="s">
        <v>749</v>
      </c>
      <c r="C89" s="1">
        <v>3.59203175759784</v>
      </c>
      <c r="D89" s="7">
        <v>11.702831498498</v>
      </c>
      <c r="E89" s="7">
        <v>2.1958000000000002</v>
      </c>
      <c r="F89" t="s">
        <v>736</v>
      </c>
      <c r="G89" t="s">
        <v>750</v>
      </c>
      <c r="H89" t="s">
        <v>285</v>
      </c>
      <c r="I89" t="s">
        <v>749</v>
      </c>
      <c r="J89" s="18">
        <f>COUNTIF(Tabela5[rxnID],G89)</f>
        <v>0</v>
      </c>
      <c r="K89">
        <f>COUNTIF(Tabela4[rxnID],G89)</f>
        <v>0</v>
      </c>
    </row>
    <row r="90" spans="1:11" x14ac:dyDescent="0.25">
      <c r="A90" t="s">
        <v>751</v>
      </c>
      <c r="B90" t="s">
        <v>752</v>
      </c>
      <c r="C90" s="1">
        <v>3.5698126705523299</v>
      </c>
      <c r="D90" s="7">
        <v>11.6304417621895</v>
      </c>
      <c r="E90" s="7">
        <v>2.4641000000000002</v>
      </c>
      <c r="F90" t="s">
        <v>736</v>
      </c>
      <c r="G90" t="s">
        <v>753</v>
      </c>
      <c r="H90" t="s">
        <v>754</v>
      </c>
      <c r="I90" t="s">
        <v>752</v>
      </c>
      <c r="J90" s="18">
        <f>COUNTIF(Tabela5[rxnID],G90)</f>
        <v>0</v>
      </c>
      <c r="K90">
        <f>COUNTIF(Tabela4[rxnID],G90)</f>
        <v>0</v>
      </c>
    </row>
    <row r="91" spans="1:11" x14ac:dyDescent="0.25">
      <c r="A91" t="s">
        <v>751</v>
      </c>
      <c r="B91" t="s">
        <v>752</v>
      </c>
      <c r="C91" s="1">
        <v>3.5698126705523299</v>
      </c>
      <c r="D91" s="7">
        <v>11.6304417621895</v>
      </c>
      <c r="E91" s="7">
        <v>20.818999999999999</v>
      </c>
      <c r="F91" t="s">
        <v>736</v>
      </c>
      <c r="G91" t="s">
        <v>755</v>
      </c>
      <c r="H91" t="s">
        <v>756</v>
      </c>
      <c r="I91" t="s">
        <v>752</v>
      </c>
      <c r="J91" s="18">
        <f>COUNTIF(Tabela5[rxnID],G91)</f>
        <v>0</v>
      </c>
      <c r="K91">
        <f>COUNTIF(Tabela4[rxnID],G91)</f>
        <v>0</v>
      </c>
    </row>
    <row r="92" spans="1:11" x14ac:dyDescent="0.25">
      <c r="A92" t="s">
        <v>757</v>
      </c>
      <c r="B92" t="s">
        <v>758</v>
      </c>
      <c r="C92" s="1">
        <v>3.3932666569245198</v>
      </c>
      <c r="D92" s="7">
        <v>11.055255241400101</v>
      </c>
      <c r="E92" s="7">
        <v>3.4626666666666699E-3</v>
      </c>
      <c r="F92" t="s">
        <v>741</v>
      </c>
      <c r="G92" t="s">
        <v>759</v>
      </c>
      <c r="H92" t="s">
        <v>760</v>
      </c>
      <c r="I92" t="s">
        <v>758</v>
      </c>
      <c r="J92" s="18">
        <f>COUNTIF(Tabela5[rxnID],G92)</f>
        <v>0</v>
      </c>
      <c r="K92">
        <f>COUNTIF(Tabela4[rxnID],G92)</f>
        <v>0</v>
      </c>
    </row>
    <row r="93" spans="1:11" x14ac:dyDescent="0.25">
      <c r="A93" t="s">
        <v>757</v>
      </c>
      <c r="B93" t="s">
        <v>758</v>
      </c>
      <c r="C93" s="1">
        <v>3.3932666569245198</v>
      </c>
      <c r="D93" s="7">
        <v>11.055255241400101</v>
      </c>
      <c r="E93" s="7">
        <v>3.4626666666666699E-3</v>
      </c>
      <c r="F93" t="s">
        <v>741</v>
      </c>
      <c r="G93" t="s">
        <v>761</v>
      </c>
      <c r="H93" t="s">
        <v>762</v>
      </c>
      <c r="I93" t="s">
        <v>758</v>
      </c>
      <c r="J93" s="18">
        <f>COUNTIF(Tabela5[rxnID],G93)</f>
        <v>0</v>
      </c>
      <c r="K93">
        <f>COUNTIF(Tabela4[rxnID],G93)</f>
        <v>0</v>
      </c>
    </row>
    <row r="94" spans="1:11" x14ac:dyDescent="0.25">
      <c r="A94" t="s">
        <v>757</v>
      </c>
      <c r="B94" t="s">
        <v>758</v>
      </c>
      <c r="C94" s="1">
        <v>3.3932666569245198</v>
      </c>
      <c r="D94" s="7">
        <v>11.055255241400101</v>
      </c>
      <c r="E94" s="7">
        <v>3.4626666666666699E-3</v>
      </c>
      <c r="F94" t="s">
        <v>741</v>
      </c>
      <c r="G94" t="s">
        <v>763</v>
      </c>
      <c r="H94" t="s">
        <v>764</v>
      </c>
      <c r="I94" t="s">
        <v>758</v>
      </c>
      <c r="J94" s="18">
        <f>COUNTIF(Tabela5[rxnID],G94)</f>
        <v>0</v>
      </c>
      <c r="K94">
        <f>COUNTIF(Tabela4[rxnID],G94)</f>
        <v>0</v>
      </c>
    </row>
    <row r="95" spans="1:11" x14ac:dyDescent="0.25">
      <c r="A95" t="s">
        <v>757</v>
      </c>
      <c r="B95" t="s">
        <v>758</v>
      </c>
      <c r="C95" s="1">
        <v>3.3932666569245198</v>
      </c>
      <c r="D95" s="7">
        <v>11.055255241400101</v>
      </c>
      <c r="E95" s="7">
        <v>3.4626666666666699E-3</v>
      </c>
      <c r="F95" t="s">
        <v>741</v>
      </c>
      <c r="G95" t="s">
        <v>765</v>
      </c>
      <c r="H95" t="s">
        <v>766</v>
      </c>
      <c r="I95" t="s">
        <v>758</v>
      </c>
      <c r="J95" s="18">
        <f>COUNTIF(Tabela5[rxnID],G95)</f>
        <v>0</v>
      </c>
      <c r="K95">
        <f>COUNTIF(Tabela4[rxnID],G95)</f>
        <v>0</v>
      </c>
    </row>
    <row r="96" spans="1:11" x14ac:dyDescent="0.25">
      <c r="A96" t="s">
        <v>767</v>
      </c>
      <c r="B96" t="s">
        <v>768</v>
      </c>
      <c r="C96" s="1">
        <v>3.2408906412271401</v>
      </c>
      <c r="D96" s="7">
        <v>10.5588145202547</v>
      </c>
      <c r="E96" s="7">
        <v>1.6000000000000001E-4</v>
      </c>
      <c r="F96" t="s">
        <v>741</v>
      </c>
      <c r="G96" t="s">
        <v>769</v>
      </c>
      <c r="H96" t="s">
        <v>770</v>
      </c>
      <c r="I96" t="s">
        <v>768</v>
      </c>
      <c r="J96" s="18">
        <f>COUNTIF(Tabela5[rxnID],G96)</f>
        <v>0</v>
      </c>
      <c r="K96">
        <f>COUNTIF(Tabela4[rxnID],G96)</f>
        <v>0</v>
      </c>
    </row>
    <row r="97" spans="1:11" x14ac:dyDescent="0.25">
      <c r="A97" t="s">
        <v>771</v>
      </c>
      <c r="B97" t="s">
        <v>772</v>
      </c>
      <c r="C97" s="1">
        <v>3.0761488953971901</v>
      </c>
      <c r="D97" s="7">
        <v>10.0220862777668</v>
      </c>
      <c r="E97" s="7">
        <v>2.5194999999999999</v>
      </c>
      <c r="F97" t="s">
        <v>736</v>
      </c>
      <c r="G97" t="s">
        <v>773</v>
      </c>
      <c r="H97" t="s">
        <v>774</v>
      </c>
      <c r="I97" t="s">
        <v>772</v>
      </c>
      <c r="J97" s="18">
        <f>COUNTIF(Tabela5[rxnID],G97)</f>
        <v>0</v>
      </c>
      <c r="K97">
        <f>COUNTIF(Tabela4[rxnID],G97)</f>
        <v>0</v>
      </c>
    </row>
    <row r="98" spans="1:11" x14ac:dyDescent="0.25">
      <c r="A98" t="s">
        <v>771</v>
      </c>
      <c r="B98" t="s">
        <v>772</v>
      </c>
      <c r="C98" s="1">
        <v>3.0761488953971901</v>
      </c>
      <c r="D98" s="7">
        <v>10.0220862777668</v>
      </c>
      <c r="E98" s="7">
        <v>1.4882</v>
      </c>
      <c r="F98" t="s">
        <v>736</v>
      </c>
      <c r="G98" t="s">
        <v>775</v>
      </c>
      <c r="H98" t="s">
        <v>776</v>
      </c>
      <c r="I98" t="s">
        <v>772</v>
      </c>
      <c r="J98" s="18">
        <f>COUNTIF(Tabela5[rxnID],G98)</f>
        <v>0</v>
      </c>
      <c r="K98">
        <f>COUNTIF(Tabela4[rxnID],G98)</f>
        <v>0</v>
      </c>
    </row>
    <row r="99" spans="1:11" x14ac:dyDescent="0.25">
      <c r="A99" t="s">
        <v>771</v>
      </c>
      <c r="B99" t="s">
        <v>772</v>
      </c>
      <c r="C99" s="1">
        <v>3.0761488953971901</v>
      </c>
      <c r="D99" s="7">
        <v>10.0220862777668</v>
      </c>
      <c r="E99" s="7">
        <v>1.5365</v>
      </c>
      <c r="F99" t="s">
        <v>736</v>
      </c>
      <c r="G99" t="s">
        <v>777</v>
      </c>
      <c r="H99" t="s">
        <v>289</v>
      </c>
      <c r="I99" t="s">
        <v>772</v>
      </c>
      <c r="J99" s="18">
        <f>COUNTIF(Tabela5[rxnID],G99)</f>
        <v>0</v>
      </c>
      <c r="K99">
        <f>COUNTIF(Tabela4[rxnID],G99)</f>
        <v>0</v>
      </c>
    </row>
    <row r="100" spans="1:11" x14ac:dyDescent="0.25">
      <c r="A100" t="s">
        <v>771</v>
      </c>
      <c r="B100" t="s">
        <v>772</v>
      </c>
      <c r="C100" s="1">
        <v>3.0761488953971901</v>
      </c>
      <c r="D100" s="7">
        <v>10.0220862777668</v>
      </c>
      <c r="E100" s="7">
        <v>1.4362999999999999</v>
      </c>
      <c r="F100" t="s">
        <v>736</v>
      </c>
      <c r="G100" t="s">
        <v>778</v>
      </c>
      <c r="H100" t="s">
        <v>779</v>
      </c>
      <c r="I100" t="s">
        <v>772</v>
      </c>
      <c r="J100" s="18">
        <f>COUNTIF(Tabela5[rxnID],G100)</f>
        <v>0</v>
      </c>
      <c r="K100">
        <f>COUNTIF(Tabela4[rxnID],G100)</f>
        <v>0</v>
      </c>
    </row>
    <row r="101" spans="1:11" x14ac:dyDescent="0.25">
      <c r="A101" t="s">
        <v>771</v>
      </c>
      <c r="B101" t="s">
        <v>772</v>
      </c>
      <c r="C101" s="1">
        <v>3.0761488953971901</v>
      </c>
      <c r="D101" s="7">
        <v>10.0220862777668</v>
      </c>
      <c r="E101" s="7">
        <v>1.0701000000000001</v>
      </c>
      <c r="F101" t="s">
        <v>736</v>
      </c>
      <c r="G101" t="s">
        <v>780</v>
      </c>
      <c r="H101" t="s">
        <v>781</v>
      </c>
      <c r="I101" t="s">
        <v>772</v>
      </c>
      <c r="J101" s="18">
        <f>COUNTIF(Tabela5[rxnID],G101)</f>
        <v>0</v>
      </c>
      <c r="K101">
        <f>COUNTIF(Tabela4[rxnID],G101)</f>
        <v>0</v>
      </c>
    </row>
    <row r="102" spans="1:11" x14ac:dyDescent="0.25">
      <c r="A102" t="s">
        <v>782</v>
      </c>
      <c r="B102" t="s">
        <v>783</v>
      </c>
      <c r="C102" s="1">
        <v>1.8149592702967901</v>
      </c>
      <c r="D102" s="7">
        <v>5.9131332767293001</v>
      </c>
      <c r="E102" s="7">
        <v>12.496</v>
      </c>
      <c r="F102" t="s">
        <v>736</v>
      </c>
      <c r="G102" t="s">
        <v>784</v>
      </c>
      <c r="H102" t="s">
        <v>785</v>
      </c>
      <c r="I102" t="s">
        <v>783</v>
      </c>
      <c r="J102" s="18">
        <f>COUNTIF(Tabela5[rxnID],G102)</f>
        <v>0</v>
      </c>
      <c r="K102">
        <f>COUNTIF(Tabela4[rxnID],G102)</f>
        <v>0</v>
      </c>
    </row>
    <row r="103" spans="1:11" x14ac:dyDescent="0.25">
      <c r="A103" t="s">
        <v>782</v>
      </c>
      <c r="B103" t="s">
        <v>783</v>
      </c>
      <c r="C103" s="1">
        <v>1.8149592702967901</v>
      </c>
      <c r="D103" s="7">
        <v>5.9131332767293001</v>
      </c>
      <c r="E103" s="7">
        <v>1.2496</v>
      </c>
      <c r="F103" t="s">
        <v>736</v>
      </c>
      <c r="G103" t="s">
        <v>786</v>
      </c>
      <c r="H103" t="s">
        <v>787</v>
      </c>
      <c r="I103" t="s">
        <v>783</v>
      </c>
      <c r="J103" s="18">
        <f>COUNTIF(Tabela5[rxnID],G103)</f>
        <v>0</v>
      </c>
      <c r="K103">
        <f>COUNTIF(Tabela4[rxnID],G103)</f>
        <v>0</v>
      </c>
    </row>
    <row r="104" spans="1:11" x14ac:dyDescent="0.25">
      <c r="A104" t="s">
        <v>782</v>
      </c>
      <c r="B104" t="s">
        <v>783</v>
      </c>
      <c r="C104" s="1">
        <v>1.8149592702967901</v>
      </c>
      <c r="D104" s="7">
        <v>5.9131332767293001</v>
      </c>
      <c r="E104" s="7">
        <v>2.2166999999999999</v>
      </c>
      <c r="F104" t="s">
        <v>736</v>
      </c>
      <c r="G104" t="s">
        <v>788</v>
      </c>
      <c r="H104" t="s">
        <v>789</v>
      </c>
      <c r="I104" t="s">
        <v>783</v>
      </c>
      <c r="J104" s="18">
        <f>COUNTIF(Tabela5[rxnID],G104)</f>
        <v>0</v>
      </c>
      <c r="K104">
        <f>COUNTIF(Tabela4[rxnID],G104)</f>
        <v>0</v>
      </c>
    </row>
    <row r="105" spans="1:11" x14ac:dyDescent="0.25">
      <c r="A105" t="s">
        <v>790</v>
      </c>
      <c r="B105" t="s">
        <v>791</v>
      </c>
      <c r="C105" s="1">
        <v>0.90569519131802001</v>
      </c>
      <c r="D105" s="7">
        <v>2.9507529243234898</v>
      </c>
      <c r="E105" s="7">
        <v>5.6478000000000002</v>
      </c>
      <c r="F105" t="s">
        <v>736</v>
      </c>
      <c r="G105" t="s">
        <v>792</v>
      </c>
      <c r="H105" t="s">
        <v>793</v>
      </c>
      <c r="I105" t="s">
        <v>791</v>
      </c>
      <c r="J105" s="18">
        <f>COUNTIF(Tabela5[rxnID],G105)</f>
        <v>0</v>
      </c>
      <c r="K105">
        <f>COUNTIF(Tabela4[rxnID],G105)</f>
        <v>0</v>
      </c>
    </row>
  </sheetData>
  <mergeCells count="4">
    <mergeCell ref="A1:H1"/>
    <mergeCell ref="A81:K81"/>
    <mergeCell ref="K2:Q2"/>
    <mergeCell ref="A32:G32"/>
  </mergeCells>
  <conditionalFormatting sqref="C34:C79">
    <cfRule type="expression" dxfId="2" priority="1">
      <formula>C34&lt;0.5</formula>
    </cfRule>
    <cfRule type="expression" dxfId="1" priority="2">
      <formula>C34&lt;0.05</formula>
    </cfRule>
    <cfRule type="expression" dxfId="0" priority="3">
      <formula>C34&gt;=1.05</formula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tabSelected="1" zoomScale="70" zoomScaleNormal="70" workbookViewId="0">
      <selection activeCell="D8" sqref="D8"/>
    </sheetView>
  </sheetViews>
  <sheetFormatPr defaultRowHeight="15" x14ac:dyDescent="0.2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 x14ac:dyDescent="0.25">
      <c r="A1" s="22" t="s">
        <v>637</v>
      </c>
      <c r="B1" s="22"/>
      <c r="C1" s="22"/>
      <c r="D1" s="22"/>
      <c r="E1" s="22"/>
      <c r="F1" s="22"/>
      <c r="G1" s="22"/>
      <c r="H1" s="22"/>
    </row>
    <row r="2" spans="1:10" x14ac:dyDescent="0.25">
      <c r="A2" t="s">
        <v>462</v>
      </c>
      <c r="B2" t="s">
        <v>463</v>
      </c>
      <c r="C2" t="s">
        <v>464</v>
      </c>
      <c r="D2" t="s">
        <v>465</v>
      </c>
      <c r="E2" t="s">
        <v>466</v>
      </c>
      <c r="F2" t="s">
        <v>467</v>
      </c>
      <c r="G2" t="s">
        <v>468</v>
      </c>
      <c r="H2" t="s">
        <v>423</v>
      </c>
    </row>
    <row r="3" spans="1:10" hidden="1" x14ac:dyDescent="0.25">
      <c r="A3">
        <v>2.9740000000000002</v>
      </c>
      <c r="B3">
        <v>5</v>
      </c>
      <c r="C3" t="s">
        <v>469</v>
      </c>
      <c r="D3" t="s">
        <v>470</v>
      </c>
      <c r="E3" t="s">
        <v>471</v>
      </c>
      <c r="F3">
        <v>1</v>
      </c>
    </row>
    <row r="4" spans="1:10" x14ac:dyDescent="0.25">
      <c r="A4" s="7">
        <v>22.002099999999999</v>
      </c>
      <c r="B4">
        <v>99</v>
      </c>
      <c r="C4" t="s">
        <v>484</v>
      </c>
      <c r="D4" t="s">
        <v>485</v>
      </c>
      <c r="E4" t="s">
        <v>486</v>
      </c>
      <c r="F4">
        <v>0</v>
      </c>
      <c r="G4" t="s">
        <v>487</v>
      </c>
      <c r="H4" t="s">
        <v>627</v>
      </c>
      <c r="J4" s="5" t="s">
        <v>636</v>
      </c>
    </row>
    <row r="5" spans="1:10" x14ac:dyDescent="0.25">
      <c r="A5" s="7">
        <v>11.9725</v>
      </c>
      <c r="B5">
        <v>742</v>
      </c>
      <c r="C5" t="s">
        <v>541</v>
      </c>
      <c r="D5" t="s">
        <v>542</v>
      </c>
      <c r="E5" t="s">
        <v>543</v>
      </c>
      <c r="F5">
        <v>0</v>
      </c>
      <c r="G5" t="s">
        <v>544</v>
      </c>
      <c r="H5" t="s">
        <v>627</v>
      </c>
    </row>
    <row r="6" spans="1:10" x14ac:dyDescent="0.25">
      <c r="A6" s="7">
        <v>10.6181</v>
      </c>
      <c r="B6">
        <v>316</v>
      </c>
      <c r="C6" t="s">
        <v>510</v>
      </c>
      <c r="D6" t="s">
        <v>511</v>
      </c>
      <c r="E6" t="s">
        <v>512</v>
      </c>
      <c r="F6">
        <v>1</v>
      </c>
      <c r="G6" t="s">
        <v>513</v>
      </c>
      <c r="H6" t="s">
        <v>627</v>
      </c>
      <c r="J6" s="8" t="s">
        <v>638</v>
      </c>
    </row>
    <row r="7" spans="1:10" x14ac:dyDescent="0.25">
      <c r="A7" s="7">
        <v>10.6181</v>
      </c>
      <c r="B7">
        <v>695</v>
      </c>
      <c r="C7" t="s">
        <v>537</v>
      </c>
      <c r="D7" t="s">
        <v>538</v>
      </c>
      <c r="E7" t="s">
        <v>539</v>
      </c>
      <c r="F7">
        <v>1</v>
      </c>
      <c r="G7" t="s">
        <v>540</v>
      </c>
      <c r="H7" t="s">
        <v>627</v>
      </c>
      <c r="J7" s="4" t="s">
        <v>639</v>
      </c>
    </row>
    <row r="8" spans="1:10" x14ac:dyDescent="0.25">
      <c r="A8" s="9">
        <v>4.6917999999999997</v>
      </c>
      <c r="B8">
        <v>367</v>
      </c>
      <c r="C8" s="10" t="s">
        <v>522</v>
      </c>
      <c r="D8" s="10" t="s">
        <v>523</v>
      </c>
      <c r="E8" s="10" t="s">
        <v>524</v>
      </c>
      <c r="F8">
        <v>1</v>
      </c>
      <c r="G8" s="10" t="s">
        <v>525</v>
      </c>
      <c r="H8" s="10" t="s">
        <v>626</v>
      </c>
      <c r="J8" s="5" t="s">
        <v>640</v>
      </c>
    </row>
    <row r="9" spans="1:10" x14ac:dyDescent="0.25">
      <c r="A9" s="7">
        <v>4.6917999999999997</v>
      </c>
      <c r="B9">
        <v>694</v>
      </c>
      <c r="C9" t="s">
        <v>534</v>
      </c>
      <c r="D9" t="s">
        <v>535</v>
      </c>
      <c r="E9" t="s">
        <v>524</v>
      </c>
      <c r="F9">
        <v>1</v>
      </c>
      <c r="G9" t="s">
        <v>536</v>
      </c>
      <c r="H9" t="s">
        <v>627</v>
      </c>
    </row>
    <row r="10" spans="1:10" x14ac:dyDescent="0.25">
      <c r="A10" s="7">
        <v>2.2439</v>
      </c>
      <c r="B10">
        <v>1410</v>
      </c>
      <c r="C10" t="s">
        <v>573</v>
      </c>
      <c r="D10" t="s">
        <v>574</v>
      </c>
      <c r="E10" t="s">
        <v>571</v>
      </c>
      <c r="F10">
        <v>0</v>
      </c>
      <c r="G10" t="s">
        <v>572</v>
      </c>
      <c r="H10" t="s">
        <v>627</v>
      </c>
    </row>
    <row r="11" spans="1:10" x14ac:dyDescent="0.25">
      <c r="A11" s="7">
        <v>2.1192000000000002</v>
      </c>
      <c r="B11">
        <v>1452</v>
      </c>
      <c r="C11" t="s">
        <v>575</v>
      </c>
      <c r="D11" t="s">
        <v>576</v>
      </c>
      <c r="E11" t="s">
        <v>577</v>
      </c>
      <c r="F11">
        <v>0</v>
      </c>
      <c r="G11" t="s">
        <v>578</v>
      </c>
      <c r="H11" t="s">
        <v>627</v>
      </c>
    </row>
    <row r="12" spans="1:10" x14ac:dyDescent="0.25">
      <c r="A12" s="7">
        <v>1.5269999999999999</v>
      </c>
      <c r="B12">
        <v>810</v>
      </c>
      <c r="C12" t="s">
        <v>545</v>
      </c>
      <c r="D12" t="s">
        <v>546</v>
      </c>
      <c r="E12" t="s">
        <v>547</v>
      </c>
      <c r="F12">
        <v>1</v>
      </c>
      <c r="G12" t="s">
        <v>548</v>
      </c>
      <c r="H12" t="s">
        <v>627</v>
      </c>
    </row>
    <row r="13" spans="1:10" x14ac:dyDescent="0.25">
      <c r="A13" s="9">
        <v>0.98002</v>
      </c>
      <c r="B13">
        <v>287</v>
      </c>
      <c r="C13" s="10" t="s">
        <v>503</v>
      </c>
      <c r="D13" s="10" t="s">
        <v>504</v>
      </c>
      <c r="E13" s="10" t="s">
        <v>505</v>
      </c>
      <c r="F13">
        <v>1</v>
      </c>
      <c r="G13" s="10" t="s">
        <v>506</v>
      </c>
      <c r="H13" s="10" t="s">
        <v>626</v>
      </c>
    </row>
    <row r="14" spans="1:10" x14ac:dyDescent="0.25">
      <c r="A14" s="7">
        <v>0.98002</v>
      </c>
      <c r="B14">
        <v>288</v>
      </c>
      <c r="C14" t="s">
        <v>507</v>
      </c>
      <c r="D14" t="s">
        <v>508</v>
      </c>
      <c r="E14" t="s">
        <v>505</v>
      </c>
      <c r="F14">
        <v>0</v>
      </c>
      <c r="G14" t="s">
        <v>509</v>
      </c>
      <c r="H14" t="s">
        <v>627</v>
      </c>
    </row>
    <row r="15" spans="1:10" x14ac:dyDescent="0.25">
      <c r="A15" s="7">
        <v>0.92413000000000001</v>
      </c>
      <c r="B15">
        <v>19</v>
      </c>
      <c r="C15" t="s">
        <v>472</v>
      </c>
      <c r="D15" t="s">
        <v>473</v>
      </c>
      <c r="F15">
        <v>0</v>
      </c>
      <c r="G15" t="s">
        <v>474</v>
      </c>
      <c r="H15" t="s">
        <v>627</v>
      </c>
    </row>
    <row r="16" spans="1:10" x14ac:dyDescent="0.25">
      <c r="A16" s="7">
        <v>0.92413000000000001</v>
      </c>
      <c r="B16">
        <v>375</v>
      </c>
      <c r="C16" t="s">
        <v>526</v>
      </c>
      <c r="D16" t="s">
        <v>527</v>
      </c>
      <c r="E16" t="s">
        <v>528</v>
      </c>
      <c r="F16">
        <v>0</v>
      </c>
      <c r="G16" t="s">
        <v>529</v>
      </c>
      <c r="H16" t="s">
        <v>627</v>
      </c>
    </row>
    <row r="17" spans="1:8" x14ac:dyDescent="0.25">
      <c r="A17" s="7">
        <v>0.59077999999999997</v>
      </c>
      <c r="B17">
        <v>1852</v>
      </c>
      <c r="C17" t="s">
        <v>621</v>
      </c>
      <c r="D17" t="s">
        <v>622</v>
      </c>
      <c r="E17" t="s">
        <v>623</v>
      </c>
      <c r="F17">
        <v>0</v>
      </c>
      <c r="G17" t="s">
        <v>578</v>
      </c>
      <c r="H17" t="s">
        <v>627</v>
      </c>
    </row>
    <row r="18" spans="1:8" x14ac:dyDescent="0.25">
      <c r="A18" s="7">
        <v>0.57874000000000003</v>
      </c>
      <c r="B18">
        <v>1409</v>
      </c>
      <c r="C18" t="s">
        <v>569</v>
      </c>
      <c r="D18" t="s">
        <v>570</v>
      </c>
      <c r="E18" t="s">
        <v>571</v>
      </c>
      <c r="F18">
        <v>0</v>
      </c>
      <c r="G18" t="s">
        <v>572</v>
      </c>
      <c r="H18" t="s">
        <v>627</v>
      </c>
    </row>
    <row r="19" spans="1:8" x14ac:dyDescent="0.25">
      <c r="A19" s="7">
        <v>2.375E-2</v>
      </c>
      <c r="B19">
        <v>210</v>
      </c>
      <c r="C19" t="s">
        <v>494</v>
      </c>
      <c r="D19" t="s">
        <v>495</v>
      </c>
      <c r="E19" t="s">
        <v>496</v>
      </c>
      <c r="F19">
        <v>0</v>
      </c>
      <c r="G19" t="s">
        <v>497</v>
      </c>
      <c r="H19" t="s">
        <v>627</v>
      </c>
    </row>
    <row r="20" spans="1:8" x14ac:dyDescent="0.25">
      <c r="A20" s="7">
        <v>2.375E-2</v>
      </c>
      <c r="B20">
        <v>211</v>
      </c>
      <c r="C20" t="s">
        <v>498</v>
      </c>
      <c r="D20" t="s">
        <v>495</v>
      </c>
      <c r="E20" t="s">
        <v>496</v>
      </c>
      <c r="F20">
        <v>0</v>
      </c>
      <c r="G20" t="s">
        <v>497</v>
      </c>
      <c r="H20" t="s">
        <v>627</v>
      </c>
    </row>
    <row r="21" spans="1:8" x14ac:dyDescent="0.25">
      <c r="A21" s="7">
        <v>2.375E-2</v>
      </c>
      <c r="B21">
        <v>579</v>
      </c>
      <c r="C21" t="s">
        <v>530</v>
      </c>
      <c r="D21" t="s">
        <v>531</v>
      </c>
      <c r="E21" t="s">
        <v>532</v>
      </c>
      <c r="F21">
        <v>-1</v>
      </c>
      <c r="G21" t="s">
        <v>533</v>
      </c>
      <c r="H21" t="s">
        <v>627</v>
      </c>
    </row>
    <row r="22" spans="1:8" x14ac:dyDescent="0.25">
      <c r="A22" s="7">
        <v>2.375E-2</v>
      </c>
      <c r="B22">
        <v>868</v>
      </c>
      <c r="C22" t="s">
        <v>549</v>
      </c>
      <c r="D22" t="s">
        <v>550</v>
      </c>
      <c r="F22">
        <v>0</v>
      </c>
      <c r="G22" t="s">
        <v>551</v>
      </c>
      <c r="H22" t="s">
        <v>627</v>
      </c>
    </row>
    <row r="23" spans="1:8" x14ac:dyDescent="0.25">
      <c r="A23" s="7">
        <v>1.4844E-2</v>
      </c>
      <c r="B23">
        <v>92</v>
      </c>
      <c r="C23" t="s">
        <v>478</v>
      </c>
      <c r="D23" t="s">
        <v>479</v>
      </c>
      <c r="E23" t="s">
        <v>480</v>
      </c>
      <c r="F23">
        <v>0</v>
      </c>
      <c r="G23" t="s">
        <v>481</v>
      </c>
      <c r="H23" t="s">
        <v>627</v>
      </c>
    </row>
    <row r="24" spans="1:8" x14ac:dyDescent="0.25">
      <c r="A24" s="11">
        <v>1.4844E-2</v>
      </c>
      <c r="B24">
        <v>111</v>
      </c>
      <c r="C24" s="5" t="s">
        <v>488</v>
      </c>
      <c r="D24" s="5" t="s">
        <v>489</v>
      </c>
      <c r="E24" s="5" t="s">
        <v>490</v>
      </c>
      <c r="F24" s="5">
        <v>0</v>
      </c>
      <c r="G24" s="5" t="s">
        <v>491</v>
      </c>
      <c r="H24" s="5" t="s">
        <v>628</v>
      </c>
    </row>
    <row r="25" spans="1:8" x14ac:dyDescent="0.25">
      <c r="A25" s="7">
        <v>1.4844E-2</v>
      </c>
      <c r="B25">
        <v>324</v>
      </c>
      <c r="C25" t="s">
        <v>518</v>
      </c>
      <c r="D25" t="s">
        <v>519</v>
      </c>
      <c r="E25" t="s">
        <v>516</v>
      </c>
      <c r="F25">
        <v>1</v>
      </c>
      <c r="G25" t="s">
        <v>517</v>
      </c>
      <c r="H25" t="s">
        <v>627</v>
      </c>
    </row>
    <row r="26" spans="1:8" x14ac:dyDescent="0.25">
      <c r="A26" s="7">
        <v>1.4844E-2</v>
      </c>
      <c r="B26">
        <v>1465</v>
      </c>
      <c r="C26" t="s">
        <v>584</v>
      </c>
      <c r="D26" t="s">
        <v>585</v>
      </c>
      <c r="E26" t="s">
        <v>516</v>
      </c>
      <c r="F26">
        <v>-1</v>
      </c>
      <c r="G26" t="s">
        <v>581</v>
      </c>
      <c r="H26" t="s">
        <v>627</v>
      </c>
    </row>
    <row r="27" spans="1:8" x14ac:dyDescent="0.25">
      <c r="A27" s="7">
        <v>1.4844E-2</v>
      </c>
      <c r="B27">
        <v>1517</v>
      </c>
      <c r="C27" t="s">
        <v>588</v>
      </c>
      <c r="D27" t="s">
        <v>589</v>
      </c>
      <c r="F27">
        <v>0</v>
      </c>
      <c r="G27" t="s">
        <v>477</v>
      </c>
      <c r="H27" t="s">
        <v>627</v>
      </c>
    </row>
    <row r="28" spans="1:8" hidden="1" x14ac:dyDescent="0.25">
      <c r="A28">
        <v>4.8680000000000003</v>
      </c>
      <c r="B28">
        <v>1072</v>
      </c>
      <c r="C28" t="s">
        <v>552</v>
      </c>
      <c r="D28" t="s">
        <v>553</v>
      </c>
      <c r="F28">
        <v>0</v>
      </c>
    </row>
    <row r="29" spans="1:8" hidden="1" x14ac:dyDescent="0.25">
      <c r="A29">
        <v>18.482800000000001</v>
      </c>
      <c r="B29">
        <v>1075</v>
      </c>
      <c r="C29" t="s">
        <v>554</v>
      </c>
      <c r="D29" t="s">
        <v>555</v>
      </c>
      <c r="F29">
        <v>1</v>
      </c>
    </row>
    <row r="30" spans="1:8" hidden="1" x14ac:dyDescent="0.25">
      <c r="A30">
        <v>4.8680000000000003</v>
      </c>
      <c r="B30">
        <v>1076</v>
      </c>
      <c r="C30" t="s">
        <v>556</v>
      </c>
      <c r="D30" t="s">
        <v>555</v>
      </c>
      <c r="F30">
        <v>1</v>
      </c>
    </row>
    <row r="31" spans="1:8" hidden="1" x14ac:dyDescent="0.25">
      <c r="A31">
        <v>2.375E-2</v>
      </c>
      <c r="B31">
        <v>1081</v>
      </c>
      <c r="C31" t="s">
        <v>557</v>
      </c>
      <c r="D31" t="s">
        <v>558</v>
      </c>
      <c r="F31">
        <v>0</v>
      </c>
    </row>
    <row r="32" spans="1:8" hidden="1" x14ac:dyDescent="0.25">
      <c r="A32">
        <v>5.0346000000000002</v>
      </c>
      <c r="B32">
        <v>1097</v>
      </c>
      <c r="C32" t="s">
        <v>559</v>
      </c>
      <c r="D32" t="s">
        <v>560</v>
      </c>
      <c r="F32">
        <v>1</v>
      </c>
    </row>
    <row r="33" spans="1:10" hidden="1" x14ac:dyDescent="0.25">
      <c r="A33">
        <v>8.9061999999999995E-3</v>
      </c>
      <c r="B33">
        <v>1148</v>
      </c>
      <c r="C33" t="s">
        <v>561</v>
      </c>
      <c r="D33" t="s">
        <v>562</v>
      </c>
      <c r="F33">
        <v>-1</v>
      </c>
    </row>
    <row r="34" spans="1:10" hidden="1" x14ac:dyDescent="0.25">
      <c r="A34">
        <v>5.9373999999999998E-3</v>
      </c>
      <c r="B34">
        <v>1149</v>
      </c>
      <c r="C34" t="s">
        <v>563</v>
      </c>
      <c r="D34" t="s">
        <v>562</v>
      </c>
      <c r="F34">
        <v>-1</v>
      </c>
    </row>
    <row r="35" spans="1:10" hidden="1" x14ac:dyDescent="0.25">
      <c r="A35">
        <v>1.4844E-2</v>
      </c>
      <c r="B35">
        <v>1150</v>
      </c>
      <c r="C35" t="s">
        <v>564</v>
      </c>
      <c r="D35" t="s">
        <v>562</v>
      </c>
      <c r="F35">
        <v>1</v>
      </c>
    </row>
    <row r="36" spans="1:10" hidden="1" x14ac:dyDescent="0.25">
      <c r="A36">
        <v>2.375E-2</v>
      </c>
      <c r="B36">
        <v>1282</v>
      </c>
      <c r="C36" t="s">
        <v>565</v>
      </c>
      <c r="D36" t="s">
        <v>566</v>
      </c>
      <c r="F36">
        <v>1</v>
      </c>
    </row>
    <row r="37" spans="1:10" hidden="1" x14ac:dyDescent="0.25">
      <c r="A37">
        <v>1.1875E-2</v>
      </c>
      <c r="B37">
        <v>1310</v>
      </c>
      <c r="C37" t="s">
        <v>567</v>
      </c>
      <c r="D37" t="s">
        <v>568</v>
      </c>
      <c r="F37">
        <v>1</v>
      </c>
    </row>
    <row r="38" spans="1:10" x14ac:dyDescent="0.25">
      <c r="A38" s="7">
        <v>1.4844E-2</v>
      </c>
      <c r="B38">
        <v>1534</v>
      </c>
      <c r="C38" t="s">
        <v>590</v>
      </c>
      <c r="D38" t="s">
        <v>591</v>
      </c>
      <c r="F38">
        <v>0</v>
      </c>
      <c r="G38" t="s">
        <v>477</v>
      </c>
      <c r="H38" t="s">
        <v>627</v>
      </c>
    </row>
    <row r="39" spans="1:10" x14ac:dyDescent="0.25">
      <c r="A39" s="7">
        <v>1.1875E-2</v>
      </c>
      <c r="B39">
        <v>213</v>
      </c>
      <c r="C39" t="s">
        <v>499</v>
      </c>
      <c r="D39" t="s">
        <v>500</v>
      </c>
      <c r="E39" t="s">
        <v>501</v>
      </c>
      <c r="F39">
        <v>0</v>
      </c>
      <c r="G39" t="s">
        <v>502</v>
      </c>
      <c r="H39" t="s">
        <v>627</v>
      </c>
    </row>
    <row r="40" spans="1:10" x14ac:dyDescent="0.25">
      <c r="A40" s="7">
        <v>8.9245000000000001E-3</v>
      </c>
      <c r="B40">
        <v>1463</v>
      </c>
      <c r="C40" t="s">
        <v>579</v>
      </c>
      <c r="D40" t="s">
        <v>580</v>
      </c>
      <c r="E40" t="s">
        <v>516</v>
      </c>
      <c r="F40">
        <v>1</v>
      </c>
      <c r="G40" t="s">
        <v>581</v>
      </c>
      <c r="H40" t="s">
        <v>627</v>
      </c>
    </row>
    <row r="41" spans="1:10" x14ac:dyDescent="0.25">
      <c r="A41" s="7">
        <v>8.9061999999999995E-3</v>
      </c>
      <c r="B41">
        <v>52</v>
      </c>
      <c r="C41" t="s">
        <v>475</v>
      </c>
      <c r="D41" t="s">
        <v>476</v>
      </c>
      <c r="F41">
        <v>0</v>
      </c>
      <c r="G41" t="s">
        <v>477</v>
      </c>
      <c r="H41" t="s">
        <v>627</v>
      </c>
    </row>
    <row r="42" spans="1:10" x14ac:dyDescent="0.25">
      <c r="A42" s="7">
        <v>8.9061999999999995E-3</v>
      </c>
      <c r="B42">
        <v>95</v>
      </c>
      <c r="C42" t="s">
        <v>482</v>
      </c>
      <c r="D42" t="s">
        <v>483</v>
      </c>
      <c r="E42" t="s">
        <v>480</v>
      </c>
      <c r="F42">
        <v>0</v>
      </c>
      <c r="G42" t="s">
        <v>481</v>
      </c>
      <c r="H42" t="s">
        <v>627</v>
      </c>
    </row>
    <row r="43" spans="1:10" x14ac:dyDescent="0.25">
      <c r="A43" s="11">
        <v>8.9061999999999995E-3</v>
      </c>
      <c r="B43" s="5">
        <v>113</v>
      </c>
      <c r="C43" s="5" t="s">
        <v>492</v>
      </c>
      <c r="D43" s="5" t="s">
        <v>493</v>
      </c>
      <c r="E43" s="5" t="s">
        <v>490</v>
      </c>
      <c r="F43" s="12">
        <v>0</v>
      </c>
      <c r="G43" s="5" t="s">
        <v>491</v>
      </c>
      <c r="H43" s="5" t="s">
        <v>628</v>
      </c>
      <c r="I43" s="5"/>
      <c r="J43" s="5"/>
    </row>
    <row r="44" spans="1:10" x14ac:dyDescent="0.25">
      <c r="A44" s="7">
        <v>8.9061999999999995E-3</v>
      </c>
      <c r="B44">
        <v>323</v>
      </c>
      <c r="C44" t="s">
        <v>514</v>
      </c>
      <c r="D44" t="s">
        <v>515</v>
      </c>
      <c r="E44" t="s">
        <v>516</v>
      </c>
      <c r="F44">
        <v>-1</v>
      </c>
      <c r="G44" t="s">
        <v>517</v>
      </c>
      <c r="H44" t="s">
        <v>627</v>
      </c>
    </row>
    <row r="45" spans="1:10" x14ac:dyDescent="0.25">
      <c r="A45" s="7">
        <v>8.9061999999999995E-3</v>
      </c>
      <c r="B45">
        <v>1516</v>
      </c>
      <c r="C45" t="s">
        <v>586</v>
      </c>
      <c r="D45" t="s">
        <v>587</v>
      </c>
      <c r="F45">
        <v>0</v>
      </c>
      <c r="G45" t="s">
        <v>477</v>
      </c>
      <c r="H45" t="s">
        <v>627</v>
      </c>
    </row>
    <row r="46" spans="1:10" x14ac:dyDescent="0.25">
      <c r="A46" s="7">
        <v>5.9496999999999996E-3</v>
      </c>
      <c r="B46">
        <v>1464</v>
      </c>
      <c r="C46" t="s">
        <v>582</v>
      </c>
      <c r="D46" t="s">
        <v>583</v>
      </c>
      <c r="E46" t="s">
        <v>516</v>
      </c>
      <c r="F46">
        <v>1</v>
      </c>
      <c r="G46" t="s">
        <v>581</v>
      </c>
      <c r="H46" t="s">
        <v>627</v>
      </c>
    </row>
    <row r="47" spans="1:10" hidden="1" x14ac:dyDescent="0.25">
      <c r="A47">
        <v>8.9061999999999995E-3</v>
      </c>
      <c r="B47">
        <v>1576</v>
      </c>
      <c r="C47" t="s">
        <v>592</v>
      </c>
      <c r="D47" t="s">
        <v>593</v>
      </c>
      <c r="F47">
        <v>1</v>
      </c>
    </row>
    <row r="48" spans="1:10" hidden="1" x14ac:dyDescent="0.25">
      <c r="A48">
        <v>5.9373999999999998E-3</v>
      </c>
      <c r="B48">
        <v>1577</v>
      </c>
      <c r="C48" t="s">
        <v>594</v>
      </c>
      <c r="D48" t="s">
        <v>595</v>
      </c>
      <c r="F48">
        <v>1</v>
      </c>
    </row>
    <row r="49" spans="1:8" hidden="1" x14ac:dyDescent="0.25">
      <c r="A49">
        <v>1.4844E-2</v>
      </c>
      <c r="B49">
        <v>1578</v>
      </c>
      <c r="C49" t="s">
        <v>596</v>
      </c>
      <c r="D49" t="s">
        <v>597</v>
      </c>
      <c r="F49">
        <v>-1</v>
      </c>
    </row>
    <row r="50" spans="1:8" hidden="1" x14ac:dyDescent="0.25">
      <c r="A50">
        <v>0.57974999999999999</v>
      </c>
      <c r="B50">
        <v>1585</v>
      </c>
      <c r="C50" t="s">
        <v>598</v>
      </c>
      <c r="D50" t="s">
        <v>599</v>
      </c>
      <c r="F50">
        <v>1</v>
      </c>
    </row>
    <row r="51" spans="1:8" hidden="1" x14ac:dyDescent="0.25">
      <c r="A51">
        <v>2.2441</v>
      </c>
      <c r="B51">
        <v>1587</v>
      </c>
      <c r="C51" t="s">
        <v>600</v>
      </c>
      <c r="D51" t="s">
        <v>601</v>
      </c>
      <c r="F51">
        <v>1</v>
      </c>
    </row>
    <row r="52" spans="1:8" hidden="1" x14ac:dyDescent="0.25">
      <c r="A52">
        <v>2.778</v>
      </c>
      <c r="B52">
        <v>1593</v>
      </c>
      <c r="C52" t="s">
        <v>602</v>
      </c>
      <c r="D52" t="s">
        <v>603</v>
      </c>
      <c r="F52">
        <v>1</v>
      </c>
    </row>
    <row r="53" spans="1:8" hidden="1" x14ac:dyDescent="0.25">
      <c r="A53">
        <v>4.4396000000000004</v>
      </c>
      <c r="B53">
        <v>1594</v>
      </c>
      <c r="C53" t="s">
        <v>604</v>
      </c>
      <c r="D53" t="s">
        <v>605</v>
      </c>
      <c r="F53">
        <v>-1</v>
      </c>
    </row>
    <row r="54" spans="1:8" hidden="1" x14ac:dyDescent="0.25">
      <c r="A54">
        <v>2.8249</v>
      </c>
      <c r="B54">
        <v>1596</v>
      </c>
      <c r="C54" t="s">
        <v>606</v>
      </c>
      <c r="D54" t="s">
        <v>607</v>
      </c>
      <c r="F54">
        <v>-1</v>
      </c>
    </row>
    <row r="55" spans="1:8" hidden="1" x14ac:dyDescent="0.25">
      <c r="A55">
        <v>2.7098</v>
      </c>
      <c r="B55">
        <v>1599</v>
      </c>
      <c r="C55" t="s">
        <v>608</v>
      </c>
      <c r="D55" t="s">
        <v>609</v>
      </c>
      <c r="F55">
        <v>1</v>
      </c>
    </row>
    <row r="56" spans="1:8" hidden="1" x14ac:dyDescent="0.25">
      <c r="A56">
        <v>2.7098</v>
      </c>
      <c r="B56">
        <v>1600</v>
      </c>
      <c r="C56" t="s">
        <v>610</v>
      </c>
      <c r="D56" t="s">
        <v>611</v>
      </c>
      <c r="F56">
        <v>1</v>
      </c>
    </row>
    <row r="57" spans="1:8" hidden="1" x14ac:dyDescent="0.25">
      <c r="A57">
        <v>2.7098</v>
      </c>
      <c r="B57">
        <v>1601</v>
      </c>
      <c r="C57" t="s">
        <v>612</v>
      </c>
      <c r="D57" t="s">
        <v>613</v>
      </c>
      <c r="F57">
        <v>-1</v>
      </c>
    </row>
    <row r="58" spans="1:8" hidden="1" x14ac:dyDescent="0.25">
      <c r="A58">
        <v>0.92413000000000001</v>
      </c>
      <c r="B58">
        <v>1602</v>
      </c>
      <c r="C58" t="s">
        <v>614</v>
      </c>
      <c r="D58" t="s">
        <v>615</v>
      </c>
      <c r="F58">
        <v>1</v>
      </c>
    </row>
    <row r="59" spans="1:8" hidden="1" x14ac:dyDescent="0.25">
      <c r="A59">
        <v>0.98002</v>
      </c>
      <c r="B59">
        <v>1605</v>
      </c>
      <c r="C59" t="s">
        <v>616</v>
      </c>
      <c r="D59" t="s">
        <v>617</v>
      </c>
      <c r="F59">
        <v>-1</v>
      </c>
    </row>
    <row r="60" spans="1:8" hidden="1" x14ac:dyDescent="0.25">
      <c r="A60">
        <v>0.98002</v>
      </c>
      <c r="B60">
        <v>1778</v>
      </c>
      <c r="C60" t="s">
        <v>618</v>
      </c>
      <c r="D60" t="s">
        <v>619</v>
      </c>
      <c r="E60" t="s">
        <v>620</v>
      </c>
      <c r="F60">
        <v>1</v>
      </c>
    </row>
    <row r="61" spans="1:8" x14ac:dyDescent="0.25">
      <c r="A61" s="7">
        <v>5.9373999999999998E-3</v>
      </c>
      <c r="B61">
        <v>326</v>
      </c>
      <c r="C61" t="s">
        <v>520</v>
      </c>
      <c r="D61" t="s">
        <v>521</v>
      </c>
      <c r="E61" t="s">
        <v>516</v>
      </c>
      <c r="F61">
        <v>-1</v>
      </c>
      <c r="G61" t="s">
        <v>517</v>
      </c>
      <c r="H61" t="s">
        <v>627</v>
      </c>
    </row>
    <row r="62" spans="1:8" hidden="1" x14ac:dyDescent="0.25">
      <c r="A62">
        <v>1</v>
      </c>
      <c r="B62">
        <v>1925</v>
      </c>
      <c r="C62" t="s">
        <v>624</v>
      </c>
      <c r="D62" t="s">
        <v>625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D39" sqref="D39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 x14ac:dyDescent="0.25">
      <c r="A1" t="s">
        <v>390</v>
      </c>
    </row>
    <row r="2" spans="1:8" x14ac:dyDescent="0.25">
      <c r="B2" t="s">
        <v>406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 x14ac:dyDescent="0.25">
      <c r="B3" t="s">
        <v>407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 x14ac:dyDescent="0.25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 x14ac:dyDescent="0.25">
      <c r="A5" t="s">
        <v>392</v>
      </c>
      <c r="B5" t="s">
        <v>409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 x14ac:dyDescent="0.25">
      <c r="A6" t="s">
        <v>393</v>
      </c>
      <c r="B6" t="s">
        <v>410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394</v>
      </c>
      <c r="B7" t="s">
        <v>411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 x14ac:dyDescent="0.25">
      <c r="A8" t="s">
        <v>395</v>
      </c>
      <c r="B8" t="s">
        <v>412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 x14ac:dyDescent="0.25">
      <c r="A9" t="s">
        <v>396</v>
      </c>
      <c r="B9" t="s">
        <v>413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 x14ac:dyDescent="0.25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 x14ac:dyDescent="0.25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 x14ac:dyDescent="0.25">
      <c r="A12" t="s">
        <v>399</v>
      </c>
      <c r="B12" t="s">
        <v>416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 x14ac:dyDescent="0.25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 x14ac:dyDescent="0.25">
      <c r="A14" t="s">
        <v>404</v>
      </c>
      <c r="B14" t="s">
        <v>405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topLeftCell="A16" workbookViewId="0">
      <selection activeCell="O19" sqref="O19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 x14ac:dyDescent="0.25">
      <c r="A1" t="s">
        <v>390</v>
      </c>
    </row>
    <row r="2" spans="1:11" x14ac:dyDescent="0.25">
      <c r="A2" t="s">
        <v>402</v>
      </c>
      <c r="B2" t="s">
        <v>406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 x14ac:dyDescent="0.25">
      <c r="A3" t="s">
        <v>403</v>
      </c>
      <c r="B3" t="s">
        <v>407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 x14ac:dyDescent="0.25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 x14ac:dyDescent="0.25">
      <c r="A5" t="s">
        <v>392</v>
      </c>
      <c r="B5" t="s">
        <v>409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 x14ac:dyDescent="0.25">
      <c r="A6" t="s">
        <v>393</v>
      </c>
      <c r="B6" t="s">
        <v>410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394</v>
      </c>
      <c r="B7" t="s">
        <v>411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 x14ac:dyDescent="0.25">
      <c r="A8" t="s">
        <v>395</v>
      </c>
      <c r="B8" t="s">
        <v>412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 x14ac:dyDescent="0.25">
      <c r="A9" t="s">
        <v>396</v>
      </c>
      <c r="B9" t="s">
        <v>413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 x14ac:dyDescent="0.25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 x14ac:dyDescent="0.25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 x14ac:dyDescent="0.25">
      <c r="A12" t="s">
        <v>399</v>
      </c>
      <c r="B12" t="s">
        <v>416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 x14ac:dyDescent="0.25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 x14ac:dyDescent="0.25">
      <c r="A14" t="s">
        <v>420</v>
      </c>
      <c r="B14" t="s">
        <v>418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 x14ac:dyDescent="0.25">
      <c r="A15" t="s">
        <v>417</v>
      </c>
      <c r="B15" t="s">
        <v>419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4:5" x14ac:dyDescent="0.25">
      <c r="D18">
        <v>0.23150023150023127</v>
      </c>
      <c r="E18" s="20">
        <v>2.3457164409083401E-4</v>
      </c>
    </row>
    <row r="19" spans="4:5" x14ac:dyDescent="0.25">
      <c r="D19">
        <v>0.25565430762641872</v>
      </c>
      <c r="E19" s="20">
        <v>2.4988631091477602E-4</v>
      </c>
    </row>
    <row r="20" spans="4:5" x14ac:dyDescent="0.25">
      <c r="D20">
        <v>0.27980838375260614</v>
      </c>
      <c r="E20" s="20">
        <v>2.65864406400896E-4</v>
      </c>
    </row>
    <row r="21" spans="4:5" x14ac:dyDescent="0.25">
      <c r="D21">
        <v>0.30396245987879356</v>
      </c>
      <c r="E21" s="20">
        <v>2.81788879572254E-4</v>
      </c>
    </row>
    <row r="22" spans="4:5" x14ac:dyDescent="0.25">
      <c r="D22">
        <v>0.32811653600498097</v>
      </c>
      <c r="E22" s="20">
        <v>2.9811512714768301E-4</v>
      </c>
    </row>
    <row r="23" spans="4:5" x14ac:dyDescent="0.25">
      <c r="D23">
        <v>0.35227061213116845</v>
      </c>
      <c r="E23" s="20">
        <v>3.1413243694823899E-4</v>
      </c>
    </row>
    <row r="24" spans="4:5" x14ac:dyDescent="0.25">
      <c r="D24">
        <v>0.37642468825735587</v>
      </c>
      <c r="E24" s="20">
        <v>3.30461132894369E-4</v>
      </c>
    </row>
    <row r="25" spans="4:5" x14ac:dyDescent="0.25">
      <c r="D25">
        <v>0.40057876438354328</v>
      </c>
      <c r="E25" s="20">
        <v>3.4714801734404003E-4</v>
      </c>
    </row>
    <row r="26" spans="4:5" x14ac:dyDescent="0.25">
      <c r="D26">
        <v>0.42473284050972959</v>
      </c>
      <c r="E26" s="20">
        <v>3.6377296230064601E-4</v>
      </c>
    </row>
    <row r="27" spans="4:5" x14ac:dyDescent="0.25">
      <c r="D27">
        <v>0.44888691663591701</v>
      </c>
      <c r="E27" s="20">
        <v>3.8039790725525702E-4</v>
      </c>
    </row>
    <row r="28" spans="4:5" x14ac:dyDescent="0.25">
      <c r="D28">
        <v>0.47304099276210443</v>
      </c>
      <c r="E28" s="20">
        <v>3.9737671375053102E-4</v>
      </c>
    </row>
    <row r="29" spans="4:5" x14ac:dyDescent="0.25">
      <c r="D29">
        <v>0.49719506888829185</v>
      </c>
      <c r="E29" s="20">
        <v>4.1412025412970298E-4</v>
      </c>
    </row>
    <row r="30" spans="4:5" x14ac:dyDescent="0.25">
      <c r="D30">
        <v>0.52134914501447926</v>
      </c>
      <c r="E30" s="20">
        <v>4.3086379450940198E-4</v>
      </c>
    </row>
    <row r="31" spans="4:5" x14ac:dyDescent="0.25">
      <c r="D31">
        <v>0.54550322114066674</v>
      </c>
      <c r="E31" s="20">
        <v>4.4730108493346802E-4</v>
      </c>
    </row>
    <row r="32" spans="4:5" x14ac:dyDescent="0.25">
      <c r="D32">
        <v>0.5696572972668541</v>
      </c>
      <c r="E32" s="20">
        <v>3.9418278341635699E-4</v>
      </c>
    </row>
    <row r="33" spans="4:5" x14ac:dyDescent="0.25">
      <c r="D33">
        <v>0.59381137339304157</v>
      </c>
      <c r="E33" s="20">
        <v>3.5692457080299298E-4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9B35-2757-48F7-9C36-0B4946EA8231}">
  <dimension ref="A1:E361"/>
  <sheetViews>
    <sheetView topLeftCell="A314" workbookViewId="0">
      <selection activeCell="C43" sqref="C43"/>
    </sheetView>
  </sheetViews>
  <sheetFormatPr defaultRowHeight="15" x14ac:dyDescent="0.25"/>
  <cols>
    <col min="1" max="1" width="14.85546875" customWidth="1"/>
    <col min="2" max="2" width="80.28515625" customWidth="1"/>
    <col min="3" max="3" width="98.85546875" customWidth="1"/>
    <col min="4" max="4" width="11.140625" customWidth="1"/>
    <col min="5" max="5" width="17.28515625" bestFit="1" customWidth="1"/>
  </cols>
  <sheetData>
    <row r="1" spans="1:5" x14ac:dyDescent="0.25">
      <c r="A1" t="s">
        <v>1503</v>
      </c>
      <c r="B1" t="s">
        <v>1504</v>
      </c>
      <c r="C1" t="s">
        <v>241</v>
      </c>
      <c r="D1" t="s">
        <v>1505</v>
      </c>
      <c r="E1" t="s">
        <v>1576</v>
      </c>
    </row>
    <row r="2" spans="1:5" hidden="1" x14ac:dyDescent="0.25">
      <c r="A2" t="s">
        <v>1577</v>
      </c>
      <c r="B2" s="3" t="s">
        <v>1573</v>
      </c>
      <c r="C2" t="s">
        <v>47</v>
      </c>
      <c r="D2" t="s">
        <v>881</v>
      </c>
      <c r="E2">
        <f>COUNTIF(iYali!$C$4:$C$61,iYali_FSEOF_rxns[[#This Row],[rxn]])</f>
        <v>0</v>
      </c>
    </row>
    <row r="3" spans="1:5" hidden="1" x14ac:dyDescent="0.25">
      <c r="A3" t="s">
        <v>1578</v>
      </c>
      <c r="B3" t="s">
        <v>791</v>
      </c>
      <c r="C3" t="s">
        <v>793</v>
      </c>
      <c r="D3" t="s">
        <v>882</v>
      </c>
      <c r="E3">
        <f>COUNTIF(iYali!$C$4:$C$61,iYali_FSEOF_rxns[[#This Row],[rxn]])</f>
        <v>0</v>
      </c>
    </row>
    <row r="4" spans="1:5" hidden="1" x14ac:dyDescent="0.25">
      <c r="A4" t="s">
        <v>1579</v>
      </c>
      <c r="B4" t="s">
        <v>884</v>
      </c>
      <c r="C4" t="s">
        <v>883</v>
      </c>
      <c r="D4" t="s">
        <v>885</v>
      </c>
      <c r="E4">
        <f>COUNTIF(iYali!$C$4:$C$61,iYali_FSEOF_rxns[[#This Row],[rxn]])</f>
        <v>0</v>
      </c>
    </row>
    <row r="5" spans="1:5" hidden="1" x14ac:dyDescent="0.25">
      <c r="A5" t="s">
        <v>1580</v>
      </c>
      <c r="B5" t="s">
        <v>249</v>
      </c>
      <c r="C5" t="s">
        <v>317</v>
      </c>
      <c r="D5" t="s">
        <v>886</v>
      </c>
      <c r="E5">
        <f>COUNTIF(iYali!$C$4:$C$61,iYali_FSEOF_rxns[[#This Row],[rxn]])</f>
        <v>0</v>
      </c>
    </row>
    <row r="6" spans="1:5" hidden="1" x14ac:dyDescent="0.25">
      <c r="A6" t="s">
        <v>1581</v>
      </c>
      <c r="B6" t="s">
        <v>888</v>
      </c>
      <c r="C6" t="s">
        <v>887</v>
      </c>
      <c r="D6" t="s">
        <v>889</v>
      </c>
      <c r="E6">
        <f>COUNTIF(iYali!$C$4:$C$61,iYali_FSEOF_rxns[[#This Row],[rxn]])</f>
        <v>0</v>
      </c>
    </row>
    <row r="7" spans="1:5" hidden="1" x14ac:dyDescent="0.25">
      <c r="A7" t="s">
        <v>1582</v>
      </c>
      <c r="B7" t="s">
        <v>891</v>
      </c>
      <c r="C7" t="s">
        <v>890</v>
      </c>
      <c r="D7" t="s">
        <v>892</v>
      </c>
      <c r="E7">
        <f>COUNTIF(iYali!$C$4:$C$61,iYali_FSEOF_rxns[[#This Row],[rxn]])</f>
        <v>0</v>
      </c>
    </row>
    <row r="8" spans="1:5" hidden="1" x14ac:dyDescent="0.25">
      <c r="A8" t="s">
        <v>1583</v>
      </c>
      <c r="B8" t="s">
        <v>440</v>
      </c>
      <c r="C8" t="s">
        <v>730</v>
      </c>
      <c r="D8" t="s">
        <v>893</v>
      </c>
      <c r="E8">
        <f>COUNTIF(iYali!$C$4:$C$61,iYali_FSEOF_rxns[[#This Row],[rxn]])</f>
        <v>0</v>
      </c>
    </row>
    <row r="9" spans="1:5" hidden="1" x14ac:dyDescent="0.25">
      <c r="A9" t="s">
        <v>1584</v>
      </c>
      <c r="B9" t="s">
        <v>895</v>
      </c>
      <c r="C9" t="s">
        <v>894</v>
      </c>
      <c r="D9" t="s">
        <v>896</v>
      </c>
      <c r="E9">
        <f>COUNTIF(iYali!$C$4:$C$61,iYali_FSEOF_rxns[[#This Row],[rxn]])</f>
        <v>0</v>
      </c>
    </row>
    <row r="10" spans="1:5" hidden="1" x14ac:dyDescent="0.25">
      <c r="A10" t="s">
        <v>1585</v>
      </c>
      <c r="B10" t="s">
        <v>897</v>
      </c>
      <c r="C10" t="s">
        <v>373</v>
      </c>
      <c r="D10" t="s">
        <v>898</v>
      </c>
      <c r="E10">
        <f>COUNTIF(iYali!$C$4:$C$61,iYali_FSEOF_rxns[[#This Row],[rxn]])</f>
        <v>0</v>
      </c>
    </row>
    <row r="11" spans="1:5" hidden="1" x14ac:dyDescent="0.25">
      <c r="A11" t="s">
        <v>1586</v>
      </c>
      <c r="B11" t="s">
        <v>321</v>
      </c>
      <c r="C11" t="s">
        <v>320</v>
      </c>
      <c r="D11" t="s">
        <v>899</v>
      </c>
      <c r="E11">
        <f>COUNTIF(iYali!$C$4:$C$61,iYali_FSEOF_rxns[[#This Row],[rxn]])</f>
        <v>0</v>
      </c>
    </row>
    <row r="12" spans="1:5" hidden="1" x14ac:dyDescent="0.25">
      <c r="A12" t="s">
        <v>1587</v>
      </c>
      <c r="B12" t="s">
        <v>452</v>
      </c>
      <c r="C12" t="s">
        <v>451</v>
      </c>
      <c r="D12" t="s">
        <v>900</v>
      </c>
      <c r="E12">
        <f>COUNTIF(iYali!$C$4:$C$61,iYali_FSEOF_rxns[[#This Row],[rxn]])</f>
        <v>0</v>
      </c>
    </row>
    <row r="13" spans="1:5" hidden="1" x14ac:dyDescent="0.25">
      <c r="A13" t="s">
        <v>1588</v>
      </c>
      <c r="B13" t="s">
        <v>901</v>
      </c>
      <c r="C13" t="s">
        <v>218</v>
      </c>
      <c r="D13" t="s">
        <v>902</v>
      </c>
      <c r="E13">
        <f>COUNTIF(iYali!$C$4:$C$61,iYali_FSEOF_rxns[[#This Row],[rxn]])</f>
        <v>0</v>
      </c>
    </row>
    <row r="14" spans="1:5" hidden="1" x14ac:dyDescent="0.25">
      <c r="A14" t="s">
        <v>1589</v>
      </c>
      <c r="B14" t="s">
        <v>880</v>
      </c>
      <c r="C14" t="s">
        <v>235</v>
      </c>
      <c r="D14" t="s">
        <v>903</v>
      </c>
      <c r="E14">
        <f>COUNTIF(iYali!$C$4:$C$61,iYali_FSEOF_rxns[[#This Row],[rxn]])</f>
        <v>0</v>
      </c>
    </row>
    <row r="15" spans="1:5" hidden="1" x14ac:dyDescent="0.25">
      <c r="A15" t="s">
        <v>1590</v>
      </c>
      <c r="B15" t="s">
        <v>905</v>
      </c>
      <c r="C15" t="s">
        <v>904</v>
      </c>
      <c r="D15" t="s">
        <v>906</v>
      </c>
      <c r="E15">
        <f>COUNTIF(iYali!$C$4:$C$61,iYali_FSEOF_rxns[[#This Row],[rxn]])</f>
        <v>0</v>
      </c>
    </row>
    <row r="16" spans="1:5" hidden="1" x14ac:dyDescent="0.25">
      <c r="A16" t="s">
        <v>1591</v>
      </c>
      <c r="B16" t="s">
        <v>908</v>
      </c>
      <c r="C16" t="s">
        <v>907</v>
      </c>
      <c r="D16" t="s">
        <v>909</v>
      </c>
      <c r="E16">
        <f>COUNTIF(iYali!$C$4:$C$61,iYali_FSEOF_rxns[[#This Row],[rxn]])</f>
        <v>0</v>
      </c>
    </row>
    <row r="17" spans="1:5" hidden="1" x14ac:dyDescent="0.25">
      <c r="A17" t="s">
        <v>1592</v>
      </c>
      <c r="B17" t="s">
        <v>908</v>
      </c>
      <c r="C17" t="s">
        <v>910</v>
      </c>
      <c r="D17" t="s">
        <v>911</v>
      </c>
      <c r="E17">
        <f>COUNTIF(iYali!$C$4:$C$61,iYali_FSEOF_rxns[[#This Row],[rxn]])</f>
        <v>0</v>
      </c>
    </row>
    <row r="18" spans="1:5" hidden="1" x14ac:dyDescent="0.25">
      <c r="A18" t="s">
        <v>1593</v>
      </c>
      <c r="B18" t="s">
        <v>913</v>
      </c>
      <c r="C18" t="s">
        <v>912</v>
      </c>
      <c r="D18" t="s">
        <v>914</v>
      </c>
      <c r="E18">
        <f>COUNTIF(iYali!$C$4:$C$61,iYali_FSEOF_rxns[[#This Row],[rxn]])</f>
        <v>0</v>
      </c>
    </row>
    <row r="19" spans="1:5" hidden="1" x14ac:dyDescent="0.25">
      <c r="A19" t="s">
        <v>1594</v>
      </c>
      <c r="B19" t="s">
        <v>916</v>
      </c>
      <c r="C19" t="s">
        <v>915</v>
      </c>
      <c r="D19" t="s">
        <v>917</v>
      </c>
      <c r="E19">
        <f>COUNTIF(iYali!$C$4:$C$61,iYali_FSEOF_rxns[[#This Row],[rxn]])</f>
        <v>0</v>
      </c>
    </row>
    <row r="20" spans="1:5" x14ac:dyDescent="0.25">
      <c r="A20" t="s">
        <v>503</v>
      </c>
      <c r="B20" t="s">
        <v>919</v>
      </c>
      <c r="C20" t="s">
        <v>918</v>
      </c>
      <c r="D20" t="s">
        <v>920</v>
      </c>
      <c r="E20">
        <f>COUNTIF(iYali!$C$4:$C$61,iYali_FSEOF_rxns[[#This Row],[rxn]])</f>
        <v>1</v>
      </c>
    </row>
    <row r="21" spans="1:5" x14ac:dyDescent="0.25">
      <c r="A21" t="s">
        <v>507</v>
      </c>
      <c r="B21" t="s">
        <v>922</v>
      </c>
      <c r="C21" t="s">
        <v>921</v>
      </c>
      <c r="D21" t="s">
        <v>923</v>
      </c>
      <c r="E21">
        <f>COUNTIF(iYali!$C$4:$C$61,iYali_FSEOF_rxns[[#This Row],[rxn]])</f>
        <v>1</v>
      </c>
    </row>
    <row r="22" spans="1:5" x14ac:dyDescent="0.25">
      <c r="A22" t="s">
        <v>579</v>
      </c>
      <c r="B22" t="s">
        <v>908</v>
      </c>
      <c r="C22" t="s">
        <v>924</v>
      </c>
      <c r="D22" t="s">
        <v>925</v>
      </c>
      <c r="E22">
        <f>COUNTIF(iYali!$C$4:$C$61,iYali_FSEOF_rxns[[#This Row],[rxn]])</f>
        <v>1</v>
      </c>
    </row>
    <row r="23" spans="1:5" hidden="1" x14ac:dyDescent="0.25">
      <c r="A23" t="s">
        <v>1595</v>
      </c>
      <c r="B23" t="s">
        <v>908</v>
      </c>
      <c r="C23" t="s">
        <v>926</v>
      </c>
      <c r="D23" t="s">
        <v>927</v>
      </c>
      <c r="E23">
        <f>COUNTIF(iYali!$C$4:$C$61,iYali_FSEOF_rxns[[#This Row],[rxn]])</f>
        <v>0</v>
      </c>
    </row>
    <row r="24" spans="1:5" hidden="1" x14ac:dyDescent="0.25">
      <c r="A24" t="s">
        <v>1596</v>
      </c>
      <c r="B24" t="s">
        <v>929</v>
      </c>
      <c r="C24" t="s">
        <v>928</v>
      </c>
      <c r="D24" t="s">
        <v>930</v>
      </c>
      <c r="E24">
        <f>COUNTIF(iYali!$C$4:$C$61,iYali_FSEOF_rxns[[#This Row],[rxn]])</f>
        <v>0</v>
      </c>
    </row>
    <row r="25" spans="1:5" x14ac:dyDescent="0.25">
      <c r="A25" t="s">
        <v>478</v>
      </c>
      <c r="B25" t="s">
        <v>932</v>
      </c>
      <c r="C25" t="s">
        <v>931</v>
      </c>
      <c r="D25" t="s">
        <v>933</v>
      </c>
      <c r="E25">
        <f>COUNTIF(iYali!$C$4:$C$61,iYali_FSEOF_rxns[[#This Row],[rxn]])</f>
        <v>1</v>
      </c>
    </row>
    <row r="26" spans="1:5" x14ac:dyDescent="0.25">
      <c r="A26" t="s">
        <v>488</v>
      </c>
      <c r="B26" t="s">
        <v>935</v>
      </c>
      <c r="C26" t="s">
        <v>934</v>
      </c>
      <c r="D26" t="s">
        <v>936</v>
      </c>
      <c r="E26">
        <f>COUNTIF(iYali!$C$4:$C$61,iYali_FSEOF_rxns[[#This Row],[rxn]])</f>
        <v>1</v>
      </c>
    </row>
    <row r="27" spans="1:5" x14ac:dyDescent="0.25">
      <c r="A27" t="s">
        <v>499</v>
      </c>
      <c r="B27" t="s">
        <v>937</v>
      </c>
      <c r="C27" t="s">
        <v>705</v>
      </c>
      <c r="D27" t="s">
        <v>938</v>
      </c>
      <c r="E27">
        <f>COUNTIF(iYali!$C$4:$C$61,iYali_FSEOF_rxns[[#This Row],[rxn]])</f>
        <v>1</v>
      </c>
    </row>
    <row r="28" spans="1:5" x14ac:dyDescent="0.25">
      <c r="A28" t="s">
        <v>518</v>
      </c>
      <c r="B28" t="s">
        <v>929</v>
      </c>
      <c r="C28" t="s">
        <v>939</v>
      </c>
      <c r="D28" t="s">
        <v>940</v>
      </c>
      <c r="E28">
        <f>COUNTIF(iYali!$C$4:$C$61,iYali_FSEOF_rxns[[#This Row],[rxn]])</f>
        <v>1</v>
      </c>
    </row>
    <row r="29" spans="1:5" x14ac:dyDescent="0.25">
      <c r="A29" t="s">
        <v>588</v>
      </c>
      <c r="B29" t="s">
        <v>942</v>
      </c>
      <c r="C29" t="s">
        <v>941</v>
      </c>
      <c r="D29" t="s">
        <v>943</v>
      </c>
      <c r="E29">
        <f>COUNTIF(iYali!$C$4:$C$61,iYali_FSEOF_rxns[[#This Row],[rxn]])</f>
        <v>1</v>
      </c>
    </row>
    <row r="30" spans="1:5" x14ac:dyDescent="0.25">
      <c r="A30" t="s">
        <v>590</v>
      </c>
      <c r="B30" t="s">
        <v>942</v>
      </c>
      <c r="C30" t="s">
        <v>944</v>
      </c>
      <c r="D30" t="s">
        <v>945</v>
      </c>
      <c r="E30">
        <f>COUNTIF(iYali!$C$4:$C$61,iYali_FSEOF_rxns[[#This Row],[rxn]])</f>
        <v>1</v>
      </c>
    </row>
    <row r="31" spans="1:5" hidden="1" x14ac:dyDescent="0.25">
      <c r="A31" t="s">
        <v>1597</v>
      </c>
      <c r="B31" t="s">
        <v>946</v>
      </c>
      <c r="C31" t="s">
        <v>358</v>
      </c>
      <c r="D31" t="s">
        <v>947</v>
      </c>
      <c r="E31">
        <f>COUNTIF(iYali!$C$4:$C$61,iYali_FSEOF_rxns[[#This Row],[rxn]])</f>
        <v>0</v>
      </c>
    </row>
    <row r="32" spans="1:5" x14ac:dyDescent="0.25">
      <c r="A32" t="s">
        <v>475</v>
      </c>
      <c r="B32" t="s">
        <v>942</v>
      </c>
      <c r="C32" t="s">
        <v>948</v>
      </c>
      <c r="D32" t="s">
        <v>949</v>
      </c>
      <c r="E32">
        <f>COUNTIF(iYali!$C$4:$C$61,iYali_FSEOF_rxns[[#This Row],[rxn]])</f>
        <v>1</v>
      </c>
    </row>
    <row r="33" spans="1:5" x14ac:dyDescent="0.25">
      <c r="A33" t="s">
        <v>482</v>
      </c>
      <c r="B33" t="s">
        <v>932</v>
      </c>
      <c r="C33" t="s">
        <v>950</v>
      </c>
      <c r="D33" t="s">
        <v>951</v>
      </c>
      <c r="E33">
        <f>COUNTIF(iYali!$C$4:$C$61,iYali_FSEOF_rxns[[#This Row],[rxn]])</f>
        <v>1</v>
      </c>
    </row>
    <row r="34" spans="1:5" x14ac:dyDescent="0.25">
      <c r="A34" t="s">
        <v>492</v>
      </c>
      <c r="B34" s="3" t="s">
        <v>1824</v>
      </c>
      <c r="C34" t="s">
        <v>952</v>
      </c>
      <c r="D34" t="s">
        <v>953</v>
      </c>
      <c r="E34">
        <f>COUNTIF(iYali!$C$4:$C$61,iYali_FSEOF_rxns[[#This Row],[rxn]])</f>
        <v>1</v>
      </c>
    </row>
    <row r="35" spans="1:5" x14ac:dyDescent="0.25">
      <c r="A35" t="s">
        <v>586</v>
      </c>
      <c r="B35" t="s">
        <v>942</v>
      </c>
      <c r="C35" t="s">
        <v>954</v>
      </c>
      <c r="D35" t="s">
        <v>955</v>
      </c>
      <c r="E35">
        <f>COUNTIF(iYali!$C$4:$C$61,iYali_FSEOF_rxns[[#This Row],[rxn]])</f>
        <v>1</v>
      </c>
    </row>
    <row r="36" spans="1:5" x14ac:dyDescent="0.25">
      <c r="A36" t="s">
        <v>621</v>
      </c>
      <c r="B36" t="s">
        <v>680</v>
      </c>
      <c r="C36" t="s">
        <v>679</v>
      </c>
      <c r="D36" t="s">
        <v>956</v>
      </c>
      <c r="E36">
        <f>COUNTIF(iYali!$C$4:$C$61,iYali_FSEOF_rxns[[#This Row],[rxn]])</f>
        <v>1</v>
      </c>
    </row>
    <row r="37" spans="1:5" hidden="1" x14ac:dyDescent="0.25">
      <c r="A37" t="s">
        <v>1598</v>
      </c>
      <c r="B37" t="s">
        <v>929</v>
      </c>
      <c r="C37" t="s">
        <v>957</v>
      </c>
      <c r="D37" t="s">
        <v>958</v>
      </c>
      <c r="E37">
        <f>COUNTIF(iYali!$C$4:$C$61,iYali_FSEOF_rxns[[#This Row],[rxn]])</f>
        <v>0</v>
      </c>
    </row>
    <row r="38" spans="1:5" x14ac:dyDescent="0.25">
      <c r="A38" t="s">
        <v>494</v>
      </c>
      <c r="B38" t="s">
        <v>960</v>
      </c>
      <c r="C38" t="s">
        <v>959</v>
      </c>
      <c r="D38" t="s">
        <v>961</v>
      </c>
      <c r="E38">
        <f>COUNTIF(iYali!$C$4:$C$61,iYali_FSEOF_rxns[[#This Row],[rxn]])</f>
        <v>1</v>
      </c>
    </row>
    <row r="39" spans="1:5" x14ac:dyDescent="0.25">
      <c r="A39" t="s">
        <v>498</v>
      </c>
      <c r="B39" t="s">
        <v>960</v>
      </c>
      <c r="C39" t="s">
        <v>959</v>
      </c>
      <c r="D39" t="s">
        <v>962</v>
      </c>
      <c r="E39">
        <f>COUNTIF(iYali!$C$4:$C$61,iYali_FSEOF_rxns[[#This Row],[rxn]])</f>
        <v>1</v>
      </c>
    </row>
    <row r="40" spans="1:5" x14ac:dyDescent="0.25">
      <c r="A40" t="s">
        <v>549</v>
      </c>
      <c r="B40" t="s">
        <v>964</v>
      </c>
      <c r="C40" t="s">
        <v>963</v>
      </c>
      <c r="D40" t="s">
        <v>965</v>
      </c>
      <c r="E40">
        <f>COUNTIF(iYali!$C$4:$C$61,iYali_FSEOF_rxns[[#This Row],[rxn]])</f>
        <v>1</v>
      </c>
    </row>
    <row r="41" spans="1:5" x14ac:dyDescent="0.25">
      <c r="A41" t="s">
        <v>582</v>
      </c>
      <c r="B41" t="s">
        <v>908</v>
      </c>
      <c r="C41" t="s">
        <v>966</v>
      </c>
      <c r="D41" t="s">
        <v>967</v>
      </c>
      <c r="E41">
        <f>COUNTIF(iYali!$C$4:$C$61,iYali_FSEOF_rxns[[#This Row],[rxn]])</f>
        <v>1</v>
      </c>
    </row>
    <row r="42" spans="1:5" x14ac:dyDescent="0.25">
      <c r="A42" t="s">
        <v>573</v>
      </c>
      <c r="B42" t="s">
        <v>969</v>
      </c>
      <c r="C42" t="s">
        <v>968</v>
      </c>
      <c r="D42" t="s">
        <v>970</v>
      </c>
      <c r="E42">
        <f>COUNTIF(iYali!$C$4:$C$61,iYali_FSEOF_rxns[[#This Row],[rxn]])</f>
        <v>1</v>
      </c>
    </row>
    <row r="43" spans="1:5" x14ac:dyDescent="0.25">
      <c r="A43" t="s">
        <v>484</v>
      </c>
      <c r="B43" t="s">
        <v>972</v>
      </c>
      <c r="C43" t="s">
        <v>971</v>
      </c>
      <c r="D43" t="s">
        <v>973</v>
      </c>
      <c r="E43">
        <f>COUNTIF(iYali!$C$4:$C$61,iYali_FSEOF_rxns[[#This Row],[rxn]])</f>
        <v>1</v>
      </c>
    </row>
    <row r="44" spans="1:5" x14ac:dyDescent="0.25">
      <c r="A44" t="s">
        <v>575</v>
      </c>
      <c r="B44" t="s">
        <v>680</v>
      </c>
      <c r="C44" t="s">
        <v>683</v>
      </c>
      <c r="D44" t="s">
        <v>974</v>
      </c>
      <c r="E44">
        <f>COUNTIF(iYali!$C$4:$C$61,iYali_FSEOF_rxns[[#This Row],[rxn]])</f>
        <v>1</v>
      </c>
    </row>
    <row r="45" spans="1:5" x14ac:dyDescent="0.25">
      <c r="A45" t="s">
        <v>569</v>
      </c>
      <c r="B45" t="s">
        <v>969</v>
      </c>
      <c r="C45" t="s">
        <v>975</v>
      </c>
      <c r="D45" t="s">
        <v>976</v>
      </c>
      <c r="E45">
        <f>COUNTIF(iYali!$C$4:$C$61,iYali_FSEOF_rxns[[#This Row],[rxn]])</f>
        <v>1</v>
      </c>
    </row>
    <row r="46" spans="1:5" x14ac:dyDescent="0.25">
      <c r="A46" t="s">
        <v>472</v>
      </c>
      <c r="B46" t="s">
        <v>978</v>
      </c>
      <c r="C46" t="s">
        <v>977</v>
      </c>
      <c r="D46" t="s">
        <v>979</v>
      </c>
      <c r="E46">
        <f>COUNTIF(iYali!$C$4:$C$61,iYali_FSEOF_rxns[[#This Row],[rxn]])</f>
        <v>1</v>
      </c>
    </row>
    <row r="47" spans="1:5" x14ac:dyDescent="0.25">
      <c r="A47" t="s">
        <v>526</v>
      </c>
      <c r="B47" t="s">
        <v>740</v>
      </c>
      <c r="C47" t="s">
        <v>743</v>
      </c>
      <c r="D47" t="s">
        <v>980</v>
      </c>
      <c r="E47">
        <f>COUNTIF(iYali!$C$4:$C$61,iYali_FSEOF_rxns[[#This Row],[rxn]])</f>
        <v>1</v>
      </c>
    </row>
    <row r="48" spans="1:5" hidden="1" x14ac:dyDescent="0.25">
      <c r="A48" t="s">
        <v>1599</v>
      </c>
      <c r="B48" t="s">
        <v>314</v>
      </c>
      <c r="C48" t="s">
        <v>313</v>
      </c>
      <c r="D48" t="s">
        <v>981</v>
      </c>
      <c r="E48">
        <f>COUNTIF(iYali!$C$4:$C$61,iYali_FSEOF_rxns[[#This Row],[rxn]])</f>
        <v>0</v>
      </c>
    </row>
    <row r="49" spans="1:5" hidden="1" x14ac:dyDescent="0.25">
      <c r="A49" t="s">
        <v>1600</v>
      </c>
      <c r="B49" t="s">
        <v>982</v>
      </c>
      <c r="C49" t="s">
        <v>348</v>
      </c>
      <c r="D49" t="s">
        <v>983</v>
      </c>
      <c r="E49">
        <f>COUNTIF(iYali!$C$4:$C$61,iYali_FSEOF_rxns[[#This Row],[rxn]])</f>
        <v>0</v>
      </c>
    </row>
    <row r="50" spans="1:5" hidden="1" x14ac:dyDescent="0.25">
      <c r="A50" t="s">
        <v>1601</v>
      </c>
      <c r="B50" t="s">
        <v>984</v>
      </c>
      <c r="C50" t="s">
        <v>125</v>
      </c>
      <c r="D50" t="s">
        <v>985</v>
      </c>
      <c r="E50">
        <f>COUNTIF(iYali!$C$4:$C$61,iYali_FSEOF_rxns[[#This Row],[rxn]])</f>
        <v>0</v>
      </c>
    </row>
    <row r="51" spans="1:5" hidden="1" x14ac:dyDescent="0.25">
      <c r="A51" t="s">
        <v>1602</v>
      </c>
      <c r="B51" t="s">
        <v>325</v>
      </c>
      <c r="C51" t="s">
        <v>324</v>
      </c>
      <c r="D51" t="s">
        <v>986</v>
      </c>
      <c r="E51">
        <f>COUNTIF(iYali!$C$4:$C$61,iYali_FSEOF_rxns[[#This Row],[rxn]])</f>
        <v>0</v>
      </c>
    </row>
    <row r="52" spans="1:5" x14ac:dyDescent="0.25">
      <c r="A52" t="s">
        <v>541</v>
      </c>
      <c r="B52" t="s">
        <v>294</v>
      </c>
      <c r="C52" t="s">
        <v>293</v>
      </c>
      <c r="D52" t="s">
        <v>987</v>
      </c>
      <c r="E52">
        <f>COUNTIF(iYali!$C$4:$C$61,iYali_FSEOF_rxns[[#This Row],[rxn]])</f>
        <v>1</v>
      </c>
    </row>
    <row r="53" spans="1:5" x14ac:dyDescent="0.25">
      <c r="A53" t="s">
        <v>510</v>
      </c>
      <c r="B53" t="s">
        <v>274</v>
      </c>
      <c r="C53" t="s">
        <v>273</v>
      </c>
      <c r="D53" t="s">
        <v>988</v>
      </c>
      <c r="E53">
        <f>COUNTIF(iYali!$C$4:$C$61,iYali_FSEOF_rxns[[#This Row],[rxn]])</f>
        <v>1</v>
      </c>
    </row>
    <row r="54" spans="1:5" x14ac:dyDescent="0.25">
      <c r="A54" t="s">
        <v>537</v>
      </c>
      <c r="B54" t="s">
        <v>278</v>
      </c>
      <c r="C54" t="s">
        <v>277</v>
      </c>
      <c r="D54" t="s">
        <v>989</v>
      </c>
      <c r="E54">
        <f>COUNTIF(iYali!$C$4:$C$61,iYali_FSEOF_rxns[[#This Row],[rxn]])</f>
        <v>1</v>
      </c>
    </row>
    <row r="55" spans="1:5" x14ac:dyDescent="0.25">
      <c r="A55" t="s">
        <v>534</v>
      </c>
      <c r="B55" t="s">
        <v>302</v>
      </c>
      <c r="C55" t="s">
        <v>301</v>
      </c>
      <c r="D55" t="s">
        <v>990</v>
      </c>
      <c r="E55">
        <f>COUNTIF(iYali!$C$4:$C$61,iYali_FSEOF_rxns[[#This Row],[rxn]])</f>
        <v>1</v>
      </c>
    </row>
    <row r="56" spans="1:5" x14ac:dyDescent="0.25">
      <c r="A56" t="s">
        <v>522</v>
      </c>
      <c r="B56" t="s">
        <v>298</v>
      </c>
      <c r="C56" t="s">
        <v>297</v>
      </c>
      <c r="D56" t="s">
        <v>991</v>
      </c>
      <c r="E56">
        <f>COUNTIF(iYali!$C$4:$C$61,iYali_FSEOF_rxns[[#This Row],[rxn]])</f>
        <v>1</v>
      </c>
    </row>
    <row r="57" spans="1:5" hidden="1" x14ac:dyDescent="0.25">
      <c r="A57" t="s">
        <v>1603</v>
      </c>
      <c r="B57" t="s">
        <v>444</v>
      </c>
      <c r="C57" t="s">
        <v>443</v>
      </c>
      <c r="D57" t="s">
        <v>992</v>
      </c>
      <c r="E57">
        <f>COUNTIF(iYali!$C$4:$C$61,iYali_FSEOF_rxns[[#This Row],[rxn]])</f>
        <v>0</v>
      </c>
    </row>
    <row r="58" spans="1:5" hidden="1" x14ac:dyDescent="0.25">
      <c r="A58" t="s">
        <v>1604</v>
      </c>
      <c r="B58" t="s">
        <v>448</v>
      </c>
      <c r="C58" t="s">
        <v>447</v>
      </c>
      <c r="D58" t="s">
        <v>993</v>
      </c>
      <c r="E58">
        <f>COUNTIF(iYali!$C$4:$C$61,iYali_FSEOF_rxns[[#This Row],[rxn]])</f>
        <v>0</v>
      </c>
    </row>
    <row r="59" spans="1:5" x14ac:dyDescent="0.25">
      <c r="A59" t="s">
        <v>545</v>
      </c>
      <c r="B59" t="s">
        <v>646</v>
      </c>
      <c r="C59" t="s">
        <v>645</v>
      </c>
      <c r="D59" t="s">
        <v>994</v>
      </c>
      <c r="E59">
        <f>COUNTIF(iYali!$C$4:$C$61,iYali_FSEOF_rxns[[#This Row],[rxn]])</f>
        <v>1</v>
      </c>
    </row>
    <row r="60" spans="1:5" hidden="1" x14ac:dyDescent="0.25">
      <c r="A60" t="s">
        <v>1605</v>
      </c>
      <c r="B60" t="s">
        <v>995</v>
      </c>
      <c r="C60" t="s">
        <v>285</v>
      </c>
      <c r="D60" t="s">
        <v>996</v>
      </c>
      <c r="E60">
        <f>COUNTIF(iYali!$C$4:$C$61,iYali_FSEOF_rxns[[#This Row],[rxn]])</f>
        <v>0</v>
      </c>
    </row>
    <row r="61" spans="1:5" hidden="1" x14ac:dyDescent="0.25">
      <c r="A61" t="s">
        <v>1606</v>
      </c>
      <c r="B61" t="s">
        <v>997</v>
      </c>
      <c r="C61" t="s">
        <v>289</v>
      </c>
      <c r="D61" t="s">
        <v>998</v>
      </c>
      <c r="E61">
        <f>COUNTIF(iYali!$C$4:$C$61,iYali_FSEOF_rxns[[#This Row],[rxn]])</f>
        <v>0</v>
      </c>
    </row>
    <row r="62" spans="1:5" hidden="1" x14ac:dyDescent="0.25">
      <c r="A62" t="s">
        <v>1607</v>
      </c>
      <c r="B62" t="s">
        <v>282</v>
      </c>
      <c r="C62" t="s">
        <v>281</v>
      </c>
      <c r="D62" t="s">
        <v>999</v>
      </c>
      <c r="E62">
        <f>COUNTIF(iYali!$C$4:$C$61,iYali_FSEOF_rxns[[#This Row],[rxn]])</f>
        <v>0</v>
      </c>
    </row>
    <row r="63" spans="1:5" hidden="1" x14ac:dyDescent="0.25">
      <c r="A63" t="s">
        <v>1608</v>
      </c>
      <c r="B63" t="s">
        <v>432</v>
      </c>
      <c r="C63" t="s">
        <v>431</v>
      </c>
      <c r="D63" t="s">
        <v>1000</v>
      </c>
      <c r="E63">
        <f>COUNTIF(iYali!$C$4:$C$61,iYali_FSEOF_rxns[[#This Row],[rxn]])</f>
        <v>0</v>
      </c>
    </row>
    <row r="64" spans="1:5" hidden="1" x14ac:dyDescent="0.25">
      <c r="A64" t="s">
        <v>1609</v>
      </c>
      <c r="B64" t="s">
        <v>436</v>
      </c>
      <c r="C64" t="s">
        <v>435</v>
      </c>
      <c r="D64" t="s">
        <v>1001</v>
      </c>
      <c r="E64">
        <f>COUNTIF(iYali!$C$4:$C$61,iYali_FSEOF_rxns[[#This Row],[rxn]])</f>
        <v>0</v>
      </c>
    </row>
    <row r="65" spans="1:5" hidden="1" x14ac:dyDescent="0.25">
      <c r="A65" t="s">
        <v>1610</v>
      </c>
      <c r="B65" t="s">
        <v>306</v>
      </c>
      <c r="C65" t="s">
        <v>305</v>
      </c>
      <c r="D65" t="s">
        <v>1002</v>
      </c>
      <c r="E65">
        <f>COUNTIF(iYali!$C$4:$C$61,iYali_FSEOF_rxns[[#This Row],[rxn]])</f>
        <v>0</v>
      </c>
    </row>
    <row r="66" spans="1:5" hidden="1" x14ac:dyDescent="0.25">
      <c r="A66" t="s">
        <v>1611</v>
      </c>
      <c r="B66" t="s">
        <v>1003</v>
      </c>
      <c r="C66" t="s">
        <v>224</v>
      </c>
      <c r="D66" t="s">
        <v>1004</v>
      </c>
      <c r="E66">
        <f>COUNTIF(iYali!$C$4:$C$61,iYali_FSEOF_rxns[[#This Row],[rxn]])</f>
        <v>0</v>
      </c>
    </row>
    <row r="67" spans="1:5" hidden="1" x14ac:dyDescent="0.25">
      <c r="A67" t="s">
        <v>1612</v>
      </c>
      <c r="B67" t="s">
        <v>1005</v>
      </c>
      <c r="C67" t="s">
        <v>257</v>
      </c>
      <c r="D67" t="s">
        <v>1006</v>
      </c>
      <c r="E67">
        <f>COUNTIF(iYali!$C$4:$C$61,iYali_FSEOF_rxns[[#This Row],[rxn]])</f>
        <v>0</v>
      </c>
    </row>
    <row r="68" spans="1:5" hidden="1" x14ac:dyDescent="0.25">
      <c r="A68" t="s">
        <v>1613</v>
      </c>
      <c r="B68" t="s">
        <v>1007</v>
      </c>
      <c r="C68" t="s">
        <v>265</v>
      </c>
      <c r="D68" t="s">
        <v>1008</v>
      </c>
      <c r="E68">
        <f>COUNTIF(iYali!$C$4:$C$61,iYali_FSEOF_rxns[[#This Row],[rxn]])</f>
        <v>0</v>
      </c>
    </row>
    <row r="69" spans="1:5" hidden="1" x14ac:dyDescent="0.25">
      <c r="A69" t="s">
        <v>1614</v>
      </c>
      <c r="B69" t="s">
        <v>1009</v>
      </c>
      <c r="C69" t="s">
        <v>269</v>
      </c>
      <c r="D69" t="s">
        <v>1010</v>
      </c>
      <c r="E69">
        <f>COUNTIF(iYali!$C$4:$C$61,iYali_FSEOF_rxns[[#This Row],[rxn]])</f>
        <v>0</v>
      </c>
    </row>
    <row r="70" spans="1:5" hidden="1" x14ac:dyDescent="0.25">
      <c r="A70" t="s">
        <v>1615</v>
      </c>
      <c r="B70" t="s">
        <v>946</v>
      </c>
      <c r="C70" t="s">
        <v>675</v>
      </c>
      <c r="D70" t="s">
        <v>1011</v>
      </c>
      <c r="E70">
        <f>COUNTIF(iYali!$C$4:$C$61,iYali_FSEOF_rxns[[#This Row],[rxn]])</f>
        <v>0</v>
      </c>
    </row>
    <row r="71" spans="1:5" hidden="1" x14ac:dyDescent="0.25">
      <c r="A71" t="s">
        <v>1616</v>
      </c>
      <c r="B71" t="s">
        <v>99</v>
      </c>
      <c r="C71" t="s">
        <v>97</v>
      </c>
      <c r="D71" t="s">
        <v>1012</v>
      </c>
      <c r="E71">
        <f>COUNTIF(iYali!$C$4:$C$61,iYali_FSEOF_rxns[[#This Row],[rxn]])</f>
        <v>0</v>
      </c>
    </row>
    <row r="72" spans="1:5" hidden="1" x14ac:dyDescent="0.25">
      <c r="A72" t="s">
        <v>1617</v>
      </c>
      <c r="B72" t="s">
        <v>262</v>
      </c>
      <c r="C72" t="s">
        <v>261</v>
      </c>
      <c r="D72" t="s">
        <v>1013</v>
      </c>
      <c r="E72">
        <f>COUNTIF(iYali!$C$4:$C$61,iYali_FSEOF_rxns[[#This Row],[rxn]])</f>
        <v>0</v>
      </c>
    </row>
    <row r="73" spans="1:5" hidden="1" x14ac:dyDescent="0.25">
      <c r="A73" t="s">
        <v>1618</v>
      </c>
      <c r="B73" t="s">
        <v>676</v>
      </c>
      <c r="C73" t="s">
        <v>686</v>
      </c>
      <c r="D73" t="s">
        <v>947</v>
      </c>
      <c r="E73">
        <f>COUNTIF(iYali!$C$4:$C$61,iYali_FSEOF_rxns[[#This Row],[rxn]])</f>
        <v>0</v>
      </c>
    </row>
    <row r="74" spans="1:5" hidden="1" x14ac:dyDescent="0.25">
      <c r="A74" t="s">
        <v>1619</v>
      </c>
      <c r="B74" t="s">
        <v>1015</v>
      </c>
      <c r="C74" t="s">
        <v>1014</v>
      </c>
      <c r="D74" t="s">
        <v>1016</v>
      </c>
      <c r="E74">
        <f>COUNTIF(iYali!$C$4:$C$61,iYali_FSEOF_rxns[[#This Row],[rxn]])</f>
        <v>0</v>
      </c>
    </row>
    <row r="75" spans="1:5" hidden="1" x14ac:dyDescent="0.25">
      <c r="A75" t="s">
        <v>1620</v>
      </c>
      <c r="B75" t="s">
        <v>752</v>
      </c>
      <c r="C75" t="s">
        <v>754</v>
      </c>
      <c r="D75" t="s">
        <v>1017</v>
      </c>
      <c r="E75">
        <f>COUNTIF(iYali!$C$4:$C$61,iYali_FSEOF_rxns[[#This Row],[rxn]])</f>
        <v>0</v>
      </c>
    </row>
    <row r="76" spans="1:5" hidden="1" x14ac:dyDescent="0.25">
      <c r="A76" t="s">
        <v>1621</v>
      </c>
      <c r="B76" t="s">
        <v>1015</v>
      </c>
      <c r="C76" t="s">
        <v>1014</v>
      </c>
      <c r="D76" t="s">
        <v>1018</v>
      </c>
      <c r="E76">
        <f>COUNTIF(iYali!$C$4:$C$61,iYali_FSEOF_rxns[[#This Row],[rxn]])</f>
        <v>0</v>
      </c>
    </row>
    <row r="77" spans="1:5" hidden="1" x14ac:dyDescent="0.25">
      <c r="A77" t="s">
        <v>1622</v>
      </c>
      <c r="B77" t="s">
        <v>783</v>
      </c>
      <c r="C77" t="s">
        <v>789</v>
      </c>
      <c r="D77" t="s">
        <v>1019</v>
      </c>
      <c r="E77">
        <f>COUNTIF(iYali!$C$4:$C$61,iYali_FSEOF_rxns[[#This Row],[rxn]])</f>
        <v>0</v>
      </c>
    </row>
    <row r="78" spans="1:5" hidden="1" x14ac:dyDescent="0.25">
      <c r="A78" t="s">
        <v>1623</v>
      </c>
      <c r="B78" t="s">
        <v>1020</v>
      </c>
      <c r="C78" t="s">
        <v>701</v>
      </c>
      <c r="D78" t="s">
        <v>1021</v>
      </c>
      <c r="E78">
        <f>COUNTIF(iYali!$C$4:$C$61,iYali_FSEOF_rxns[[#This Row],[rxn]])</f>
        <v>0</v>
      </c>
    </row>
    <row r="79" spans="1:5" hidden="1" x14ac:dyDescent="0.25">
      <c r="A79" t="s">
        <v>1624</v>
      </c>
      <c r="B79" t="s">
        <v>1023</v>
      </c>
      <c r="C79" t="s">
        <v>1022</v>
      </c>
      <c r="D79" t="s">
        <v>1024</v>
      </c>
      <c r="E79">
        <f>COUNTIF(iYali!$C$4:$C$61,iYali_FSEOF_rxns[[#This Row],[rxn]])</f>
        <v>0</v>
      </c>
    </row>
    <row r="80" spans="1:5" hidden="1" x14ac:dyDescent="0.25">
      <c r="A80" t="s">
        <v>1625</v>
      </c>
      <c r="B80" t="s">
        <v>1026</v>
      </c>
      <c r="C80" t="s">
        <v>1025</v>
      </c>
      <c r="D80" t="s">
        <v>1027</v>
      </c>
      <c r="E80">
        <f>COUNTIF(iYali!$C$4:$C$61,iYali_FSEOF_rxns[[#This Row],[rxn]])</f>
        <v>0</v>
      </c>
    </row>
    <row r="81" spans="1:5" hidden="1" x14ac:dyDescent="0.25">
      <c r="A81" t="s">
        <v>1626</v>
      </c>
      <c r="B81" t="s">
        <v>1029</v>
      </c>
      <c r="C81" t="s">
        <v>1028</v>
      </c>
      <c r="D81" t="s">
        <v>1030</v>
      </c>
      <c r="E81">
        <f>COUNTIF(iYali!$C$4:$C$61,iYali_FSEOF_rxns[[#This Row],[rxn]])</f>
        <v>0</v>
      </c>
    </row>
    <row r="82" spans="1:5" hidden="1" x14ac:dyDescent="0.25">
      <c r="A82" t="s">
        <v>1627</v>
      </c>
      <c r="B82" t="s">
        <v>1032</v>
      </c>
      <c r="C82" t="s">
        <v>1031</v>
      </c>
      <c r="D82" t="s">
        <v>1033</v>
      </c>
      <c r="E82">
        <f>COUNTIF(iYali!$C$4:$C$61,iYali_FSEOF_rxns[[#This Row],[rxn]])</f>
        <v>0</v>
      </c>
    </row>
    <row r="83" spans="1:5" hidden="1" x14ac:dyDescent="0.25">
      <c r="A83" t="s">
        <v>1628</v>
      </c>
      <c r="B83" t="s">
        <v>1035</v>
      </c>
      <c r="C83" t="s">
        <v>1034</v>
      </c>
      <c r="D83" t="s">
        <v>1036</v>
      </c>
      <c r="E83">
        <f>COUNTIF(iYali!$C$4:$C$61,iYali_FSEOF_rxns[[#This Row],[rxn]])</f>
        <v>0</v>
      </c>
    </row>
    <row r="84" spans="1:5" hidden="1" x14ac:dyDescent="0.25">
      <c r="A84" t="s">
        <v>1629</v>
      </c>
      <c r="B84" t="s">
        <v>190</v>
      </c>
      <c r="C84" t="s">
        <v>188</v>
      </c>
      <c r="D84" t="s">
        <v>1037</v>
      </c>
      <c r="E84">
        <f>COUNTIF(iYali!$C$4:$C$61,iYali_FSEOF_rxns[[#This Row],[rxn]])</f>
        <v>0</v>
      </c>
    </row>
    <row r="85" spans="1:5" hidden="1" x14ac:dyDescent="0.25">
      <c r="A85" t="s">
        <v>1630</v>
      </c>
      <c r="B85" t="s">
        <v>1039</v>
      </c>
      <c r="C85" t="s">
        <v>1038</v>
      </c>
      <c r="D85" t="s">
        <v>1040</v>
      </c>
      <c r="E85">
        <f>COUNTIF(iYali!$C$4:$C$61,iYali_FSEOF_rxns[[#This Row],[rxn]])</f>
        <v>0</v>
      </c>
    </row>
    <row r="86" spans="1:5" hidden="1" x14ac:dyDescent="0.25">
      <c r="A86" t="s">
        <v>1631</v>
      </c>
      <c r="B86" t="s">
        <v>698</v>
      </c>
      <c r="C86" t="s">
        <v>697</v>
      </c>
      <c r="D86" t="s">
        <v>1041</v>
      </c>
      <c r="E86">
        <f>COUNTIF(iYali!$C$4:$C$61,iYali_FSEOF_rxns[[#This Row],[rxn]])</f>
        <v>0</v>
      </c>
    </row>
    <row r="87" spans="1:5" hidden="1" x14ac:dyDescent="0.25">
      <c r="A87" t="s">
        <v>1632</v>
      </c>
      <c r="B87" t="s">
        <v>190</v>
      </c>
      <c r="C87" t="s">
        <v>202</v>
      </c>
      <c r="D87" t="s">
        <v>1042</v>
      </c>
      <c r="E87">
        <f>COUNTIF(iYali!$C$4:$C$61,iYali_FSEOF_rxns[[#This Row],[rxn]])</f>
        <v>0</v>
      </c>
    </row>
    <row r="88" spans="1:5" hidden="1" x14ac:dyDescent="0.25">
      <c r="A88" t="s">
        <v>1633</v>
      </c>
      <c r="B88" t="s">
        <v>1044</v>
      </c>
      <c r="C88" t="s">
        <v>1043</v>
      </c>
      <c r="D88" t="s">
        <v>1045</v>
      </c>
      <c r="E88">
        <f>COUNTIF(iYali!$C$4:$C$61,iYali_FSEOF_rxns[[#This Row],[rxn]])</f>
        <v>0</v>
      </c>
    </row>
    <row r="89" spans="1:5" hidden="1" x14ac:dyDescent="0.25">
      <c r="A89" t="s">
        <v>1634</v>
      </c>
      <c r="B89" t="s">
        <v>380</v>
      </c>
      <c r="C89" t="s">
        <v>653</v>
      </c>
      <c r="D89" t="s">
        <v>1046</v>
      </c>
      <c r="E89">
        <f>COUNTIF(iYali!$C$4:$C$61,iYali_FSEOF_rxns[[#This Row],[rxn]])</f>
        <v>0</v>
      </c>
    </row>
    <row r="90" spans="1:5" hidden="1" x14ac:dyDescent="0.25">
      <c r="A90" t="s">
        <v>1635</v>
      </c>
      <c r="B90" t="s">
        <v>1035</v>
      </c>
      <c r="C90" t="s">
        <v>1047</v>
      </c>
      <c r="D90" t="s">
        <v>1048</v>
      </c>
      <c r="E90">
        <f>COUNTIF(iYali!$C$4:$C$61,iYali_FSEOF_rxns[[#This Row],[rxn]])</f>
        <v>0</v>
      </c>
    </row>
    <row r="91" spans="1:5" hidden="1" x14ac:dyDescent="0.25">
      <c r="A91" t="s">
        <v>1636</v>
      </c>
      <c r="B91" t="s">
        <v>41</v>
      </c>
      <c r="C91" t="s">
        <v>39</v>
      </c>
      <c r="D91" t="s">
        <v>1049</v>
      </c>
      <c r="E91">
        <f>COUNTIF(iYali!$C$4:$C$61,iYali_FSEOF_rxns[[#This Row],[rxn]])</f>
        <v>0</v>
      </c>
    </row>
    <row r="92" spans="1:5" hidden="1" x14ac:dyDescent="0.25">
      <c r="A92" t="s">
        <v>1637</v>
      </c>
      <c r="B92" t="s">
        <v>103</v>
      </c>
      <c r="C92" t="s">
        <v>101</v>
      </c>
      <c r="D92" t="s">
        <v>1050</v>
      </c>
      <c r="E92">
        <f>COUNTIF(iYali!$C$4:$C$61,iYali_FSEOF_rxns[[#This Row],[rxn]])</f>
        <v>0</v>
      </c>
    </row>
    <row r="93" spans="1:5" hidden="1" x14ac:dyDescent="0.25">
      <c r="A93" t="s">
        <v>1638</v>
      </c>
      <c r="B93" t="s">
        <v>1052</v>
      </c>
      <c r="C93" t="s">
        <v>1051</v>
      </c>
      <c r="D93" t="s">
        <v>1053</v>
      </c>
      <c r="E93">
        <f>COUNTIF(iYali!$C$4:$C$61,iYali_FSEOF_rxns[[#This Row],[rxn]])</f>
        <v>0</v>
      </c>
    </row>
    <row r="94" spans="1:5" hidden="1" x14ac:dyDescent="0.25">
      <c r="A94" t="s">
        <v>1639</v>
      </c>
      <c r="B94" t="s">
        <v>1054</v>
      </c>
      <c r="C94" t="s">
        <v>1022</v>
      </c>
      <c r="D94" t="s">
        <v>1024</v>
      </c>
      <c r="E94">
        <f>COUNTIF(iYali!$C$4:$C$61,iYali_FSEOF_rxns[[#This Row],[rxn]])</f>
        <v>0</v>
      </c>
    </row>
    <row r="95" spans="1:5" hidden="1" x14ac:dyDescent="0.25">
      <c r="A95" t="s">
        <v>1640</v>
      </c>
      <c r="B95" t="s">
        <v>249</v>
      </c>
      <c r="C95" t="s">
        <v>248</v>
      </c>
      <c r="D95" t="s">
        <v>886</v>
      </c>
      <c r="E95">
        <f>COUNTIF(iYali!$C$4:$C$61,iYali_FSEOF_rxns[[#This Row],[rxn]])</f>
        <v>0</v>
      </c>
    </row>
    <row r="96" spans="1:5" hidden="1" x14ac:dyDescent="0.25">
      <c r="A96" t="s">
        <v>1641</v>
      </c>
      <c r="B96" t="s">
        <v>1056</v>
      </c>
      <c r="C96" t="s">
        <v>1055</v>
      </c>
      <c r="D96" t="s">
        <v>1057</v>
      </c>
      <c r="E96">
        <f>COUNTIF(iYali!$C$4:$C$61,iYali_FSEOF_rxns[[#This Row],[rxn]])</f>
        <v>0</v>
      </c>
    </row>
    <row r="97" spans="1:5" hidden="1" x14ac:dyDescent="0.25">
      <c r="A97" t="s">
        <v>1642</v>
      </c>
      <c r="B97" t="s">
        <v>1059</v>
      </c>
      <c r="C97" t="s">
        <v>1058</v>
      </c>
      <c r="D97" t="s">
        <v>1060</v>
      </c>
      <c r="E97">
        <f>COUNTIF(iYali!$C$4:$C$61,iYali_FSEOF_rxns[[#This Row],[rxn]])</f>
        <v>0</v>
      </c>
    </row>
    <row r="98" spans="1:5" hidden="1" x14ac:dyDescent="0.25">
      <c r="A98" t="s">
        <v>1643</v>
      </c>
      <c r="B98" t="s">
        <v>1059</v>
      </c>
      <c r="C98" t="s">
        <v>1061</v>
      </c>
      <c r="D98" t="s">
        <v>1062</v>
      </c>
      <c r="E98">
        <f>COUNTIF(iYali!$C$4:$C$61,iYali_FSEOF_rxns[[#This Row],[rxn]])</f>
        <v>0</v>
      </c>
    </row>
    <row r="99" spans="1:5" hidden="1" x14ac:dyDescent="0.25">
      <c r="A99" t="s">
        <v>1644</v>
      </c>
      <c r="B99" t="s">
        <v>1064</v>
      </c>
      <c r="C99" t="s">
        <v>1063</v>
      </c>
      <c r="D99" t="s">
        <v>1065</v>
      </c>
      <c r="E99">
        <f>COUNTIF(iYali!$C$4:$C$61,iYali_FSEOF_rxns[[#This Row],[rxn]])</f>
        <v>0</v>
      </c>
    </row>
    <row r="100" spans="1:5" hidden="1" x14ac:dyDescent="0.25">
      <c r="A100" t="s">
        <v>1645</v>
      </c>
      <c r="B100" t="s">
        <v>1067</v>
      </c>
      <c r="C100" t="s">
        <v>1066</v>
      </c>
      <c r="D100" t="s">
        <v>1068</v>
      </c>
      <c r="E100">
        <f>COUNTIF(iYali!$C$4:$C$61,iYali_FSEOF_rxns[[#This Row],[rxn]])</f>
        <v>0</v>
      </c>
    </row>
    <row r="101" spans="1:5" hidden="1" x14ac:dyDescent="0.25">
      <c r="A101" t="s">
        <v>1646</v>
      </c>
      <c r="B101" t="s">
        <v>1070</v>
      </c>
      <c r="C101" t="s">
        <v>1069</v>
      </c>
      <c r="D101" t="s">
        <v>1071</v>
      </c>
      <c r="E101">
        <f>COUNTIF(iYali!$C$4:$C$61,iYali_FSEOF_rxns[[#This Row],[rxn]])</f>
        <v>0</v>
      </c>
    </row>
    <row r="102" spans="1:5" hidden="1" x14ac:dyDescent="0.25">
      <c r="A102" t="s">
        <v>1647</v>
      </c>
      <c r="B102" t="s">
        <v>1029</v>
      </c>
      <c r="C102" t="s">
        <v>1072</v>
      </c>
      <c r="D102" t="s">
        <v>1073</v>
      </c>
      <c r="E102">
        <f>COUNTIF(iYali!$C$4:$C$61,iYali_FSEOF_rxns[[#This Row],[rxn]])</f>
        <v>0</v>
      </c>
    </row>
    <row r="103" spans="1:5" hidden="1" x14ac:dyDescent="0.25">
      <c r="A103" t="s">
        <v>1648</v>
      </c>
      <c r="B103" t="s">
        <v>1075</v>
      </c>
      <c r="C103" t="s">
        <v>1074</v>
      </c>
      <c r="D103" t="s">
        <v>1076</v>
      </c>
      <c r="E103">
        <f>COUNTIF(iYali!$C$4:$C$61,iYali_FSEOF_rxns[[#This Row],[rxn]])</f>
        <v>0</v>
      </c>
    </row>
    <row r="104" spans="1:5" hidden="1" x14ac:dyDescent="0.25">
      <c r="A104" t="s">
        <v>1649</v>
      </c>
      <c r="B104" t="s">
        <v>1078</v>
      </c>
      <c r="C104" t="s">
        <v>1077</v>
      </c>
      <c r="D104" t="s">
        <v>1079</v>
      </c>
      <c r="E104">
        <f>COUNTIF(iYali!$C$4:$C$61,iYali_FSEOF_rxns[[#This Row],[rxn]])</f>
        <v>0</v>
      </c>
    </row>
    <row r="105" spans="1:5" hidden="1" x14ac:dyDescent="0.25">
      <c r="A105" t="s">
        <v>1650</v>
      </c>
      <c r="B105" t="s">
        <v>1081</v>
      </c>
      <c r="C105" t="s">
        <v>1080</v>
      </c>
      <c r="D105" t="s">
        <v>1082</v>
      </c>
      <c r="E105">
        <f>COUNTIF(iYali!$C$4:$C$61,iYali_FSEOF_rxns[[#This Row],[rxn]])</f>
        <v>0</v>
      </c>
    </row>
    <row r="106" spans="1:5" hidden="1" x14ac:dyDescent="0.25">
      <c r="A106" t="s">
        <v>1651</v>
      </c>
      <c r="B106" t="s">
        <v>1084</v>
      </c>
      <c r="C106" t="s">
        <v>1083</v>
      </c>
      <c r="D106" t="s">
        <v>1085</v>
      </c>
      <c r="E106">
        <f>COUNTIF(iYali!$C$4:$C$61,iYali_FSEOF_rxns[[#This Row],[rxn]])</f>
        <v>0</v>
      </c>
    </row>
    <row r="107" spans="1:5" hidden="1" x14ac:dyDescent="0.25">
      <c r="A107" t="s">
        <v>1652</v>
      </c>
      <c r="B107" t="s">
        <v>1087</v>
      </c>
      <c r="C107" t="s">
        <v>1086</v>
      </c>
      <c r="D107" t="s">
        <v>1088</v>
      </c>
      <c r="E107">
        <f>COUNTIF(iYali!$C$4:$C$61,iYali_FSEOF_rxns[[#This Row],[rxn]])</f>
        <v>0</v>
      </c>
    </row>
    <row r="108" spans="1:5" hidden="1" x14ac:dyDescent="0.25">
      <c r="A108" t="s">
        <v>1653</v>
      </c>
      <c r="B108" t="s">
        <v>1084</v>
      </c>
      <c r="C108" t="s">
        <v>1089</v>
      </c>
      <c r="D108" t="s">
        <v>1090</v>
      </c>
      <c r="E108">
        <f>COUNTIF(iYali!$C$4:$C$61,iYali_FSEOF_rxns[[#This Row],[rxn]])</f>
        <v>0</v>
      </c>
    </row>
    <row r="109" spans="1:5" hidden="1" x14ac:dyDescent="0.25">
      <c r="A109" t="s">
        <v>1654</v>
      </c>
      <c r="B109" t="s">
        <v>172</v>
      </c>
      <c r="C109" t="s">
        <v>180</v>
      </c>
      <c r="D109" t="s">
        <v>1091</v>
      </c>
      <c r="E109">
        <f>COUNTIF(iYali!$C$4:$C$61,iYali_FSEOF_rxns[[#This Row],[rxn]])</f>
        <v>0</v>
      </c>
    </row>
    <row r="110" spans="1:5" hidden="1" x14ac:dyDescent="0.25">
      <c r="A110" t="s">
        <v>1655</v>
      </c>
      <c r="B110" t="s">
        <v>1093</v>
      </c>
      <c r="C110" t="s">
        <v>1092</v>
      </c>
      <c r="D110" t="s">
        <v>1094</v>
      </c>
      <c r="E110">
        <f>COUNTIF(iYali!$C$4:$C$61,iYali_FSEOF_rxns[[#This Row],[rxn]])</f>
        <v>0</v>
      </c>
    </row>
    <row r="111" spans="1:5" hidden="1" x14ac:dyDescent="0.25">
      <c r="A111" t="s">
        <v>1656</v>
      </c>
      <c r="B111" t="s">
        <v>1096</v>
      </c>
      <c r="C111" t="s">
        <v>1095</v>
      </c>
      <c r="D111" t="s">
        <v>1097</v>
      </c>
      <c r="E111">
        <f>COUNTIF(iYali!$C$4:$C$61,iYali_FSEOF_rxns[[#This Row],[rxn]])</f>
        <v>0</v>
      </c>
    </row>
    <row r="112" spans="1:5" hidden="1" x14ac:dyDescent="0.25">
      <c r="A112" t="s">
        <v>1657</v>
      </c>
      <c r="B112" t="s">
        <v>1099</v>
      </c>
      <c r="C112" t="s">
        <v>1098</v>
      </c>
      <c r="D112" t="s">
        <v>1100</v>
      </c>
      <c r="E112">
        <f>COUNTIF(iYali!$C$4:$C$61,iYali_FSEOF_rxns[[#This Row],[rxn]])</f>
        <v>0</v>
      </c>
    </row>
    <row r="113" spans="1:5" hidden="1" x14ac:dyDescent="0.25">
      <c r="A113" t="s">
        <v>1658</v>
      </c>
      <c r="B113" t="s">
        <v>1102</v>
      </c>
      <c r="C113" t="s">
        <v>1101</v>
      </c>
      <c r="D113" t="s">
        <v>1103</v>
      </c>
      <c r="E113">
        <f>COUNTIF(iYali!$C$4:$C$61,iYali_FSEOF_rxns[[#This Row],[rxn]])</f>
        <v>0</v>
      </c>
    </row>
    <row r="114" spans="1:5" hidden="1" x14ac:dyDescent="0.25">
      <c r="A114" t="s">
        <v>1659</v>
      </c>
      <c r="B114" t="s">
        <v>3</v>
      </c>
      <c r="C114" t="s">
        <v>421</v>
      </c>
      <c r="D114" t="s">
        <v>1104</v>
      </c>
      <c r="E114">
        <f>COUNTIF(iYali!$C$4:$C$61,iYali_FSEOF_rxns[[#This Row],[rxn]])</f>
        <v>0</v>
      </c>
    </row>
    <row r="115" spans="1:5" hidden="1" x14ac:dyDescent="0.25">
      <c r="A115" t="s">
        <v>1660</v>
      </c>
      <c r="B115" t="s">
        <v>1106</v>
      </c>
      <c r="C115" t="s">
        <v>1105</v>
      </c>
      <c r="D115" t="s">
        <v>1107</v>
      </c>
      <c r="E115">
        <f>COUNTIF(iYali!$C$4:$C$61,iYali_FSEOF_rxns[[#This Row],[rxn]])</f>
        <v>0</v>
      </c>
    </row>
    <row r="116" spans="1:5" hidden="1" x14ac:dyDescent="0.25">
      <c r="A116" t="s">
        <v>1661</v>
      </c>
      <c r="B116" t="s">
        <v>1109</v>
      </c>
      <c r="C116" t="s">
        <v>1108</v>
      </c>
      <c r="D116" t="s">
        <v>1110</v>
      </c>
      <c r="E116">
        <f>COUNTIF(iYali!$C$4:$C$61,iYali_FSEOF_rxns[[#This Row],[rxn]])</f>
        <v>0</v>
      </c>
    </row>
    <row r="117" spans="1:5" hidden="1" x14ac:dyDescent="0.25">
      <c r="A117" t="s">
        <v>1662</v>
      </c>
      <c r="B117" t="s">
        <v>13</v>
      </c>
      <c r="C117" t="s">
        <v>11</v>
      </c>
      <c r="D117" t="s">
        <v>1111</v>
      </c>
      <c r="E117">
        <f>COUNTIF(iYali!$C$4:$C$61,iYali_FSEOF_rxns[[#This Row],[rxn]])</f>
        <v>0</v>
      </c>
    </row>
    <row r="118" spans="1:5" hidden="1" x14ac:dyDescent="0.25">
      <c r="A118" t="s">
        <v>1663</v>
      </c>
      <c r="B118" t="s">
        <v>13</v>
      </c>
      <c r="C118" t="s">
        <v>15</v>
      </c>
      <c r="D118" t="s">
        <v>1112</v>
      </c>
      <c r="E118">
        <f>COUNTIF(iYali!$C$4:$C$61,iYali_FSEOF_rxns[[#This Row],[rxn]])</f>
        <v>0</v>
      </c>
    </row>
    <row r="119" spans="1:5" hidden="1" x14ac:dyDescent="0.25">
      <c r="A119" t="s">
        <v>1664</v>
      </c>
      <c r="B119" t="s">
        <v>1114</v>
      </c>
      <c r="C119" t="s">
        <v>1113</v>
      </c>
      <c r="D119" t="s">
        <v>1115</v>
      </c>
      <c r="E119">
        <f>COUNTIF(iYali!$C$4:$C$61,iYali_FSEOF_rxns[[#This Row],[rxn]])</f>
        <v>0</v>
      </c>
    </row>
    <row r="120" spans="1:5" hidden="1" x14ac:dyDescent="0.25">
      <c r="A120" t="s">
        <v>1665</v>
      </c>
      <c r="B120" t="s">
        <v>13</v>
      </c>
      <c r="C120" t="s">
        <v>17</v>
      </c>
      <c r="D120" t="s">
        <v>1116</v>
      </c>
      <c r="E120">
        <f>COUNTIF(iYali!$C$4:$C$61,iYali_FSEOF_rxns[[#This Row],[rxn]])</f>
        <v>0</v>
      </c>
    </row>
    <row r="121" spans="1:5" hidden="1" x14ac:dyDescent="0.25">
      <c r="A121" t="s">
        <v>1666</v>
      </c>
      <c r="B121" t="s">
        <v>1118</v>
      </c>
      <c r="C121" t="s">
        <v>1117</v>
      </c>
      <c r="D121" t="s">
        <v>1119</v>
      </c>
      <c r="E121">
        <f>COUNTIF(iYali!$C$4:$C$61,iYali_FSEOF_rxns[[#This Row],[rxn]])</f>
        <v>0</v>
      </c>
    </row>
    <row r="122" spans="1:5" hidden="1" x14ac:dyDescent="0.25">
      <c r="A122" t="s">
        <v>1667</v>
      </c>
      <c r="B122" t="s">
        <v>1121</v>
      </c>
      <c r="C122" t="s">
        <v>1120</v>
      </c>
      <c r="D122" t="s">
        <v>1122</v>
      </c>
      <c r="E122">
        <f>COUNTIF(iYali!$C$4:$C$61,iYali_FSEOF_rxns[[#This Row],[rxn]])</f>
        <v>0</v>
      </c>
    </row>
    <row r="123" spans="1:5" hidden="1" x14ac:dyDescent="0.25">
      <c r="A123" t="s">
        <v>1668</v>
      </c>
      <c r="B123" t="s">
        <v>690</v>
      </c>
      <c r="C123" t="s">
        <v>719</v>
      </c>
      <c r="D123" t="s">
        <v>1123</v>
      </c>
      <c r="E123">
        <f>COUNTIF(iYali!$C$4:$C$61,iYali_FSEOF_rxns[[#This Row],[rxn]])</f>
        <v>0</v>
      </c>
    </row>
    <row r="124" spans="1:5" hidden="1" x14ac:dyDescent="0.25">
      <c r="A124" t="s">
        <v>1669</v>
      </c>
      <c r="B124" t="s">
        <v>1125</v>
      </c>
      <c r="C124" t="s">
        <v>1124</v>
      </c>
      <c r="D124" t="s">
        <v>1126</v>
      </c>
      <c r="E124">
        <f>COUNTIF(iYali!$C$4:$C$61,iYali_FSEOF_rxns[[#This Row],[rxn]])</f>
        <v>0</v>
      </c>
    </row>
    <row r="125" spans="1:5" hidden="1" x14ac:dyDescent="0.25">
      <c r="A125" t="s">
        <v>1670</v>
      </c>
      <c r="B125" t="s">
        <v>1128</v>
      </c>
      <c r="C125" t="s">
        <v>1127</v>
      </c>
      <c r="D125" t="s">
        <v>1129</v>
      </c>
      <c r="E125">
        <f>COUNTIF(iYali!$C$4:$C$61,iYali_FSEOF_rxns[[#This Row],[rxn]])</f>
        <v>0</v>
      </c>
    </row>
    <row r="126" spans="1:5" hidden="1" x14ac:dyDescent="0.25">
      <c r="A126" t="s">
        <v>1671</v>
      </c>
      <c r="B126" t="s">
        <v>1131</v>
      </c>
      <c r="C126" t="s">
        <v>1130</v>
      </c>
      <c r="D126" t="s">
        <v>1132</v>
      </c>
      <c r="E126">
        <f>COUNTIF(iYali!$C$4:$C$61,iYali_FSEOF_rxns[[#This Row],[rxn]])</f>
        <v>0</v>
      </c>
    </row>
    <row r="127" spans="1:5" hidden="1" x14ac:dyDescent="0.25">
      <c r="A127" t="s">
        <v>1672</v>
      </c>
      <c r="B127" t="s">
        <v>1133</v>
      </c>
      <c r="C127" t="s">
        <v>62</v>
      </c>
      <c r="D127" t="s">
        <v>1134</v>
      </c>
      <c r="E127">
        <f>COUNTIF(iYali!$C$4:$C$61,iYali_FSEOF_rxns[[#This Row],[rxn]])</f>
        <v>0</v>
      </c>
    </row>
    <row r="128" spans="1:5" hidden="1" x14ac:dyDescent="0.25">
      <c r="A128" t="s">
        <v>1673</v>
      </c>
      <c r="B128" t="s">
        <v>1136</v>
      </c>
      <c r="C128" t="s">
        <v>1135</v>
      </c>
      <c r="D128" t="s">
        <v>1137</v>
      </c>
      <c r="E128">
        <f>COUNTIF(iYali!$C$4:$C$61,iYali_FSEOF_rxns[[#This Row],[rxn]])</f>
        <v>0</v>
      </c>
    </row>
    <row r="129" spans="1:5" hidden="1" x14ac:dyDescent="0.25">
      <c r="A129" t="s">
        <v>1674</v>
      </c>
      <c r="B129" t="s">
        <v>1139</v>
      </c>
      <c r="C129" t="s">
        <v>1138</v>
      </c>
      <c r="D129" t="s">
        <v>1140</v>
      </c>
      <c r="E129">
        <f>COUNTIF(iYali!$C$4:$C$61,iYali_FSEOF_rxns[[#This Row],[rxn]])</f>
        <v>0</v>
      </c>
    </row>
    <row r="130" spans="1:5" hidden="1" x14ac:dyDescent="0.25">
      <c r="A130" t="s">
        <v>1675</v>
      </c>
      <c r="B130" t="s">
        <v>1142</v>
      </c>
      <c r="C130" t="s">
        <v>1141</v>
      </c>
      <c r="D130" t="s">
        <v>1143</v>
      </c>
      <c r="E130">
        <f>COUNTIF(iYali!$C$4:$C$61,iYali_FSEOF_rxns[[#This Row],[rxn]])</f>
        <v>0</v>
      </c>
    </row>
    <row r="131" spans="1:5" hidden="1" x14ac:dyDescent="0.25">
      <c r="A131" t="s">
        <v>1676</v>
      </c>
      <c r="B131" t="s">
        <v>1142</v>
      </c>
      <c r="C131" t="s">
        <v>1144</v>
      </c>
      <c r="D131" t="s">
        <v>1145</v>
      </c>
      <c r="E131">
        <f>COUNTIF(iYali!$C$4:$C$61,iYali_FSEOF_rxns[[#This Row],[rxn]])</f>
        <v>0</v>
      </c>
    </row>
    <row r="132" spans="1:5" hidden="1" x14ac:dyDescent="0.25">
      <c r="A132" t="s">
        <v>1677</v>
      </c>
      <c r="B132" t="s">
        <v>72</v>
      </c>
      <c r="C132" t="s">
        <v>70</v>
      </c>
      <c r="D132" t="s">
        <v>1146</v>
      </c>
      <c r="E132">
        <f>COUNTIF(iYali!$C$4:$C$61,iYali_FSEOF_rxns[[#This Row],[rxn]])</f>
        <v>0</v>
      </c>
    </row>
    <row r="133" spans="1:5" hidden="1" x14ac:dyDescent="0.25">
      <c r="A133" t="s">
        <v>1678</v>
      </c>
      <c r="B133" t="s">
        <v>72</v>
      </c>
      <c r="C133" t="s">
        <v>74</v>
      </c>
      <c r="D133" t="s">
        <v>1147</v>
      </c>
      <c r="E133">
        <f>COUNTIF(iYali!$C$4:$C$61,iYali_FSEOF_rxns[[#This Row],[rxn]])</f>
        <v>0</v>
      </c>
    </row>
    <row r="134" spans="1:5" hidden="1" x14ac:dyDescent="0.25">
      <c r="A134" t="s">
        <v>1679</v>
      </c>
      <c r="B134" t="s">
        <v>1149</v>
      </c>
      <c r="C134" t="s">
        <v>1148</v>
      </c>
      <c r="D134" t="s">
        <v>1150</v>
      </c>
      <c r="E134">
        <f>COUNTIF(iYali!$C$4:$C$61,iYali_FSEOF_rxns[[#This Row],[rxn]])</f>
        <v>0</v>
      </c>
    </row>
    <row r="135" spans="1:5" hidden="1" x14ac:dyDescent="0.25">
      <c r="A135" t="s">
        <v>1680</v>
      </c>
      <c r="B135" t="s">
        <v>1149</v>
      </c>
      <c r="C135" t="s">
        <v>1148</v>
      </c>
      <c r="D135" t="s">
        <v>1151</v>
      </c>
      <c r="E135">
        <f>COUNTIF(iYali!$C$4:$C$61,iYali_FSEOF_rxns[[#This Row],[rxn]])</f>
        <v>0</v>
      </c>
    </row>
    <row r="136" spans="1:5" hidden="1" x14ac:dyDescent="0.25">
      <c r="A136" t="s">
        <v>1681</v>
      </c>
      <c r="B136" t="s">
        <v>1149</v>
      </c>
      <c r="C136" t="s">
        <v>1148</v>
      </c>
      <c r="D136" t="s">
        <v>1152</v>
      </c>
      <c r="E136">
        <f>COUNTIF(iYali!$C$4:$C$61,iYali_FSEOF_rxns[[#This Row],[rxn]])</f>
        <v>0</v>
      </c>
    </row>
    <row r="137" spans="1:5" hidden="1" x14ac:dyDescent="0.25">
      <c r="A137" t="s">
        <v>1682</v>
      </c>
      <c r="B137" t="s">
        <v>1149</v>
      </c>
      <c r="C137" t="s">
        <v>1153</v>
      </c>
      <c r="D137" t="s">
        <v>1154</v>
      </c>
      <c r="E137">
        <f>COUNTIF(iYali!$C$4:$C$61,iYali_FSEOF_rxns[[#This Row],[rxn]])</f>
        <v>0</v>
      </c>
    </row>
    <row r="138" spans="1:5" hidden="1" x14ac:dyDescent="0.25">
      <c r="A138" t="s">
        <v>1683</v>
      </c>
      <c r="B138" t="s">
        <v>1156</v>
      </c>
      <c r="C138" t="s">
        <v>1155</v>
      </c>
      <c r="D138" t="s">
        <v>1157</v>
      </c>
      <c r="E138">
        <f>COUNTIF(iYali!$C$4:$C$61,iYali_FSEOF_rxns[[#This Row],[rxn]])</f>
        <v>0</v>
      </c>
    </row>
    <row r="139" spans="1:5" hidden="1" x14ac:dyDescent="0.25">
      <c r="A139" t="s">
        <v>1684</v>
      </c>
      <c r="B139" t="s">
        <v>1159</v>
      </c>
      <c r="C139" t="s">
        <v>1158</v>
      </c>
      <c r="D139" t="s">
        <v>1160</v>
      </c>
      <c r="E139">
        <f>COUNTIF(iYali!$C$4:$C$61,iYali_FSEOF_rxns[[#This Row],[rxn]])</f>
        <v>0</v>
      </c>
    </row>
    <row r="140" spans="1:5" hidden="1" x14ac:dyDescent="0.25">
      <c r="A140" t="s">
        <v>1685</v>
      </c>
      <c r="B140" t="s">
        <v>1162</v>
      </c>
      <c r="C140" t="s">
        <v>1161</v>
      </c>
      <c r="D140" t="s">
        <v>1163</v>
      </c>
      <c r="E140">
        <f>COUNTIF(iYali!$C$4:$C$61,iYali_FSEOF_rxns[[#This Row],[rxn]])</f>
        <v>0</v>
      </c>
    </row>
    <row r="141" spans="1:5" hidden="1" x14ac:dyDescent="0.25">
      <c r="A141" t="s">
        <v>1686</v>
      </c>
      <c r="B141" t="s">
        <v>1164</v>
      </c>
      <c r="C141" t="s">
        <v>76</v>
      </c>
      <c r="D141" t="s">
        <v>1165</v>
      </c>
      <c r="E141">
        <f>COUNTIF(iYali!$C$4:$C$61,iYali_FSEOF_rxns[[#This Row],[rxn]])</f>
        <v>0</v>
      </c>
    </row>
    <row r="142" spans="1:5" hidden="1" x14ac:dyDescent="0.25">
      <c r="A142" t="s">
        <v>1687</v>
      </c>
      <c r="B142" t="s">
        <v>1167</v>
      </c>
      <c r="C142" t="s">
        <v>1166</v>
      </c>
      <c r="D142" t="s">
        <v>1168</v>
      </c>
      <c r="E142">
        <f>COUNTIF(iYali!$C$4:$C$61,iYali_FSEOF_rxns[[#This Row],[rxn]])</f>
        <v>0</v>
      </c>
    </row>
    <row r="143" spans="1:5" hidden="1" x14ac:dyDescent="0.25">
      <c r="A143" t="s">
        <v>1688</v>
      </c>
      <c r="B143" t="s">
        <v>1170</v>
      </c>
      <c r="C143" t="s">
        <v>1169</v>
      </c>
      <c r="D143" t="s">
        <v>1171</v>
      </c>
      <c r="E143">
        <f>COUNTIF(iYali!$C$4:$C$61,iYali_FSEOF_rxns[[#This Row],[rxn]])</f>
        <v>0</v>
      </c>
    </row>
    <row r="144" spans="1:5" hidden="1" x14ac:dyDescent="0.25">
      <c r="A144" t="s">
        <v>1689</v>
      </c>
      <c r="B144" t="s">
        <v>1170</v>
      </c>
      <c r="C144" t="s">
        <v>1169</v>
      </c>
      <c r="D144" t="s">
        <v>1172</v>
      </c>
      <c r="E144">
        <f>COUNTIF(iYali!$C$4:$C$61,iYali_FSEOF_rxns[[#This Row],[rxn]])</f>
        <v>0</v>
      </c>
    </row>
    <row r="145" spans="1:5" hidden="1" x14ac:dyDescent="0.25">
      <c r="A145" t="s">
        <v>1690</v>
      </c>
      <c r="B145" t="s">
        <v>1174</v>
      </c>
      <c r="C145" t="s">
        <v>1173</v>
      </c>
      <c r="D145" t="s">
        <v>1175</v>
      </c>
      <c r="E145">
        <f>COUNTIF(iYali!$C$4:$C$61,iYali_FSEOF_rxns[[#This Row],[rxn]])</f>
        <v>0</v>
      </c>
    </row>
    <row r="146" spans="1:5" hidden="1" x14ac:dyDescent="0.25">
      <c r="A146" t="s">
        <v>1691</v>
      </c>
      <c r="B146" t="s">
        <v>1177</v>
      </c>
      <c r="C146" t="s">
        <v>1176</v>
      </c>
      <c r="D146" t="s">
        <v>1178</v>
      </c>
      <c r="E146">
        <f>COUNTIF(iYali!$C$4:$C$61,iYali_FSEOF_rxns[[#This Row],[rxn]])</f>
        <v>0</v>
      </c>
    </row>
    <row r="147" spans="1:5" hidden="1" x14ac:dyDescent="0.25">
      <c r="A147" t="s">
        <v>1692</v>
      </c>
      <c r="B147" t="s">
        <v>1180</v>
      </c>
      <c r="C147" t="s">
        <v>1179</v>
      </c>
      <c r="D147" t="s">
        <v>1181</v>
      </c>
      <c r="E147">
        <f>COUNTIF(iYali!$C$4:$C$61,iYali_FSEOF_rxns[[#This Row],[rxn]])</f>
        <v>0</v>
      </c>
    </row>
    <row r="148" spans="1:5" hidden="1" x14ac:dyDescent="0.25">
      <c r="A148" t="s">
        <v>1693</v>
      </c>
      <c r="B148" t="s">
        <v>1183</v>
      </c>
      <c r="C148" t="s">
        <v>1182</v>
      </c>
      <c r="D148" t="s">
        <v>1184</v>
      </c>
      <c r="E148">
        <f>COUNTIF(iYali!$C$4:$C$61,iYali_FSEOF_rxns[[#This Row],[rxn]])</f>
        <v>0</v>
      </c>
    </row>
    <row r="149" spans="1:5" hidden="1" x14ac:dyDescent="0.25">
      <c r="A149" t="s">
        <v>1694</v>
      </c>
      <c r="B149" t="s">
        <v>1186</v>
      </c>
      <c r="C149" t="s">
        <v>1185</v>
      </c>
      <c r="D149" t="s">
        <v>1187</v>
      </c>
      <c r="E149">
        <f>COUNTIF(iYali!$C$4:$C$61,iYali_FSEOF_rxns[[#This Row],[rxn]])</f>
        <v>0</v>
      </c>
    </row>
    <row r="150" spans="1:5" hidden="1" x14ac:dyDescent="0.25">
      <c r="A150" t="s">
        <v>1695</v>
      </c>
      <c r="B150" t="s">
        <v>1189</v>
      </c>
      <c r="C150" t="s">
        <v>1188</v>
      </c>
      <c r="D150" t="s">
        <v>1190</v>
      </c>
      <c r="E150">
        <f>COUNTIF(iYali!$C$4:$C$61,iYali_FSEOF_rxns[[#This Row],[rxn]])</f>
        <v>0</v>
      </c>
    </row>
    <row r="151" spans="1:5" hidden="1" x14ac:dyDescent="0.25">
      <c r="A151" t="s">
        <v>1696</v>
      </c>
      <c r="B151" t="s">
        <v>1192</v>
      </c>
      <c r="C151" t="s">
        <v>1191</v>
      </c>
      <c r="D151" t="s">
        <v>1193</v>
      </c>
      <c r="E151">
        <f>COUNTIF(iYali!$C$4:$C$61,iYali_FSEOF_rxns[[#This Row],[rxn]])</f>
        <v>0</v>
      </c>
    </row>
    <row r="152" spans="1:5" hidden="1" x14ac:dyDescent="0.25">
      <c r="A152" t="s">
        <v>1697</v>
      </c>
      <c r="B152" t="s">
        <v>1189</v>
      </c>
      <c r="C152" t="s">
        <v>1194</v>
      </c>
      <c r="D152" t="s">
        <v>1195</v>
      </c>
      <c r="E152">
        <f>COUNTIF(iYali!$C$4:$C$61,iYali_FSEOF_rxns[[#This Row],[rxn]])</f>
        <v>0</v>
      </c>
    </row>
    <row r="153" spans="1:5" hidden="1" x14ac:dyDescent="0.25">
      <c r="A153" t="s">
        <v>1698</v>
      </c>
      <c r="B153" t="s">
        <v>1197</v>
      </c>
      <c r="C153" t="s">
        <v>1196</v>
      </c>
      <c r="D153" t="s">
        <v>1198</v>
      </c>
      <c r="E153">
        <f>COUNTIF(iYali!$C$4:$C$61,iYali_FSEOF_rxns[[#This Row],[rxn]])</f>
        <v>0</v>
      </c>
    </row>
    <row r="154" spans="1:5" hidden="1" x14ac:dyDescent="0.25">
      <c r="A154" t="s">
        <v>1699</v>
      </c>
      <c r="B154" t="s">
        <v>3</v>
      </c>
      <c r="C154" t="s">
        <v>117</v>
      </c>
      <c r="D154" t="s">
        <v>1199</v>
      </c>
      <c r="E154">
        <f>COUNTIF(iYali!$C$4:$C$61,iYali_FSEOF_rxns[[#This Row],[rxn]])</f>
        <v>0</v>
      </c>
    </row>
    <row r="155" spans="1:5" hidden="1" x14ac:dyDescent="0.25">
      <c r="A155" t="s">
        <v>1700</v>
      </c>
      <c r="B155" t="s">
        <v>1201</v>
      </c>
      <c r="C155" t="s">
        <v>1200</v>
      </c>
      <c r="D155" t="s">
        <v>1202</v>
      </c>
      <c r="E155">
        <f>COUNTIF(iYali!$C$4:$C$61,iYali_FSEOF_rxns[[#This Row],[rxn]])</f>
        <v>0</v>
      </c>
    </row>
    <row r="156" spans="1:5" hidden="1" x14ac:dyDescent="0.25">
      <c r="A156" t="s">
        <v>1701</v>
      </c>
      <c r="B156" t="s">
        <v>440</v>
      </c>
      <c r="C156" t="s">
        <v>439</v>
      </c>
      <c r="D156" t="s">
        <v>1203</v>
      </c>
      <c r="E156">
        <f>COUNTIF(iYali!$C$4:$C$61,iYali_FSEOF_rxns[[#This Row],[rxn]])</f>
        <v>0</v>
      </c>
    </row>
    <row r="157" spans="1:5" hidden="1" x14ac:dyDescent="0.25">
      <c r="A157" t="s">
        <v>1702</v>
      </c>
      <c r="B157" t="s">
        <v>1205</v>
      </c>
      <c r="C157" t="s">
        <v>1204</v>
      </c>
      <c r="D157" t="s">
        <v>1206</v>
      </c>
      <c r="E157">
        <f>COUNTIF(iYali!$C$4:$C$61,iYali_FSEOF_rxns[[#This Row],[rxn]])</f>
        <v>0</v>
      </c>
    </row>
    <row r="158" spans="1:5" hidden="1" x14ac:dyDescent="0.25">
      <c r="A158" t="s">
        <v>1703</v>
      </c>
      <c r="B158" t="s">
        <v>1208</v>
      </c>
      <c r="C158" t="s">
        <v>1207</v>
      </c>
      <c r="D158" t="s">
        <v>1209</v>
      </c>
      <c r="E158">
        <f>COUNTIF(iYali!$C$4:$C$61,iYali_FSEOF_rxns[[#This Row],[rxn]])</f>
        <v>0</v>
      </c>
    </row>
    <row r="159" spans="1:5" hidden="1" x14ac:dyDescent="0.25">
      <c r="A159" t="s">
        <v>1704</v>
      </c>
      <c r="B159" t="s">
        <v>1211</v>
      </c>
      <c r="C159" t="s">
        <v>1210</v>
      </c>
      <c r="D159" t="s">
        <v>1212</v>
      </c>
      <c r="E159">
        <f>COUNTIF(iYali!$C$4:$C$61,iYali_FSEOF_rxns[[#This Row],[rxn]])</f>
        <v>0</v>
      </c>
    </row>
    <row r="160" spans="1:5" hidden="1" x14ac:dyDescent="0.25">
      <c r="A160" t="s">
        <v>1705</v>
      </c>
      <c r="B160" t="s">
        <v>1214</v>
      </c>
      <c r="C160" t="s">
        <v>1213</v>
      </c>
      <c r="D160" t="s">
        <v>1215</v>
      </c>
      <c r="E160">
        <f>COUNTIF(iYali!$C$4:$C$61,iYali_FSEOF_rxns[[#This Row],[rxn]])</f>
        <v>0</v>
      </c>
    </row>
    <row r="161" spans="1:5" hidden="1" x14ac:dyDescent="0.25">
      <c r="A161" t="s">
        <v>1706</v>
      </c>
      <c r="B161" t="s">
        <v>1217</v>
      </c>
      <c r="C161" t="s">
        <v>1216</v>
      </c>
      <c r="D161" t="s">
        <v>1218</v>
      </c>
      <c r="E161">
        <f>COUNTIF(iYali!$C$4:$C$61,iYali_FSEOF_rxns[[#This Row],[rxn]])</f>
        <v>0</v>
      </c>
    </row>
    <row r="162" spans="1:5" hidden="1" x14ac:dyDescent="0.25">
      <c r="A162" t="s">
        <v>1707</v>
      </c>
      <c r="B162" t="s">
        <v>1220</v>
      </c>
      <c r="C162" t="s">
        <v>1219</v>
      </c>
      <c r="D162" t="s">
        <v>1221</v>
      </c>
      <c r="E162">
        <f>COUNTIF(iYali!$C$4:$C$61,iYali_FSEOF_rxns[[#This Row],[rxn]])</f>
        <v>0</v>
      </c>
    </row>
    <row r="163" spans="1:5" hidden="1" x14ac:dyDescent="0.25">
      <c r="A163" t="s">
        <v>1708</v>
      </c>
      <c r="B163" t="s">
        <v>1223</v>
      </c>
      <c r="C163" t="s">
        <v>1222</v>
      </c>
      <c r="D163" t="s">
        <v>1224</v>
      </c>
      <c r="E163">
        <f>COUNTIF(iYali!$C$4:$C$61,iYali_FSEOF_rxns[[#This Row],[rxn]])</f>
        <v>0</v>
      </c>
    </row>
    <row r="164" spans="1:5" hidden="1" x14ac:dyDescent="0.25">
      <c r="A164" t="s">
        <v>1709</v>
      </c>
      <c r="B164" t="s">
        <v>1226</v>
      </c>
      <c r="C164" t="s">
        <v>1225</v>
      </c>
      <c r="D164" t="s">
        <v>1227</v>
      </c>
      <c r="E164">
        <f>COUNTIF(iYali!$C$4:$C$61,iYali_FSEOF_rxns[[#This Row],[rxn]])</f>
        <v>0</v>
      </c>
    </row>
    <row r="165" spans="1:5" hidden="1" x14ac:dyDescent="0.25">
      <c r="A165" t="s">
        <v>1710</v>
      </c>
      <c r="B165" t="s">
        <v>1229</v>
      </c>
      <c r="C165" t="s">
        <v>1228</v>
      </c>
      <c r="D165" t="s">
        <v>1230</v>
      </c>
      <c r="E165">
        <f>COUNTIF(iYali!$C$4:$C$61,iYali_FSEOF_rxns[[#This Row],[rxn]])</f>
        <v>0</v>
      </c>
    </row>
    <row r="166" spans="1:5" hidden="1" x14ac:dyDescent="0.25">
      <c r="A166" t="s">
        <v>1711</v>
      </c>
      <c r="B166" t="s">
        <v>1232</v>
      </c>
      <c r="C166" t="s">
        <v>1231</v>
      </c>
      <c r="D166" t="s">
        <v>1233</v>
      </c>
      <c r="E166">
        <f>COUNTIF(iYali!$C$4:$C$61,iYali_FSEOF_rxns[[#This Row],[rxn]])</f>
        <v>0</v>
      </c>
    </row>
    <row r="167" spans="1:5" hidden="1" x14ac:dyDescent="0.25">
      <c r="A167" t="s">
        <v>1712</v>
      </c>
      <c r="B167" t="s">
        <v>1235</v>
      </c>
      <c r="C167" t="s">
        <v>1234</v>
      </c>
      <c r="D167" t="s">
        <v>1236</v>
      </c>
      <c r="E167">
        <f>COUNTIF(iYali!$C$4:$C$61,iYali_FSEOF_rxns[[#This Row],[rxn]])</f>
        <v>0</v>
      </c>
    </row>
    <row r="168" spans="1:5" hidden="1" x14ac:dyDescent="0.25">
      <c r="A168" t="s">
        <v>1713</v>
      </c>
      <c r="B168" t="s">
        <v>1238</v>
      </c>
      <c r="C168" t="s">
        <v>1237</v>
      </c>
      <c r="D168" t="s">
        <v>1239</v>
      </c>
      <c r="E168">
        <f>COUNTIF(iYali!$C$4:$C$61,iYali_FSEOF_rxns[[#This Row],[rxn]])</f>
        <v>0</v>
      </c>
    </row>
    <row r="169" spans="1:5" hidden="1" x14ac:dyDescent="0.25">
      <c r="A169" t="s">
        <v>1714</v>
      </c>
      <c r="B169" t="s">
        <v>1241</v>
      </c>
      <c r="C169" t="s">
        <v>1240</v>
      </c>
      <c r="D169" t="s">
        <v>1242</v>
      </c>
      <c r="E169">
        <f>COUNTIF(iYali!$C$4:$C$61,iYali_FSEOF_rxns[[#This Row],[rxn]])</f>
        <v>0</v>
      </c>
    </row>
    <row r="170" spans="1:5" hidden="1" x14ac:dyDescent="0.25">
      <c r="A170" t="s">
        <v>1715</v>
      </c>
      <c r="B170" t="s">
        <v>1244</v>
      </c>
      <c r="C170" t="s">
        <v>1243</v>
      </c>
      <c r="D170" t="s">
        <v>1245</v>
      </c>
      <c r="E170">
        <f>COUNTIF(iYali!$C$4:$C$61,iYali_FSEOF_rxns[[#This Row],[rxn]])</f>
        <v>0</v>
      </c>
    </row>
    <row r="171" spans="1:5" hidden="1" x14ac:dyDescent="0.25">
      <c r="A171" t="s">
        <v>1716</v>
      </c>
      <c r="B171" t="s">
        <v>1247</v>
      </c>
      <c r="C171" t="s">
        <v>1246</v>
      </c>
      <c r="D171" t="s">
        <v>1248</v>
      </c>
      <c r="E171">
        <f>COUNTIF(iYali!$C$4:$C$61,iYali_FSEOF_rxns[[#This Row],[rxn]])</f>
        <v>0</v>
      </c>
    </row>
    <row r="172" spans="1:5" hidden="1" x14ac:dyDescent="0.25">
      <c r="A172" t="s">
        <v>1717</v>
      </c>
      <c r="B172" t="s">
        <v>1250</v>
      </c>
      <c r="C172" t="s">
        <v>1249</v>
      </c>
      <c r="D172" t="s">
        <v>1251</v>
      </c>
      <c r="E172">
        <f>COUNTIF(iYali!$C$4:$C$61,iYali_FSEOF_rxns[[#This Row],[rxn]])</f>
        <v>0</v>
      </c>
    </row>
    <row r="173" spans="1:5" hidden="1" x14ac:dyDescent="0.25">
      <c r="A173" t="s">
        <v>1718</v>
      </c>
      <c r="B173" t="s">
        <v>1250</v>
      </c>
      <c r="C173" t="s">
        <v>1249</v>
      </c>
      <c r="D173" t="s">
        <v>1252</v>
      </c>
      <c r="E173">
        <f>COUNTIF(iYali!$C$4:$C$61,iYali_FSEOF_rxns[[#This Row],[rxn]])</f>
        <v>0</v>
      </c>
    </row>
    <row r="174" spans="1:5" hidden="1" x14ac:dyDescent="0.25">
      <c r="A174" t="s">
        <v>1719</v>
      </c>
      <c r="B174" t="s">
        <v>206</v>
      </c>
      <c r="C174" t="s">
        <v>204</v>
      </c>
      <c r="D174" t="s">
        <v>1253</v>
      </c>
      <c r="E174">
        <f>COUNTIF(iYali!$C$4:$C$61,iYali_FSEOF_rxns[[#This Row],[rxn]])</f>
        <v>0</v>
      </c>
    </row>
    <row r="175" spans="1:5" hidden="1" x14ac:dyDescent="0.25">
      <c r="A175" t="s">
        <v>1720</v>
      </c>
      <c r="B175" t="s">
        <v>1255</v>
      </c>
      <c r="C175" t="s">
        <v>1254</v>
      </c>
      <c r="D175" t="s">
        <v>1256</v>
      </c>
      <c r="E175">
        <f>COUNTIF(iYali!$C$4:$C$61,iYali_FSEOF_rxns[[#This Row],[rxn]])</f>
        <v>0</v>
      </c>
    </row>
    <row r="176" spans="1:5" hidden="1" x14ac:dyDescent="0.25">
      <c r="A176" t="s">
        <v>1721</v>
      </c>
      <c r="B176" t="s">
        <v>1258</v>
      </c>
      <c r="C176" t="s">
        <v>1257</v>
      </c>
      <c r="D176" t="s">
        <v>1259</v>
      </c>
      <c r="E176">
        <f>COUNTIF(iYali!$C$4:$C$61,iYali_FSEOF_rxns[[#This Row],[rxn]])</f>
        <v>0</v>
      </c>
    </row>
    <row r="177" spans="1:5" hidden="1" x14ac:dyDescent="0.25">
      <c r="A177" t="s">
        <v>1722</v>
      </c>
      <c r="B177" t="s">
        <v>13</v>
      </c>
      <c r="C177" t="s">
        <v>208</v>
      </c>
      <c r="D177" t="s">
        <v>1260</v>
      </c>
      <c r="E177">
        <f>COUNTIF(iYali!$C$4:$C$61,iYali_FSEOF_rxns[[#This Row],[rxn]])</f>
        <v>0</v>
      </c>
    </row>
    <row r="178" spans="1:5" hidden="1" x14ac:dyDescent="0.25">
      <c r="A178" t="s">
        <v>1723</v>
      </c>
      <c r="B178" t="s">
        <v>13</v>
      </c>
      <c r="C178" t="s">
        <v>210</v>
      </c>
      <c r="D178" t="s">
        <v>1261</v>
      </c>
      <c r="E178">
        <f>COUNTIF(iYali!$C$4:$C$61,iYali_FSEOF_rxns[[#This Row],[rxn]])</f>
        <v>0</v>
      </c>
    </row>
    <row r="179" spans="1:5" hidden="1" x14ac:dyDescent="0.25">
      <c r="A179" t="s">
        <v>1724</v>
      </c>
      <c r="B179" t="s">
        <v>1263</v>
      </c>
      <c r="C179" t="s">
        <v>1262</v>
      </c>
      <c r="D179" t="s">
        <v>1264</v>
      </c>
      <c r="E179">
        <f>COUNTIF(iYali!$C$4:$C$61,iYali_FSEOF_rxns[[#This Row],[rxn]])</f>
        <v>0</v>
      </c>
    </row>
    <row r="180" spans="1:5" hidden="1" x14ac:dyDescent="0.25">
      <c r="A180" t="s">
        <v>1725</v>
      </c>
      <c r="B180" t="s">
        <v>1266</v>
      </c>
      <c r="C180" t="s">
        <v>1265</v>
      </c>
      <c r="D180" t="s">
        <v>1267</v>
      </c>
      <c r="E180">
        <f>COUNTIF(iYali!$C$4:$C$61,iYali_FSEOF_rxns[[#This Row],[rxn]])</f>
        <v>0</v>
      </c>
    </row>
    <row r="181" spans="1:5" hidden="1" x14ac:dyDescent="0.25">
      <c r="A181" t="s">
        <v>1726</v>
      </c>
      <c r="B181" t="s">
        <v>1269</v>
      </c>
      <c r="C181" t="s">
        <v>1268</v>
      </c>
      <c r="D181" t="s">
        <v>1270</v>
      </c>
      <c r="E181">
        <f>COUNTIF(iYali!$C$4:$C$61,iYali_FSEOF_rxns[[#This Row],[rxn]])</f>
        <v>0</v>
      </c>
    </row>
    <row r="182" spans="1:5" hidden="1" x14ac:dyDescent="0.25">
      <c r="A182" t="s">
        <v>1727</v>
      </c>
      <c r="B182" t="s">
        <v>1272</v>
      </c>
      <c r="C182" t="s">
        <v>1271</v>
      </c>
      <c r="D182" t="s">
        <v>1273</v>
      </c>
      <c r="E182">
        <f>COUNTIF(iYali!$C$4:$C$61,iYali_FSEOF_rxns[[#This Row],[rxn]])</f>
        <v>0</v>
      </c>
    </row>
    <row r="183" spans="1:5" hidden="1" x14ac:dyDescent="0.25">
      <c r="A183" t="s">
        <v>1728</v>
      </c>
      <c r="B183" t="s">
        <v>633</v>
      </c>
      <c r="C183" t="s">
        <v>630</v>
      </c>
      <c r="D183" t="s">
        <v>1274</v>
      </c>
      <c r="E183">
        <f>COUNTIF(iYali!$C$4:$C$61,iYali_FSEOF_rxns[[#This Row],[rxn]])</f>
        <v>0</v>
      </c>
    </row>
    <row r="184" spans="1:5" hidden="1" x14ac:dyDescent="0.25">
      <c r="A184" t="s">
        <v>1729</v>
      </c>
      <c r="B184" t="s">
        <v>1128</v>
      </c>
      <c r="C184" t="s">
        <v>1275</v>
      </c>
      <c r="D184" t="s">
        <v>1276</v>
      </c>
      <c r="E184">
        <f>COUNTIF(iYali!$C$4:$C$61,iYali_FSEOF_rxns[[#This Row],[rxn]])</f>
        <v>0</v>
      </c>
    </row>
    <row r="185" spans="1:5" hidden="1" x14ac:dyDescent="0.25">
      <c r="A185" t="s">
        <v>1730</v>
      </c>
      <c r="B185" t="s">
        <v>1278</v>
      </c>
      <c r="C185" t="s">
        <v>1277</v>
      </c>
      <c r="D185" t="s">
        <v>1279</v>
      </c>
      <c r="E185">
        <f>COUNTIF(iYali!$C$4:$C$61,iYali_FSEOF_rxns[[#This Row],[rxn]])</f>
        <v>0</v>
      </c>
    </row>
    <row r="186" spans="1:5" hidden="1" x14ac:dyDescent="0.25">
      <c r="A186" t="s">
        <v>1731</v>
      </c>
      <c r="B186" t="s">
        <v>783</v>
      </c>
      <c r="C186" t="s">
        <v>785</v>
      </c>
      <c r="D186" t="s">
        <v>1280</v>
      </c>
      <c r="E186">
        <f>COUNTIF(iYali!$C$4:$C$61,iYali_FSEOF_rxns[[#This Row],[rxn]])</f>
        <v>0</v>
      </c>
    </row>
    <row r="187" spans="1:5" hidden="1" x14ac:dyDescent="0.25">
      <c r="A187" t="s">
        <v>1732</v>
      </c>
      <c r="B187" t="s">
        <v>1282</v>
      </c>
      <c r="C187" t="s">
        <v>1281</v>
      </c>
      <c r="D187" t="s">
        <v>1283</v>
      </c>
      <c r="E187">
        <f>COUNTIF(iYali!$C$4:$C$61,iYali_FSEOF_rxns[[#This Row],[rxn]])</f>
        <v>0</v>
      </c>
    </row>
    <row r="188" spans="1:5" hidden="1" x14ac:dyDescent="0.25">
      <c r="A188" t="s">
        <v>1733</v>
      </c>
      <c r="B188" t="s">
        <v>1285</v>
      </c>
      <c r="C188" t="s">
        <v>1284</v>
      </c>
      <c r="D188" t="s">
        <v>1286</v>
      </c>
      <c r="E188">
        <f>COUNTIF(iYali!$C$4:$C$61,iYali_FSEOF_rxns[[#This Row],[rxn]])</f>
        <v>0</v>
      </c>
    </row>
    <row r="189" spans="1:5" hidden="1" x14ac:dyDescent="0.25">
      <c r="A189" t="s">
        <v>1734</v>
      </c>
      <c r="B189" t="s">
        <v>1288</v>
      </c>
      <c r="C189" t="s">
        <v>1287</v>
      </c>
      <c r="D189" t="s">
        <v>1289</v>
      </c>
      <c r="E189">
        <f>COUNTIF(iYali!$C$4:$C$61,iYali_FSEOF_rxns[[#This Row],[rxn]])</f>
        <v>0</v>
      </c>
    </row>
    <row r="190" spans="1:5" hidden="1" x14ac:dyDescent="0.25">
      <c r="A190" t="s">
        <v>1735</v>
      </c>
      <c r="B190" t="s">
        <v>123</v>
      </c>
      <c r="C190" t="s">
        <v>121</v>
      </c>
      <c r="D190" t="s">
        <v>1290</v>
      </c>
      <c r="E190">
        <f>COUNTIF(iYali!$C$4:$C$61,iYali_FSEOF_rxns[[#This Row],[rxn]])</f>
        <v>0</v>
      </c>
    </row>
    <row r="191" spans="1:5" hidden="1" x14ac:dyDescent="0.25">
      <c r="A191" t="s">
        <v>1736</v>
      </c>
      <c r="B191" t="s">
        <v>680</v>
      </c>
      <c r="C191" t="s">
        <v>722</v>
      </c>
      <c r="D191" t="s">
        <v>1291</v>
      </c>
      <c r="E191">
        <f>COUNTIF(iYali!$C$4:$C$61,iYali_FSEOF_rxns[[#This Row],[rxn]])</f>
        <v>0</v>
      </c>
    </row>
    <row r="192" spans="1:5" hidden="1" x14ac:dyDescent="0.25">
      <c r="A192" t="s">
        <v>1737</v>
      </c>
      <c r="B192" t="s">
        <v>1293</v>
      </c>
      <c r="C192" t="s">
        <v>1292</v>
      </c>
      <c r="D192" t="s">
        <v>1294</v>
      </c>
      <c r="E192">
        <f>COUNTIF(iYali!$C$4:$C$61,iYali_FSEOF_rxns[[#This Row],[rxn]])</f>
        <v>0</v>
      </c>
    </row>
    <row r="193" spans="1:5" hidden="1" x14ac:dyDescent="0.25">
      <c r="A193" t="s">
        <v>1738</v>
      </c>
      <c r="B193" t="s">
        <v>1296</v>
      </c>
      <c r="C193" t="s">
        <v>1295</v>
      </c>
      <c r="D193" t="s">
        <v>1297</v>
      </c>
      <c r="E193">
        <f>COUNTIF(iYali!$C$4:$C$61,iYali_FSEOF_rxns[[#This Row],[rxn]])</f>
        <v>0</v>
      </c>
    </row>
    <row r="194" spans="1:5" hidden="1" x14ac:dyDescent="0.25">
      <c r="A194" t="s">
        <v>1739</v>
      </c>
      <c r="B194" t="s">
        <v>1296</v>
      </c>
      <c r="C194" t="s">
        <v>1298</v>
      </c>
      <c r="D194" t="s">
        <v>1299</v>
      </c>
      <c r="E194">
        <f>COUNTIF(iYali!$C$4:$C$61,iYali_FSEOF_rxns[[#This Row],[rxn]])</f>
        <v>0</v>
      </c>
    </row>
    <row r="195" spans="1:5" hidden="1" x14ac:dyDescent="0.25">
      <c r="A195" t="s">
        <v>1740</v>
      </c>
      <c r="B195" t="s">
        <v>1301</v>
      </c>
      <c r="C195" t="s">
        <v>1300</v>
      </c>
      <c r="D195" t="s">
        <v>1302</v>
      </c>
      <c r="E195">
        <f>COUNTIF(iYali!$C$4:$C$61,iYali_FSEOF_rxns[[#This Row],[rxn]])</f>
        <v>0</v>
      </c>
    </row>
    <row r="196" spans="1:5" hidden="1" x14ac:dyDescent="0.25">
      <c r="A196" t="s">
        <v>1741</v>
      </c>
      <c r="B196" t="s">
        <v>1304</v>
      </c>
      <c r="C196" t="s">
        <v>1303</v>
      </c>
      <c r="D196" t="s">
        <v>1305</v>
      </c>
      <c r="E196">
        <f>COUNTIF(iYali!$C$4:$C$61,iYali_FSEOF_rxns[[#This Row],[rxn]])</f>
        <v>0</v>
      </c>
    </row>
    <row r="197" spans="1:5" hidden="1" x14ac:dyDescent="0.25">
      <c r="A197" t="s">
        <v>1742</v>
      </c>
      <c r="B197" t="s">
        <v>1106</v>
      </c>
      <c r="C197" t="s">
        <v>1306</v>
      </c>
      <c r="D197" t="s">
        <v>1307</v>
      </c>
      <c r="E197">
        <f>COUNTIF(iYali!$C$4:$C$61,iYali_FSEOF_rxns[[#This Row],[rxn]])</f>
        <v>0</v>
      </c>
    </row>
    <row r="198" spans="1:5" hidden="1" x14ac:dyDescent="0.25">
      <c r="A198" t="s">
        <v>1743</v>
      </c>
      <c r="B198" t="s">
        <v>184</v>
      </c>
      <c r="C198" t="s">
        <v>186</v>
      </c>
      <c r="D198" t="s">
        <v>1308</v>
      </c>
      <c r="E198">
        <f>COUNTIF(iYali!$C$4:$C$61,iYali_FSEOF_rxns[[#This Row],[rxn]])</f>
        <v>0</v>
      </c>
    </row>
    <row r="199" spans="1:5" hidden="1" x14ac:dyDescent="0.25">
      <c r="A199" t="s">
        <v>1744</v>
      </c>
      <c r="B199" t="s">
        <v>1310</v>
      </c>
      <c r="C199" t="s">
        <v>1309</v>
      </c>
      <c r="D199" t="s">
        <v>1311</v>
      </c>
      <c r="E199">
        <f>COUNTIF(iYali!$C$4:$C$61,iYali_FSEOF_rxns[[#This Row],[rxn]])</f>
        <v>0</v>
      </c>
    </row>
    <row r="200" spans="1:5" hidden="1" x14ac:dyDescent="0.25">
      <c r="A200" t="s">
        <v>1745</v>
      </c>
      <c r="B200" t="s">
        <v>1313</v>
      </c>
      <c r="C200" t="s">
        <v>1312</v>
      </c>
      <c r="D200" t="s">
        <v>1314</v>
      </c>
      <c r="E200">
        <f>COUNTIF(iYali!$C$4:$C$61,iYali_FSEOF_rxns[[#This Row],[rxn]])</f>
        <v>0</v>
      </c>
    </row>
    <row r="201" spans="1:5" hidden="1" x14ac:dyDescent="0.25">
      <c r="A201" t="s">
        <v>1746</v>
      </c>
      <c r="B201" t="s">
        <v>332</v>
      </c>
      <c r="C201" t="s">
        <v>331</v>
      </c>
      <c r="D201" t="s">
        <v>1315</v>
      </c>
      <c r="E201">
        <f>COUNTIF(iYali!$C$4:$C$61,iYali_FSEOF_rxns[[#This Row],[rxn]])</f>
        <v>0</v>
      </c>
    </row>
    <row r="202" spans="1:5" hidden="1" x14ac:dyDescent="0.25">
      <c r="A202" t="s">
        <v>1747</v>
      </c>
      <c r="B202" t="s">
        <v>1317</v>
      </c>
      <c r="C202" t="s">
        <v>1316</v>
      </c>
      <c r="D202" t="s">
        <v>1318</v>
      </c>
      <c r="E202">
        <f>COUNTIF(iYali!$C$4:$C$61,iYali_FSEOF_rxns[[#This Row],[rxn]])</f>
        <v>0</v>
      </c>
    </row>
    <row r="203" spans="1:5" hidden="1" x14ac:dyDescent="0.25">
      <c r="A203" t="s">
        <v>1748</v>
      </c>
      <c r="B203" t="s">
        <v>1320</v>
      </c>
      <c r="C203" t="s">
        <v>1319</v>
      </c>
      <c r="D203" t="s">
        <v>1321</v>
      </c>
      <c r="E203">
        <f>COUNTIF(iYali!$C$4:$C$61,iYali_FSEOF_rxns[[#This Row],[rxn]])</f>
        <v>0</v>
      </c>
    </row>
    <row r="204" spans="1:5" hidden="1" x14ac:dyDescent="0.25">
      <c r="A204" t="s">
        <v>1749</v>
      </c>
      <c r="B204" t="s">
        <v>1121</v>
      </c>
      <c r="C204" t="s">
        <v>1322</v>
      </c>
      <c r="D204" t="s">
        <v>1323</v>
      </c>
      <c r="E204">
        <f>COUNTIF(iYali!$C$4:$C$61,iYali_FSEOF_rxns[[#This Row],[rxn]])</f>
        <v>0</v>
      </c>
    </row>
    <row r="205" spans="1:5" hidden="1" x14ac:dyDescent="0.25">
      <c r="A205" t="s">
        <v>1750</v>
      </c>
      <c r="B205" t="s">
        <v>1325</v>
      </c>
      <c r="C205" t="s">
        <v>1324</v>
      </c>
      <c r="D205" t="s">
        <v>1326</v>
      </c>
      <c r="E205">
        <f>COUNTIF(iYali!$C$4:$C$61,iYali_FSEOF_rxns[[#This Row],[rxn]])</f>
        <v>0</v>
      </c>
    </row>
    <row r="206" spans="1:5" hidden="1" x14ac:dyDescent="0.25">
      <c r="A206" t="s">
        <v>1751</v>
      </c>
      <c r="B206" t="s">
        <v>1327</v>
      </c>
      <c r="C206" t="s">
        <v>649</v>
      </c>
      <c r="D206" t="s">
        <v>1328</v>
      </c>
      <c r="E206">
        <f>COUNTIF(iYali!$C$4:$C$61,iYali_FSEOF_rxns[[#This Row],[rxn]])</f>
        <v>0</v>
      </c>
    </row>
    <row r="207" spans="1:5" hidden="1" x14ac:dyDescent="0.25">
      <c r="A207" t="s">
        <v>1752</v>
      </c>
      <c r="B207" t="s">
        <v>690</v>
      </c>
      <c r="C207" t="s">
        <v>689</v>
      </c>
      <c r="D207" t="s">
        <v>1329</v>
      </c>
      <c r="E207">
        <f>COUNTIF(iYali!$C$4:$C$61,iYali_FSEOF_rxns[[#This Row],[rxn]])</f>
        <v>0</v>
      </c>
    </row>
    <row r="208" spans="1:5" hidden="1" x14ac:dyDescent="0.25">
      <c r="A208" t="s">
        <v>1753</v>
      </c>
      <c r="B208" t="s">
        <v>1331</v>
      </c>
      <c r="C208" t="s">
        <v>1330</v>
      </c>
      <c r="D208" t="s">
        <v>1332</v>
      </c>
      <c r="E208">
        <f>COUNTIF(iYali!$C$4:$C$61,iYali_FSEOF_rxns[[#This Row],[rxn]])</f>
        <v>0</v>
      </c>
    </row>
    <row r="209" spans="1:5" hidden="1" x14ac:dyDescent="0.25">
      <c r="A209" t="s">
        <v>1754</v>
      </c>
      <c r="B209" t="s">
        <v>1334</v>
      </c>
      <c r="C209" t="s">
        <v>1333</v>
      </c>
      <c r="D209" t="s">
        <v>1335</v>
      </c>
      <c r="E209">
        <f>COUNTIF(iYali!$C$4:$C$61,iYali_FSEOF_rxns[[#This Row],[rxn]])</f>
        <v>0</v>
      </c>
    </row>
    <row r="210" spans="1:5" hidden="1" x14ac:dyDescent="0.25">
      <c r="A210" t="s">
        <v>1755</v>
      </c>
      <c r="B210" t="s">
        <v>1337</v>
      </c>
      <c r="C210" t="s">
        <v>1336</v>
      </c>
      <c r="D210" t="s">
        <v>1338</v>
      </c>
      <c r="E210">
        <f>COUNTIF(iYali!$C$4:$C$61,iYali_FSEOF_rxns[[#This Row],[rxn]])</f>
        <v>0</v>
      </c>
    </row>
    <row r="211" spans="1:5" hidden="1" x14ac:dyDescent="0.25">
      <c r="A211" t="s">
        <v>1756</v>
      </c>
      <c r="B211" t="s">
        <v>68</v>
      </c>
      <c r="C211" t="s">
        <v>66</v>
      </c>
      <c r="D211" t="s">
        <v>1339</v>
      </c>
      <c r="E211">
        <f>COUNTIF(iYali!$C$4:$C$61,iYali_FSEOF_rxns[[#This Row],[rxn]])</f>
        <v>0</v>
      </c>
    </row>
    <row r="212" spans="1:5" hidden="1" x14ac:dyDescent="0.25">
      <c r="A212" t="s">
        <v>1757</v>
      </c>
      <c r="B212" t="s">
        <v>1341</v>
      </c>
      <c r="C212" t="s">
        <v>1340</v>
      </c>
      <c r="D212" t="s">
        <v>1342</v>
      </c>
      <c r="E212">
        <f>COUNTIF(iYali!$C$4:$C$61,iYali_FSEOF_rxns[[#This Row],[rxn]])</f>
        <v>0</v>
      </c>
    </row>
    <row r="213" spans="1:5" hidden="1" x14ac:dyDescent="0.25">
      <c r="A213" t="s">
        <v>1758</v>
      </c>
      <c r="B213" t="s">
        <v>1344</v>
      </c>
      <c r="C213" t="s">
        <v>1343</v>
      </c>
      <c r="D213" t="s">
        <v>1345</v>
      </c>
      <c r="E213">
        <f>COUNTIF(iYali!$C$4:$C$61,iYali_FSEOF_rxns[[#This Row],[rxn]])</f>
        <v>0</v>
      </c>
    </row>
    <row r="214" spans="1:5" hidden="1" x14ac:dyDescent="0.25">
      <c r="A214" t="s">
        <v>1759</v>
      </c>
      <c r="B214" t="s">
        <v>1347</v>
      </c>
      <c r="C214" t="s">
        <v>1346</v>
      </c>
      <c r="D214" t="s">
        <v>1348</v>
      </c>
      <c r="E214">
        <f>COUNTIF(iYali!$C$4:$C$61,iYali_FSEOF_rxns[[#This Row],[rxn]])</f>
        <v>0</v>
      </c>
    </row>
    <row r="215" spans="1:5" hidden="1" x14ac:dyDescent="0.25">
      <c r="A215" t="s">
        <v>1760</v>
      </c>
      <c r="B215" t="s">
        <v>1186</v>
      </c>
      <c r="C215" t="s">
        <v>1349</v>
      </c>
      <c r="D215" t="s">
        <v>1350</v>
      </c>
      <c r="E215">
        <f>COUNTIF(iYali!$C$4:$C$61,iYali_FSEOF_rxns[[#This Row],[rxn]])</f>
        <v>0</v>
      </c>
    </row>
    <row r="216" spans="1:5" hidden="1" x14ac:dyDescent="0.25">
      <c r="A216" t="s">
        <v>1761</v>
      </c>
      <c r="B216" t="s">
        <v>1352</v>
      </c>
      <c r="C216" t="s">
        <v>1351</v>
      </c>
      <c r="D216" t="s">
        <v>1353</v>
      </c>
      <c r="E216">
        <f>COUNTIF(iYali!$C$4:$C$61,iYali_FSEOF_rxns[[#This Row],[rxn]])</f>
        <v>0</v>
      </c>
    </row>
    <row r="217" spans="1:5" hidden="1" x14ac:dyDescent="0.25">
      <c r="A217" t="s">
        <v>1762</v>
      </c>
      <c r="B217" t="s">
        <v>1164</v>
      </c>
      <c r="C217" t="s">
        <v>83</v>
      </c>
      <c r="D217" t="s">
        <v>1354</v>
      </c>
      <c r="E217">
        <f>COUNTIF(iYali!$C$4:$C$61,iYali_FSEOF_rxns[[#This Row],[rxn]])</f>
        <v>0</v>
      </c>
    </row>
    <row r="218" spans="1:5" hidden="1" x14ac:dyDescent="0.25">
      <c r="A218" t="s">
        <v>1763</v>
      </c>
      <c r="B218" t="s">
        <v>1356</v>
      </c>
      <c r="C218" t="s">
        <v>1355</v>
      </c>
      <c r="D218" t="s">
        <v>1357</v>
      </c>
      <c r="E218">
        <f>COUNTIF(iYali!$C$4:$C$61,iYali_FSEOF_rxns[[#This Row],[rxn]])</f>
        <v>0</v>
      </c>
    </row>
    <row r="219" spans="1:5" hidden="1" x14ac:dyDescent="0.25">
      <c r="A219" t="s">
        <v>1764</v>
      </c>
      <c r="B219" t="s">
        <v>1359</v>
      </c>
      <c r="C219" t="s">
        <v>1358</v>
      </c>
      <c r="D219" t="s">
        <v>1360</v>
      </c>
      <c r="E219">
        <f>COUNTIF(iYali!$C$4:$C$61,iYali_FSEOF_rxns[[#This Row],[rxn]])</f>
        <v>0</v>
      </c>
    </row>
    <row r="220" spans="1:5" hidden="1" x14ac:dyDescent="0.25">
      <c r="A220" t="s">
        <v>1765</v>
      </c>
      <c r="B220" t="s">
        <v>1362</v>
      </c>
      <c r="C220" t="s">
        <v>1361</v>
      </c>
      <c r="D220" t="s">
        <v>1363</v>
      </c>
      <c r="E220">
        <f>COUNTIF(iYali!$C$4:$C$61,iYali_FSEOF_rxns[[#This Row],[rxn]])</f>
        <v>0</v>
      </c>
    </row>
    <row r="221" spans="1:5" hidden="1" x14ac:dyDescent="0.25">
      <c r="A221" t="s">
        <v>1766</v>
      </c>
      <c r="B221" t="s">
        <v>1365</v>
      </c>
      <c r="C221" t="s">
        <v>1364</v>
      </c>
      <c r="D221" t="s">
        <v>1366</v>
      </c>
      <c r="E221">
        <f>COUNTIF(iYali!$C$4:$C$61,iYali_FSEOF_rxns[[#This Row],[rxn]])</f>
        <v>0</v>
      </c>
    </row>
    <row r="222" spans="1:5" hidden="1" x14ac:dyDescent="0.25">
      <c r="A222" t="s">
        <v>1767</v>
      </c>
      <c r="B222" t="s">
        <v>1368</v>
      </c>
      <c r="C222" t="s">
        <v>1367</v>
      </c>
      <c r="D222" t="s">
        <v>1369</v>
      </c>
      <c r="E222">
        <f>COUNTIF(iYali!$C$4:$C$61,iYali_FSEOF_rxns[[#This Row],[rxn]])</f>
        <v>0</v>
      </c>
    </row>
    <row r="223" spans="1:5" hidden="1" x14ac:dyDescent="0.25">
      <c r="A223" t="s">
        <v>1768</v>
      </c>
      <c r="B223" t="s">
        <v>1371</v>
      </c>
      <c r="C223" t="s">
        <v>1370</v>
      </c>
      <c r="D223" t="s">
        <v>1372</v>
      </c>
      <c r="E223">
        <f>COUNTIF(iYali!$C$4:$C$61,iYali_FSEOF_rxns[[#This Row],[rxn]])</f>
        <v>0</v>
      </c>
    </row>
    <row r="224" spans="1:5" hidden="1" x14ac:dyDescent="0.25">
      <c r="A224" t="s">
        <v>1769</v>
      </c>
      <c r="B224" t="s">
        <v>1374</v>
      </c>
      <c r="C224" t="s">
        <v>1373</v>
      </c>
      <c r="D224" t="s">
        <v>1375</v>
      </c>
      <c r="E224">
        <f>COUNTIF(iYali!$C$4:$C$61,iYali_FSEOF_rxns[[#This Row],[rxn]])</f>
        <v>0</v>
      </c>
    </row>
    <row r="225" spans="1:5" hidden="1" x14ac:dyDescent="0.25">
      <c r="A225" t="s">
        <v>1770</v>
      </c>
      <c r="B225" t="s">
        <v>1377</v>
      </c>
      <c r="C225" t="s">
        <v>1376</v>
      </c>
      <c r="D225" t="s">
        <v>1378</v>
      </c>
      <c r="E225">
        <f>COUNTIF(iYali!$C$4:$C$61,iYali_FSEOF_rxns[[#This Row],[rxn]])</f>
        <v>0</v>
      </c>
    </row>
    <row r="226" spans="1:5" hidden="1" x14ac:dyDescent="0.25">
      <c r="A226" t="s">
        <v>1771</v>
      </c>
      <c r="B226" t="s">
        <v>1380</v>
      </c>
      <c r="C226" t="s">
        <v>1379</v>
      </c>
      <c r="D226" t="s">
        <v>1381</v>
      </c>
      <c r="E226">
        <f>COUNTIF(iYali!$C$4:$C$61,iYali_FSEOF_rxns[[#This Row],[rxn]])</f>
        <v>0</v>
      </c>
    </row>
    <row r="227" spans="1:5" hidden="1" x14ac:dyDescent="0.25">
      <c r="A227" t="s">
        <v>1772</v>
      </c>
      <c r="B227" t="s">
        <v>1118</v>
      </c>
      <c r="C227" t="s">
        <v>1382</v>
      </c>
      <c r="D227" t="s">
        <v>1383</v>
      </c>
      <c r="E227">
        <f>COUNTIF(iYali!$C$4:$C$61,iYali_FSEOF_rxns[[#This Row],[rxn]])</f>
        <v>0</v>
      </c>
    </row>
    <row r="228" spans="1:5" hidden="1" x14ac:dyDescent="0.25">
      <c r="A228" t="s">
        <v>1773</v>
      </c>
      <c r="B228" t="s">
        <v>895</v>
      </c>
      <c r="C228" t="s">
        <v>1384</v>
      </c>
      <c r="D228" t="s">
        <v>1385</v>
      </c>
      <c r="E228">
        <f>COUNTIF(iYali!$C$4:$C$61,iYali_FSEOF_rxns[[#This Row],[rxn]])</f>
        <v>0</v>
      </c>
    </row>
    <row r="229" spans="1:5" hidden="1" x14ac:dyDescent="0.25">
      <c r="A229" t="s">
        <v>1774</v>
      </c>
      <c r="B229" t="s">
        <v>1387</v>
      </c>
      <c r="C229" t="s">
        <v>1386</v>
      </c>
      <c r="D229" t="s">
        <v>1388</v>
      </c>
      <c r="E229">
        <f>COUNTIF(iYali!$C$4:$C$61,iYali_FSEOF_rxns[[#This Row],[rxn]])</f>
        <v>0</v>
      </c>
    </row>
    <row r="230" spans="1:5" hidden="1" x14ac:dyDescent="0.25">
      <c r="A230" t="s">
        <v>1775</v>
      </c>
      <c r="B230" t="s">
        <v>1390</v>
      </c>
      <c r="C230" t="s">
        <v>1389</v>
      </c>
      <c r="D230" t="s">
        <v>1391</v>
      </c>
      <c r="E230">
        <f>COUNTIF(iYali!$C$4:$C$61,iYali_FSEOF_rxns[[#This Row],[rxn]])</f>
        <v>0</v>
      </c>
    </row>
    <row r="231" spans="1:5" hidden="1" x14ac:dyDescent="0.25">
      <c r="A231" t="s">
        <v>1776</v>
      </c>
      <c r="B231" t="s">
        <v>1393</v>
      </c>
      <c r="C231" t="s">
        <v>1392</v>
      </c>
      <c r="D231" t="s">
        <v>1394</v>
      </c>
      <c r="E231">
        <f>COUNTIF(iYali!$C$4:$C$61,iYali_FSEOF_rxns[[#This Row],[rxn]])</f>
        <v>0</v>
      </c>
    </row>
    <row r="232" spans="1:5" hidden="1" x14ac:dyDescent="0.25">
      <c r="A232" t="s">
        <v>1777</v>
      </c>
      <c r="B232" t="s">
        <v>1396</v>
      </c>
      <c r="C232" t="s">
        <v>1395</v>
      </c>
      <c r="D232" t="s">
        <v>1397</v>
      </c>
      <c r="E232">
        <f>COUNTIF(iYali!$C$4:$C$61,iYali_FSEOF_rxns[[#This Row],[rxn]])</f>
        <v>0</v>
      </c>
    </row>
    <row r="233" spans="1:5" hidden="1" x14ac:dyDescent="0.25">
      <c r="A233" t="s">
        <v>1778</v>
      </c>
      <c r="B233" t="s">
        <v>1399</v>
      </c>
      <c r="C233" t="s">
        <v>1398</v>
      </c>
      <c r="D233" t="s">
        <v>1400</v>
      </c>
      <c r="E233">
        <f>COUNTIF(iYali!$C$4:$C$61,iYali_FSEOF_rxns[[#This Row],[rxn]])</f>
        <v>0</v>
      </c>
    </row>
    <row r="234" spans="1:5" hidden="1" x14ac:dyDescent="0.25">
      <c r="A234" t="s">
        <v>1779</v>
      </c>
      <c r="B234" t="s">
        <v>1402</v>
      </c>
      <c r="C234" t="s">
        <v>1401</v>
      </c>
      <c r="D234" t="s">
        <v>1403</v>
      </c>
      <c r="E234">
        <f>COUNTIF(iYali!$C$4:$C$61,iYali_FSEOF_rxns[[#This Row],[rxn]])</f>
        <v>0</v>
      </c>
    </row>
    <row r="235" spans="1:5" hidden="1" x14ac:dyDescent="0.25">
      <c r="A235" t="s">
        <v>1780</v>
      </c>
      <c r="B235" t="s">
        <v>1056</v>
      </c>
      <c r="C235" t="s">
        <v>1404</v>
      </c>
      <c r="D235" t="s">
        <v>1405</v>
      </c>
      <c r="E235">
        <f>COUNTIF(iYali!$C$4:$C$61,iYali_FSEOF_rxns[[#This Row],[rxn]])</f>
        <v>0</v>
      </c>
    </row>
    <row r="236" spans="1:5" hidden="1" x14ac:dyDescent="0.25">
      <c r="A236" t="s">
        <v>1781</v>
      </c>
      <c r="B236" t="s">
        <v>1407</v>
      </c>
      <c r="C236" t="s">
        <v>1406</v>
      </c>
      <c r="D236" t="s">
        <v>1408</v>
      </c>
      <c r="E236">
        <f>COUNTIF(iYali!$C$4:$C$61,iYali_FSEOF_rxns[[#This Row],[rxn]])</f>
        <v>0</v>
      </c>
    </row>
    <row r="237" spans="1:5" hidden="1" x14ac:dyDescent="0.25">
      <c r="A237" t="s">
        <v>1782</v>
      </c>
      <c r="B237" t="s">
        <v>1410</v>
      </c>
      <c r="C237" t="s">
        <v>1409</v>
      </c>
      <c r="D237" t="s">
        <v>1411</v>
      </c>
      <c r="E237">
        <f>COUNTIF(iYali!$C$4:$C$61,iYali_FSEOF_rxns[[#This Row],[rxn]])</f>
        <v>0</v>
      </c>
    </row>
    <row r="238" spans="1:5" hidden="1" x14ac:dyDescent="0.25">
      <c r="A238" t="s">
        <v>1783</v>
      </c>
      <c r="B238" t="s">
        <v>1359</v>
      </c>
      <c r="C238" t="s">
        <v>1412</v>
      </c>
      <c r="D238" t="s">
        <v>1413</v>
      </c>
      <c r="E238">
        <f>COUNTIF(iYali!$C$4:$C$61,iYali_FSEOF_rxns[[#This Row],[rxn]])</f>
        <v>0</v>
      </c>
    </row>
    <row r="239" spans="1:5" hidden="1" x14ac:dyDescent="0.25">
      <c r="A239" t="s">
        <v>1784</v>
      </c>
      <c r="B239" t="s">
        <v>1359</v>
      </c>
      <c r="C239" t="s">
        <v>1414</v>
      </c>
      <c r="D239" t="s">
        <v>1415</v>
      </c>
      <c r="E239">
        <f>COUNTIF(iYali!$C$4:$C$61,iYali_FSEOF_rxns[[#This Row],[rxn]])</f>
        <v>0</v>
      </c>
    </row>
    <row r="240" spans="1:5" hidden="1" x14ac:dyDescent="0.25">
      <c r="A240" t="s">
        <v>1785</v>
      </c>
      <c r="B240" t="s">
        <v>1417</v>
      </c>
      <c r="C240" t="s">
        <v>1416</v>
      </c>
      <c r="D240" t="s">
        <v>1418</v>
      </c>
      <c r="E240">
        <f>COUNTIF(iYali!$C$4:$C$61,iYali_FSEOF_rxns[[#This Row],[rxn]])</f>
        <v>0</v>
      </c>
    </row>
    <row r="241" spans="1:5" hidden="1" x14ac:dyDescent="0.25">
      <c r="A241" t="s">
        <v>1786</v>
      </c>
      <c r="B241" t="s">
        <v>1420</v>
      </c>
      <c r="C241" t="s">
        <v>1419</v>
      </c>
      <c r="D241" t="s">
        <v>1421</v>
      </c>
      <c r="E241">
        <f>COUNTIF(iYali!$C$4:$C$61,iYali_FSEOF_rxns[[#This Row],[rxn]])</f>
        <v>0</v>
      </c>
    </row>
    <row r="242" spans="1:5" hidden="1" x14ac:dyDescent="0.25">
      <c r="A242" t="s">
        <v>1787</v>
      </c>
      <c r="B242" t="s">
        <v>1423</v>
      </c>
      <c r="C242" t="s">
        <v>1422</v>
      </c>
      <c r="D242" t="s">
        <v>1424</v>
      </c>
      <c r="E242">
        <f>COUNTIF(iYali!$C$4:$C$61,iYali_FSEOF_rxns[[#This Row],[rxn]])</f>
        <v>0</v>
      </c>
    </row>
    <row r="243" spans="1:5" hidden="1" x14ac:dyDescent="0.25">
      <c r="A243" t="s">
        <v>1788</v>
      </c>
      <c r="B243" t="s">
        <v>1426</v>
      </c>
      <c r="C243" t="s">
        <v>1425</v>
      </c>
      <c r="D243" t="s">
        <v>1427</v>
      </c>
      <c r="E243">
        <f>COUNTIF(iYali!$C$4:$C$61,iYali_FSEOF_rxns[[#This Row],[rxn]])</f>
        <v>0</v>
      </c>
    </row>
    <row r="244" spans="1:5" hidden="1" x14ac:dyDescent="0.25">
      <c r="A244" t="s">
        <v>1789</v>
      </c>
      <c r="B244" t="s">
        <v>1429</v>
      </c>
      <c r="C244" t="s">
        <v>1428</v>
      </c>
      <c r="D244" t="s">
        <v>1430</v>
      </c>
      <c r="E244">
        <f>COUNTIF(iYali!$C$4:$C$61,iYali_FSEOF_rxns[[#This Row],[rxn]])</f>
        <v>0</v>
      </c>
    </row>
    <row r="245" spans="1:5" hidden="1" x14ac:dyDescent="0.25">
      <c r="A245" t="s">
        <v>1790</v>
      </c>
      <c r="B245" t="s">
        <v>908</v>
      </c>
      <c r="C245" t="s">
        <v>1431</v>
      </c>
      <c r="D245" t="s">
        <v>1432</v>
      </c>
      <c r="E245">
        <f>COUNTIF(iYali!$C$4:$C$61,iYali_FSEOF_rxns[[#This Row],[rxn]])</f>
        <v>0</v>
      </c>
    </row>
    <row r="246" spans="1:5" hidden="1" x14ac:dyDescent="0.25">
      <c r="A246" t="s">
        <v>1791</v>
      </c>
      <c r="B246" t="s">
        <v>908</v>
      </c>
      <c r="C246" t="s">
        <v>1433</v>
      </c>
      <c r="D246" t="s">
        <v>1434</v>
      </c>
      <c r="E246">
        <f>COUNTIF(iYali!$C$4:$C$61,iYali_FSEOF_rxns[[#This Row],[rxn]])</f>
        <v>0</v>
      </c>
    </row>
    <row r="247" spans="1:5" hidden="1" x14ac:dyDescent="0.25">
      <c r="A247" t="s">
        <v>1792</v>
      </c>
      <c r="B247" t="s">
        <v>1436</v>
      </c>
      <c r="C247" t="s">
        <v>1435</v>
      </c>
      <c r="D247" t="s">
        <v>1437</v>
      </c>
      <c r="E247">
        <f>COUNTIF(iYali!$C$4:$C$61,iYali_FSEOF_rxns[[#This Row],[rxn]])</f>
        <v>0</v>
      </c>
    </row>
    <row r="248" spans="1:5" hidden="1" x14ac:dyDescent="0.25">
      <c r="A248" t="s">
        <v>1793</v>
      </c>
      <c r="B248" t="s">
        <v>1301</v>
      </c>
      <c r="C248" t="s">
        <v>1438</v>
      </c>
      <c r="D248" t="s">
        <v>1439</v>
      </c>
      <c r="E248">
        <f>COUNTIF(iYali!$C$4:$C$61,iYali_FSEOF_rxns[[#This Row],[rxn]])</f>
        <v>0</v>
      </c>
    </row>
    <row r="249" spans="1:5" hidden="1" x14ac:dyDescent="0.25">
      <c r="A249" t="s">
        <v>1794</v>
      </c>
      <c r="B249" t="s">
        <v>1096</v>
      </c>
      <c r="C249" t="s">
        <v>1440</v>
      </c>
      <c r="D249" t="s">
        <v>1441</v>
      </c>
      <c r="E249">
        <f>COUNTIF(iYali!$C$4:$C$61,iYali_FSEOF_rxns[[#This Row],[rxn]])</f>
        <v>0</v>
      </c>
    </row>
    <row r="250" spans="1:5" hidden="1" x14ac:dyDescent="0.25">
      <c r="A250" t="s">
        <v>1795</v>
      </c>
      <c r="B250" t="s">
        <v>1443</v>
      </c>
      <c r="C250" t="s">
        <v>1442</v>
      </c>
      <c r="D250" t="s">
        <v>1444</v>
      </c>
      <c r="E250">
        <f>COUNTIF(iYali!$C$4:$C$61,iYali_FSEOF_rxns[[#This Row],[rxn]])</f>
        <v>0</v>
      </c>
    </row>
    <row r="251" spans="1:5" hidden="1" x14ac:dyDescent="0.25">
      <c r="A251" t="s">
        <v>1796</v>
      </c>
      <c r="B251" t="s">
        <v>194</v>
      </c>
      <c r="C251" t="s">
        <v>192</v>
      </c>
      <c r="D251" t="s">
        <v>1445</v>
      </c>
      <c r="E251">
        <f>COUNTIF(iYali!$C$4:$C$61,iYali_FSEOF_rxns[[#This Row],[rxn]])</f>
        <v>0</v>
      </c>
    </row>
    <row r="252" spans="1:5" hidden="1" x14ac:dyDescent="0.25">
      <c r="A252" t="s">
        <v>1797</v>
      </c>
      <c r="B252" t="s">
        <v>1447</v>
      </c>
      <c r="C252" t="s">
        <v>1446</v>
      </c>
      <c r="D252" t="s">
        <v>1448</v>
      </c>
      <c r="E252">
        <f>COUNTIF(iYali!$C$4:$C$61,iYali_FSEOF_rxns[[#This Row],[rxn]])</f>
        <v>0</v>
      </c>
    </row>
    <row r="253" spans="1:5" hidden="1" x14ac:dyDescent="0.25">
      <c r="A253" t="s">
        <v>1798</v>
      </c>
      <c r="B253" t="s">
        <v>1447</v>
      </c>
      <c r="C253" t="s">
        <v>1446</v>
      </c>
      <c r="D253" t="s">
        <v>1449</v>
      </c>
      <c r="E253">
        <f>COUNTIF(iYali!$C$4:$C$61,iYali_FSEOF_rxns[[#This Row],[rxn]])</f>
        <v>0</v>
      </c>
    </row>
    <row r="254" spans="1:5" hidden="1" x14ac:dyDescent="0.25">
      <c r="A254" t="s">
        <v>1799</v>
      </c>
      <c r="B254" t="s">
        <v>1250</v>
      </c>
      <c r="C254" t="s">
        <v>1249</v>
      </c>
      <c r="D254" t="s">
        <v>1450</v>
      </c>
      <c r="E254">
        <f>COUNTIF(iYali!$C$4:$C$61,iYali_FSEOF_rxns[[#This Row],[rxn]])</f>
        <v>0</v>
      </c>
    </row>
    <row r="255" spans="1:5" hidden="1" x14ac:dyDescent="0.25">
      <c r="A255" t="s">
        <v>1800</v>
      </c>
      <c r="B255" t="s">
        <v>1313</v>
      </c>
      <c r="C255" t="s">
        <v>1451</v>
      </c>
      <c r="D255" t="s">
        <v>1452</v>
      </c>
      <c r="E255">
        <f>COUNTIF(iYali!$C$4:$C$61,iYali_FSEOF_rxns[[#This Row],[rxn]])</f>
        <v>0</v>
      </c>
    </row>
    <row r="256" spans="1:5" hidden="1" x14ac:dyDescent="0.25">
      <c r="A256" t="s">
        <v>1801</v>
      </c>
      <c r="B256" t="s">
        <v>1454</v>
      </c>
      <c r="C256" t="s">
        <v>1453</v>
      </c>
      <c r="D256" t="s">
        <v>1455</v>
      </c>
      <c r="E256">
        <f>COUNTIF(iYali!$C$4:$C$61,iYali_FSEOF_rxns[[#This Row],[rxn]])</f>
        <v>0</v>
      </c>
    </row>
    <row r="257" spans="1:5" hidden="1" x14ac:dyDescent="0.25">
      <c r="A257" t="s">
        <v>1802</v>
      </c>
      <c r="B257" t="s">
        <v>1457</v>
      </c>
      <c r="C257" t="s">
        <v>1456</v>
      </c>
      <c r="D257" t="s">
        <v>1458</v>
      </c>
      <c r="E257">
        <f>COUNTIF(iYali!$C$4:$C$61,iYali_FSEOF_rxns[[#This Row],[rxn]])</f>
        <v>0</v>
      </c>
    </row>
    <row r="258" spans="1:5" hidden="1" x14ac:dyDescent="0.25">
      <c r="A258" t="s">
        <v>1803</v>
      </c>
      <c r="B258" t="s">
        <v>1106</v>
      </c>
      <c r="C258" t="s">
        <v>1459</v>
      </c>
      <c r="D258" t="s">
        <v>1460</v>
      </c>
      <c r="E258">
        <f>COUNTIF(iYali!$C$4:$C$61,iYali_FSEOF_rxns[[#This Row],[rxn]])</f>
        <v>0</v>
      </c>
    </row>
    <row r="259" spans="1:5" hidden="1" x14ac:dyDescent="0.25">
      <c r="A259" t="s">
        <v>1804</v>
      </c>
      <c r="B259" t="s">
        <v>1462</v>
      </c>
      <c r="C259" t="s">
        <v>1461</v>
      </c>
      <c r="D259" t="s">
        <v>1463</v>
      </c>
      <c r="E259">
        <f>COUNTIF(iYali!$C$4:$C$61,iYali_FSEOF_rxns[[#This Row],[rxn]])</f>
        <v>0</v>
      </c>
    </row>
    <row r="260" spans="1:5" hidden="1" x14ac:dyDescent="0.25">
      <c r="A260" t="s">
        <v>1805</v>
      </c>
      <c r="B260" t="s">
        <v>1465</v>
      </c>
      <c r="C260" t="s">
        <v>1464</v>
      </c>
      <c r="D260" t="s">
        <v>1466</v>
      </c>
      <c r="E260">
        <f>COUNTIF(iYali!$C$4:$C$61,iYali_FSEOF_rxns[[#This Row],[rxn]])</f>
        <v>0</v>
      </c>
    </row>
    <row r="261" spans="1:5" hidden="1" x14ac:dyDescent="0.25">
      <c r="A261" t="s">
        <v>1806</v>
      </c>
      <c r="B261" t="s">
        <v>1313</v>
      </c>
      <c r="C261" t="s">
        <v>1467</v>
      </c>
      <c r="D261" t="s">
        <v>1468</v>
      </c>
      <c r="E261">
        <f>COUNTIF(iYali!$C$4:$C$61,iYali_FSEOF_rxns[[#This Row],[rxn]])</f>
        <v>0</v>
      </c>
    </row>
    <row r="262" spans="1:5" hidden="1" x14ac:dyDescent="0.25">
      <c r="A262" t="s">
        <v>1807</v>
      </c>
      <c r="B262" t="s">
        <v>1470</v>
      </c>
      <c r="C262" t="s">
        <v>1469</v>
      </c>
      <c r="D262" t="s">
        <v>1471</v>
      </c>
      <c r="E262">
        <f>COUNTIF(iYali!$C$4:$C$61,iYali_FSEOF_rxns[[#This Row],[rxn]])</f>
        <v>0</v>
      </c>
    </row>
    <row r="263" spans="1:5" hidden="1" x14ac:dyDescent="0.25">
      <c r="A263" t="s">
        <v>1808</v>
      </c>
      <c r="B263" t="s">
        <v>752</v>
      </c>
      <c r="C263" t="s">
        <v>756</v>
      </c>
      <c r="D263" t="s">
        <v>1472</v>
      </c>
      <c r="E263">
        <f>COUNTIF(iYali!$C$4:$C$61,iYali_FSEOF_rxns[[#This Row],[rxn]])</f>
        <v>0</v>
      </c>
    </row>
    <row r="264" spans="1:5" hidden="1" x14ac:dyDescent="0.25">
      <c r="A264" t="s">
        <v>1809</v>
      </c>
      <c r="B264" t="s">
        <v>1474</v>
      </c>
      <c r="C264" t="s">
        <v>1473</v>
      </c>
      <c r="D264" t="s">
        <v>1475</v>
      </c>
      <c r="E264">
        <f>COUNTIF(iYali!$C$4:$C$61,iYali_FSEOF_rxns[[#This Row],[rxn]])</f>
        <v>0</v>
      </c>
    </row>
    <row r="265" spans="1:5" hidden="1" x14ac:dyDescent="0.25">
      <c r="A265" t="s">
        <v>1810</v>
      </c>
      <c r="B265" t="s">
        <v>908</v>
      </c>
      <c r="C265" t="s">
        <v>1476</v>
      </c>
      <c r="D265" t="s">
        <v>1477</v>
      </c>
      <c r="E265">
        <f>COUNTIF(iYali!$C$4:$C$61,iYali_FSEOF_rxns[[#This Row],[rxn]])</f>
        <v>0</v>
      </c>
    </row>
    <row r="266" spans="1:5" hidden="1" x14ac:dyDescent="0.25">
      <c r="A266" t="s">
        <v>1811</v>
      </c>
      <c r="B266" t="s">
        <v>1479</v>
      </c>
      <c r="C266" t="s">
        <v>1478</v>
      </c>
      <c r="D266" t="s">
        <v>1480</v>
      </c>
      <c r="E266">
        <f>COUNTIF(iYali!$C$4:$C$61,iYali_FSEOF_rxns[[#This Row],[rxn]])</f>
        <v>0</v>
      </c>
    </row>
    <row r="267" spans="1:5" hidden="1" x14ac:dyDescent="0.25">
      <c r="A267" t="s">
        <v>1812</v>
      </c>
      <c r="B267" t="s">
        <v>913</v>
      </c>
      <c r="C267" t="s">
        <v>1481</v>
      </c>
      <c r="D267" t="s">
        <v>1482</v>
      </c>
      <c r="E267">
        <f>COUNTIF(iYali!$C$4:$C$61,iYali_FSEOF_rxns[[#This Row],[rxn]])</f>
        <v>0</v>
      </c>
    </row>
    <row r="268" spans="1:5" hidden="1" x14ac:dyDescent="0.25">
      <c r="A268" t="s">
        <v>1813</v>
      </c>
      <c r="B268" t="s">
        <v>1484</v>
      </c>
      <c r="C268" t="s">
        <v>1483</v>
      </c>
      <c r="D268" t="s">
        <v>1485</v>
      </c>
      <c r="E268">
        <f>COUNTIF(iYali!$C$4:$C$61,iYali_FSEOF_rxns[[#This Row],[rxn]])</f>
        <v>0</v>
      </c>
    </row>
    <row r="269" spans="1:5" hidden="1" x14ac:dyDescent="0.25">
      <c r="A269" t="s">
        <v>1814</v>
      </c>
      <c r="B269" t="s">
        <v>908</v>
      </c>
      <c r="C269" t="s">
        <v>1486</v>
      </c>
      <c r="D269" t="s">
        <v>1487</v>
      </c>
      <c r="E269">
        <f>COUNTIF(iYali!$C$4:$C$61,iYali_FSEOF_rxns[[#This Row],[rxn]])</f>
        <v>0</v>
      </c>
    </row>
    <row r="270" spans="1:5" hidden="1" x14ac:dyDescent="0.25">
      <c r="A270" t="s">
        <v>1815</v>
      </c>
      <c r="B270" t="s">
        <v>908</v>
      </c>
      <c r="C270" t="s">
        <v>1488</v>
      </c>
      <c r="D270" t="s">
        <v>1489</v>
      </c>
      <c r="E270">
        <f>COUNTIF(iYali!$C$4:$C$61,iYali_FSEOF_rxns[[#This Row],[rxn]])</f>
        <v>0</v>
      </c>
    </row>
    <row r="271" spans="1:5" hidden="1" x14ac:dyDescent="0.25">
      <c r="A271" t="s">
        <v>1816</v>
      </c>
      <c r="B271" t="s">
        <v>362</v>
      </c>
      <c r="C271" t="s">
        <v>361</v>
      </c>
      <c r="D271" t="s">
        <v>1490</v>
      </c>
      <c r="E271">
        <f>COUNTIF(iYali!$C$4:$C$61,iYali_FSEOF_rxns[[#This Row],[rxn]])</f>
        <v>0</v>
      </c>
    </row>
    <row r="272" spans="1:5" hidden="1" x14ac:dyDescent="0.25">
      <c r="A272" t="s">
        <v>1817</v>
      </c>
      <c r="B272" t="s">
        <v>366</v>
      </c>
      <c r="C272" t="s">
        <v>365</v>
      </c>
      <c r="D272" t="s">
        <v>1491</v>
      </c>
      <c r="E272">
        <f>COUNTIF(iYali!$C$4:$C$61,iYali_FSEOF_rxns[[#This Row],[rxn]])</f>
        <v>0</v>
      </c>
    </row>
    <row r="273" spans="1:5" hidden="1" x14ac:dyDescent="0.25">
      <c r="A273" t="s">
        <v>1818</v>
      </c>
      <c r="B273" t="s">
        <v>370</v>
      </c>
      <c r="C273" t="s">
        <v>369</v>
      </c>
      <c r="D273" t="s">
        <v>1492</v>
      </c>
      <c r="E273">
        <f>COUNTIF(iYali!$C$4:$C$61,iYali_FSEOF_rxns[[#This Row],[rxn]])</f>
        <v>0</v>
      </c>
    </row>
    <row r="274" spans="1:5" hidden="1" x14ac:dyDescent="0.25">
      <c r="A274" t="s">
        <v>1819</v>
      </c>
      <c r="B274" t="s">
        <v>1493</v>
      </c>
      <c r="C274" t="s">
        <v>388</v>
      </c>
      <c r="D274" t="s">
        <v>1494</v>
      </c>
      <c r="E274">
        <f>COUNTIF(iYali!$C$4:$C$61,iYali_FSEOF_rxns[[#This Row],[rxn]])</f>
        <v>0</v>
      </c>
    </row>
    <row r="275" spans="1:5" hidden="1" x14ac:dyDescent="0.25">
      <c r="A275" t="s">
        <v>1820</v>
      </c>
      <c r="B275" t="s">
        <v>905</v>
      </c>
      <c r="C275" t="s">
        <v>1495</v>
      </c>
      <c r="D275" t="s">
        <v>1496</v>
      </c>
      <c r="E275">
        <f>COUNTIF(iYali!$C$4:$C$61,iYali_FSEOF_rxns[[#This Row],[rxn]])</f>
        <v>0</v>
      </c>
    </row>
    <row r="276" spans="1:5" hidden="1" x14ac:dyDescent="0.25">
      <c r="A276" t="s">
        <v>1821</v>
      </c>
      <c r="B276" t="s">
        <v>1493</v>
      </c>
      <c r="C276" t="s">
        <v>355</v>
      </c>
      <c r="D276" t="s">
        <v>1497</v>
      </c>
      <c r="E276">
        <f>COUNTIF(iYali!$C$4:$C$61,iYali_FSEOF_rxns[[#This Row],[rxn]])</f>
        <v>0</v>
      </c>
    </row>
    <row r="277" spans="1:5" hidden="1" x14ac:dyDescent="0.25">
      <c r="A277" t="s">
        <v>1822</v>
      </c>
      <c r="B277" t="s">
        <v>1499</v>
      </c>
      <c r="C277" t="s">
        <v>1498</v>
      </c>
      <c r="D277" t="s">
        <v>1500</v>
      </c>
      <c r="E277">
        <f>COUNTIF(iYali!$C$4:$C$61,iYali_FSEOF_rxns[[#This Row],[rxn]])</f>
        <v>0</v>
      </c>
    </row>
    <row r="278" spans="1:5" hidden="1" x14ac:dyDescent="0.25">
      <c r="A278" t="s">
        <v>1823</v>
      </c>
      <c r="B278" t="s">
        <v>884</v>
      </c>
      <c r="C278" t="s">
        <v>1501</v>
      </c>
      <c r="D278" t="s">
        <v>1502</v>
      </c>
      <c r="E278">
        <f>COUNTIF(iYali!$C$4:$C$61,iYali_FSEOF_rxns[[#This Row],[rxn]])</f>
        <v>0</v>
      </c>
    </row>
    <row r="280" spans="1:5" x14ac:dyDescent="0.25">
      <c r="A280" s="25" t="s">
        <v>1506</v>
      </c>
      <c r="B280" s="25" t="s">
        <v>1574</v>
      </c>
      <c r="C280" t="s">
        <v>1575</v>
      </c>
    </row>
    <row r="281" spans="1:5" x14ac:dyDescent="0.25">
      <c r="A281" t="s">
        <v>1507</v>
      </c>
      <c r="B281" t="s">
        <v>451</v>
      </c>
      <c r="C281" s="26">
        <v>1000</v>
      </c>
    </row>
    <row r="282" spans="1:5" x14ac:dyDescent="0.25">
      <c r="A282" t="s">
        <v>1508</v>
      </c>
      <c r="B282" t="s">
        <v>890</v>
      </c>
      <c r="C282" s="26">
        <v>1000</v>
      </c>
    </row>
    <row r="283" spans="1:5" x14ac:dyDescent="0.25">
      <c r="A283" t="s">
        <v>1509</v>
      </c>
      <c r="B283" t="s">
        <v>887</v>
      </c>
      <c r="C283" s="26">
        <v>1000</v>
      </c>
    </row>
    <row r="284" spans="1:5" x14ac:dyDescent="0.25">
      <c r="A284" t="s">
        <v>1510</v>
      </c>
      <c r="B284" t="s">
        <v>793</v>
      </c>
      <c r="C284" s="26">
        <v>1000</v>
      </c>
    </row>
    <row r="285" spans="1:5" x14ac:dyDescent="0.25">
      <c r="A285" t="s">
        <v>1511</v>
      </c>
      <c r="B285" t="s">
        <v>47</v>
      </c>
      <c r="C285" s="26">
        <v>1000</v>
      </c>
    </row>
    <row r="286" spans="1:5" x14ac:dyDescent="0.25">
      <c r="A286" t="s">
        <v>1512</v>
      </c>
      <c r="B286" t="s">
        <v>320</v>
      </c>
      <c r="C286" s="26">
        <v>1000</v>
      </c>
    </row>
    <row r="287" spans="1:5" x14ac:dyDescent="0.25">
      <c r="A287" t="s">
        <v>1513</v>
      </c>
      <c r="B287" t="s">
        <v>373</v>
      </c>
      <c r="C287" s="26">
        <v>1000</v>
      </c>
    </row>
    <row r="288" spans="1:5" x14ac:dyDescent="0.25">
      <c r="A288" t="s">
        <v>1514</v>
      </c>
      <c r="B288" t="s">
        <v>373</v>
      </c>
      <c r="C288" s="26">
        <v>1000</v>
      </c>
    </row>
    <row r="289" spans="1:3" x14ac:dyDescent="0.25">
      <c r="A289" t="s">
        <v>1515</v>
      </c>
      <c r="B289" t="s">
        <v>47</v>
      </c>
      <c r="C289" s="26">
        <v>1000</v>
      </c>
    </row>
    <row r="290" spans="1:3" x14ac:dyDescent="0.25">
      <c r="A290" t="s">
        <v>1516</v>
      </c>
      <c r="B290" t="s">
        <v>320</v>
      </c>
      <c r="C290" s="26">
        <v>1000</v>
      </c>
    </row>
    <row r="291" spans="1:3" x14ac:dyDescent="0.25">
      <c r="A291" t="s">
        <v>1517</v>
      </c>
      <c r="B291" t="s">
        <v>218</v>
      </c>
      <c r="C291" s="26">
        <v>1000</v>
      </c>
    </row>
    <row r="292" spans="1:3" x14ac:dyDescent="0.25">
      <c r="A292" t="s">
        <v>1518</v>
      </c>
      <c r="B292" t="s">
        <v>218</v>
      </c>
      <c r="C292" s="26">
        <v>1000</v>
      </c>
    </row>
    <row r="293" spans="1:3" x14ac:dyDescent="0.25">
      <c r="A293" t="s">
        <v>1519</v>
      </c>
      <c r="B293" t="s">
        <v>47</v>
      </c>
      <c r="C293" s="26">
        <v>1000</v>
      </c>
    </row>
    <row r="294" spans="1:3" x14ac:dyDescent="0.25">
      <c r="A294" t="s">
        <v>1520</v>
      </c>
      <c r="B294" t="s">
        <v>218</v>
      </c>
      <c r="C294" s="26">
        <v>1000</v>
      </c>
    </row>
    <row r="295" spans="1:3" x14ac:dyDescent="0.25">
      <c r="A295" t="s">
        <v>1521</v>
      </c>
      <c r="B295" t="s">
        <v>218</v>
      </c>
      <c r="C295" s="26">
        <v>1000</v>
      </c>
    </row>
    <row r="296" spans="1:3" x14ac:dyDescent="0.25">
      <c r="A296" t="s">
        <v>1522</v>
      </c>
      <c r="B296" t="s">
        <v>47</v>
      </c>
      <c r="C296" s="26">
        <v>1000</v>
      </c>
    </row>
    <row r="297" spans="1:3" x14ac:dyDescent="0.25">
      <c r="A297" t="s">
        <v>1523</v>
      </c>
      <c r="B297" t="s">
        <v>218</v>
      </c>
      <c r="C297" s="26">
        <v>1000</v>
      </c>
    </row>
    <row r="298" spans="1:3" x14ac:dyDescent="0.25">
      <c r="A298" t="s">
        <v>1524</v>
      </c>
      <c r="B298" t="s">
        <v>218</v>
      </c>
      <c r="C298" s="26">
        <v>1000</v>
      </c>
    </row>
    <row r="299" spans="1:3" x14ac:dyDescent="0.25">
      <c r="A299" t="s">
        <v>1525</v>
      </c>
      <c r="B299" t="s">
        <v>915</v>
      </c>
      <c r="C299" s="27">
        <v>37.259538391246998</v>
      </c>
    </row>
    <row r="300" spans="1:3" x14ac:dyDescent="0.25">
      <c r="A300" t="s">
        <v>509</v>
      </c>
      <c r="B300" t="s">
        <v>921</v>
      </c>
      <c r="C300" s="27">
        <v>23.570006411903901</v>
      </c>
    </row>
    <row r="301" spans="1:3" x14ac:dyDescent="0.25">
      <c r="A301" s="10" t="s">
        <v>506</v>
      </c>
      <c r="B301" s="10" t="s">
        <v>918</v>
      </c>
      <c r="C301" s="28">
        <v>23.570006411903901</v>
      </c>
    </row>
    <row r="302" spans="1:3" x14ac:dyDescent="0.25">
      <c r="A302" t="s">
        <v>506</v>
      </c>
      <c r="B302" t="s">
        <v>934</v>
      </c>
      <c r="C302" s="27">
        <v>8.3361576667160104</v>
      </c>
    </row>
    <row r="303" spans="1:3" x14ac:dyDescent="0.25">
      <c r="A303" t="s">
        <v>517</v>
      </c>
      <c r="B303" t="s">
        <v>928</v>
      </c>
      <c r="C303" s="27">
        <v>8.3361576667160104</v>
      </c>
    </row>
    <row r="304" spans="1:3" x14ac:dyDescent="0.25">
      <c r="A304" t="s">
        <v>481</v>
      </c>
      <c r="B304" t="s">
        <v>931</v>
      </c>
      <c r="C304" s="27">
        <v>8.3361576667160104</v>
      </c>
    </row>
    <row r="305" spans="1:3" x14ac:dyDescent="0.25">
      <c r="A305" t="s">
        <v>1526</v>
      </c>
      <c r="B305" t="s">
        <v>705</v>
      </c>
      <c r="C305" s="27">
        <v>8.3361576667160104</v>
      </c>
    </row>
    <row r="306" spans="1:3" x14ac:dyDescent="0.25">
      <c r="A306" t="s">
        <v>1527</v>
      </c>
      <c r="B306" t="s">
        <v>705</v>
      </c>
      <c r="C306" s="27">
        <v>8.3361576667160104</v>
      </c>
    </row>
    <row r="307" spans="1:3" x14ac:dyDescent="0.25">
      <c r="A307" t="s">
        <v>1528</v>
      </c>
      <c r="B307" t="s">
        <v>705</v>
      </c>
      <c r="C307" s="27">
        <v>8.3361576667160104</v>
      </c>
    </row>
    <row r="308" spans="1:3" x14ac:dyDescent="0.25">
      <c r="A308" t="s">
        <v>477</v>
      </c>
      <c r="B308" t="s">
        <v>941</v>
      </c>
      <c r="C308" s="27">
        <v>8.3361576667160104</v>
      </c>
    </row>
    <row r="309" spans="1:3" x14ac:dyDescent="0.25">
      <c r="A309" t="s">
        <v>497</v>
      </c>
      <c r="B309" t="s">
        <v>959</v>
      </c>
      <c r="C309" s="27">
        <v>8.3361576667159802</v>
      </c>
    </row>
    <row r="310" spans="1:3" x14ac:dyDescent="0.25">
      <c r="A310" t="s">
        <v>551</v>
      </c>
      <c r="B310" t="s">
        <v>963</v>
      </c>
      <c r="C310" s="27">
        <v>8.3361576667159802</v>
      </c>
    </row>
    <row r="311" spans="1:3" x14ac:dyDescent="0.25">
      <c r="A311" t="s">
        <v>1529</v>
      </c>
      <c r="B311" t="s">
        <v>971</v>
      </c>
      <c r="C311" s="27">
        <v>8.3078045578858593</v>
      </c>
    </row>
    <row r="312" spans="1:3" x14ac:dyDescent="0.25">
      <c r="A312" t="s">
        <v>1530</v>
      </c>
      <c r="B312" t="s">
        <v>971</v>
      </c>
      <c r="C312" s="27">
        <v>8.3078045578858593</v>
      </c>
    </row>
    <row r="313" spans="1:3" x14ac:dyDescent="0.25">
      <c r="A313" t="s">
        <v>1531</v>
      </c>
      <c r="B313" t="s">
        <v>968</v>
      </c>
      <c r="C313" s="27">
        <v>8.3055026910018093</v>
      </c>
    </row>
    <row r="314" spans="1:3" x14ac:dyDescent="0.25">
      <c r="A314" t="s">
        <v>1532</v>
      </c>
      <c r="B314" t="s">
        <v>968</v>
      </c>
      <c r="C314" s="27">
        <v>8.3055026910018093</v>
      </c>
    </row>
    <row r="315" spans="1:3" x14ac:dyDescent="0.25">
      <c r="A315" t="s">
        <v>529</v>
      </c>
      <c r="B315" t="s">
        <v>743</v>
      </c>
      <c r="C315" s="27">
        <v>6.5895141029773301</v>
      </c>
    </row>
    <row r="316" spans="1:3" x14ac:dyDescent="0.25">
      <c r="A316" t="s">
        <v>1533</v>
      </c>
      <c r="B316" t="s">
        <v>977</v>
      </c>
      <c r="C316" s="27">
        <v>6.5895141029773301</v>
      </c>
    </row>
    <row r="317" spans="1:3" x14ac:dyDescent="0.25">
      <c r="A317" t="s">
        <v>1534</v>
      </c>
      <c r="B317" t="s">
        <v>977</v>
      </c>
      <c r="C317" s="27">
        <v>6.5895141029773301</v>
      </c>
    </row>
    <row r="318" spans="1:3" x14ac:dyDescent="0.25">
      <c r="A318" t="s">
        <v>1535</v>
      </c>
      <c r="B318" t="s">
        <v>313</v>
      </c>
      <c r="C318" s="27">
        <v>6.3879103274026097</v>
      </c>
    </row>
    <row r="319" spans="1:3" x14ac:dyDescent="0.25">
      <c r="A319" t="s">
        <v>1536</v>
      </c>
      <c r="B319" t="s">
        <v>313</v>
      </c>
      <c r="C319" s="27">
        <v>6.3879103274026097</v>
      </c>
    </row>
    <row r="320" spans="1:3" x14ac:dyDescent="0.25">
      <c r="A320" t="s">
        <v>1537</v>
      </c>
      <c r="B320" t="s">
        <v>313</v>
      </c>
      <c r="C320" s="27">
        <v>6.3879103274026097</v>
      </c>
    </row>
    <row r="321" spans="1:3" x14ac:dyDescent="0.25">
      <c r="A321" t="s">
        <v>1538</v>
      </c>
      <c r="B321" t="s">
        <v>313</v>
      </c>
      <c r="C321" s="27">
        <v>6.3879103274026097</v>
      </c>
    </row>
    <row r="322" spans="1:3" x14ac:dyDescent="0.25">
      <c r="A322" t="s">
        <v>1539</v>
      </c>
      <c r="B322" t="s">
        <v>348</v>
      </c>
      <c r="C322" s="27">
        <v>4.1610705012346099</v>
      </c>
    </row>
    <row r="323" spans="1:3" x14ac:dyDescent="0.25">
      <c r="A323" t="s">
        <v>1540</v>
      </c>
      <c r="B323" t="s">
        <v>125</v>
      </c>
      <c r="C323" s="27">
        <v>2.8663957832289002</v>
      </c>
    </row>
    <row r="324" spans="1:3" x14ac:dyDescent="0.25">
      <c r="A324" t="s">
        <v>1541</v>
      </c>
      <c r="B324" t="s">
        <v>125</v>
      </c>
      <c r="C324" s="27">
        <v>2.8663957832289002</v>
      </c>
    </row>
    <row r="325" spans="1:3" x14ac:dyDescent="0.25">
      <c r="A325" t="s">
        <v>1542</v>
      </c>
      <c r="B325" t="s">
        <v>324</v>
      </c>
      <c r="C325" s="27">
        <v>2.69563499860869</v>
      </c>
    </row>
    <row r="326" spans="1:3" x14ac:dyDescent="0.25">
      <c r="A326" t="s">
        <v>544</v>
      </c>
      <c r="B326" t="s">
        <v>293</v>
      </c>
      <c r="C326" s="27">
        <v>1.5200771413065499</v>
      </c>
    </row>
    <row r="327" spans="1:3" x14ac:dyDescent="0.25">
      <c r="A327" t="s">
        <v>540</v>
      </c>
      <c r="B327" t="s">
        <v>277</v>
      </c>
      <c r="C327" s="27">
        <v>1.43120263014339</v>
      </c>
    </row>
    <row r="328" spans="1:3" x14ac:dyDescent="0.25">
      <c r="A328" t="s">
        <v>513</v>
      </c>
      <c r="B328" t="s">
        <v>273</v>
      </c>
      <c r="C328" s="27">
        <v>1.43120263014339</v>
      </c>
    </row>
    <row r="329" spans="1:3" x14ac:dyDescent="0.25">
      <c r="A329" t="s">
        <v>536</v>
      </c>
      <c r="B329" t="s">
        <v>301</v>
      </c>
      <c r="C329" s="27">
        <v>1.1105322590645801</v>
      </c>
    </row>
    <row r="330" spans="1:3" x14ac:dyDescent="0.25">
      <c r="A330" s="10" t="s">
        <v>525</v>
      </c>
      <c r="B330" s="10" t="s">
        <v>297</v>
      </c>
      <c r="C330" s="28">
        <v>1.1105322590645801</v>
      </c>
    </row>
    <row r="331" spans="1:3" x14ac:dyDescent="0.25">
      <c r="A331" t="s">
        <v>1543</v>
      </c>
      <c r="B331" t="s">
        <v>443</v>
      </c>
      <c r="C331" s="27">
        <v>1.10642064740061</v>
      </c>
    </row>
    <row r="332" spans="1:3" x14ac:dyDescent="0.25">
      <c r="A332" t="s">
        <v>1544</v>
      </c>
      <c r="B332" t="s">
        <v>447</v>
      </c>
      <c r="C332" s="27">
        <v>1.10642064740061</v>
      </c>
    </row>
    <row r="333" spans="1:3" x14ac:dyDescent="0.25">
      <c r="A333" t="s">
        <v>548</v>
      </c>
      <c r="B333" t="s">
        <v>645</v>
      </c>
      <c r="C333" s="27">
        <v>1.0317783570102199</v>
      </c>
    </row>
    <row r="334" spans="1:3" x14ac:dyDescent="0.25">
      <c r="A334" t="s">
        <v>1545</v>
      </c>
      <c r="B334" t="s">
        <v>289</v>
      </c>
      <c r="C334" s="27">
        <v>1.00141665435174</v>
      </c>
    </row>
    <row r="335" spans="1:3" x14ac:dyDescent="0.25">
      <c r="A335" t="s">
        <v>1546</v>
      </c>
      <c r="B335" t="s">
        <v>289</v>
      </c>
      <c r="C335" s="27">
        <v>1.00141665435174</v>
      </c>
    </row>
    <row r="336" spans="1:3" x14ac:dyDescent="0.25">
      <c r="A336" t="s">
        <v>1547</v>
      </c>
      <c r="B336" t="s">
        <v>289</v>
      </c>
      <c r="C336" s="27">
        <v>1.00141665435174</v>
      </c>
    </row>
    <row r="337" spans="1:3" x14ac:dyDescent="0.25">
      <c r="A337" t="s">
        <v>1548</v>
      </c>
      <c r="B337" t="s">
        <v>289</v>
      </c>
      <c r="C337" s="27">
        <v>1.00141665435174</v>
      </c>
    </row>
    <row r="338" spans="1:3" x14ac:dyDescent="0.25">
      <c r="A338" t="s">
        <v>1549</v>
      </c>
      <c r="B338" t="s">
        <v>289</v>
      </c>
      <c r="C338" s="27">
        <v>1.00141665435174</v>
      </c>
    </row>
    <row r="339" spans="1:3" x14ac:dyDescent="0.25">
      <c r="A339" t="s">
        <v>1550</v>
      </c>
      <c r="B339" t="s">
        <v>289</v>
      </c>
      <c r="C339" s="27">
        <v>1.00141665435174</v>
      </c>
    </row>
    <row r="340" spans="1:3" x14ac:dyDescent="0.25">
      <c r="A340" t="s">
        <v>1551</v>
      </c>
      <c r="B340" t="s">
        <v>289</v>
      </c>
      <c r="C340" s="27">
        <v>1.00141665435174</v>
      </c>
    </row>
    <row r="341" spans="1:3" x14ac:dyDescent="0.25">
      <c r="A341" t="s">
        <v>1552</v>
      </c>
      <c r="B341" t="s">
        <v>289</v>
      </c>
      <c r="C341" s="27">
        <v>1.00141665435174</v>
      </c>
    </row>
    <row r="342" spans="1:3" x14ac:dyDescent="0.25">
      <c r="A342" t="s">
        <v>1553</v>
      </c>
      <c r="B342" t="s">
        <v>285</v>
      </c>
      <c r="C342" s="27">
        <v>1.00141665435174</v>
      </c>
    </row>
    <row r="343" spans="1:3" x14ac:dyDescent="0.25">
      <c r="A343" t="s">
        <v>1554</v>
      </c>
      <c r="B343" t="s">
        <v>285</v>
      </c>
      <c r="C343" s="27">
        <v>1.00141665435174</v>
      </c>
    </row>
    <row r="344" spans="1:3" x14ac:dyDescent="0.25">
      <c r="A344" t="s">
        <v>1555</v>
      </c>
      <c r="B344" t="s">
        <v>289</v>
      </c>
      <c r="C344" s="27">
        <v>1.00141665435174</v>
      </c>
    </row>
    <row r="345" spans="1:3" x14ac:dyDescent="0.25">
      <c r="A345" t="s">
        <v>1556</v>
      </c>
      <c r="B345" t="s">
        <v>1478</v>
      </c>
      <c r="C345" s="27">
        <v>0.40637195101645701</v>
      </c>
    </row>
    <row r="346" spans="1:3" x14ac:dyDescent="0.25">
      <c r="A346" t="s">
        <v>1557</v>
      </c>
      <c r="B346" t="s">
        <v>1483</v>
      </c>
      <c r="C346" s="27">
        <v>0.40241649638941901</v>
      </c>
    </row>
    <row r="347" spans="1:3" x14ac:dyDescent="0.25">
      <c r="A347" t="s">
        <v>1558</v>
      </c>
      <c r="B347" t="s">
        <v>365</v>
      </c>
      <c r="C347" s="27">
        <v>0.19741766022030499</v>
      </c>
    </row>
    <row r="348" spans="1:3" x14ac:dyDescent="0.25">
      <c r="A348" t="s">
        <v>1559</v>
      </c>
      <c r="B348" t="s">
        <v>369</v>
      </c>
      <c r="C348" s="27">
        <v>0.19741766022030499</v>
      </c>
    </row>
    <row r="349" spans="1:3" x14ac:dyDescent="0.25">
      <c r="A349" t="s">
        <v>1560</v>
      </c>
      <c r="B349" t="s">
        <v>361</v>
      </c>
      <c r="C349" s="27">
        <v>0.19741766022030499</v>
      </c>
    </row>
    <row r="350" spans="1:3" x14ac:dyDescent="0.25">
      <c r="A350" t="s">
        <v>1561</v>
      </c>
      <c r="B350" t="s">
        <v>388</v>
      </c>
      <c r="C350" s="27">
        <v>9.9401734614570705E-2</v>
      </c>
    </row>
    <row r="351" spans="1:3" x14ac:dyDescent="0.25">
      <c r="A351" t="s">
        <v>1562</v>
      </c>
      <c r="B351" t="s">
        <v>388</v>
      </c>
      <c r="C351" s="27">
        <v>9.9401734614570705E-2</v>
      </c>
    </row>
    <row r="352" spans="1:3" x14ac:dyDescent="0.25">
      <c r="A352" t="s">
        <v>1563</v>
      </c>
      <c r="B352" t="s">
        <v>1498</v>
      </c>
      <c r="C352" s="26">
        <v>0</v>
      </c>
    </row>
    <row r="353" spans="1:3" x14ac:dyDescent="0.25">
      <c r="A353" t="s">
        <v>1564</v>
      </c>
      <c r="B353" t="s">
        <v>1498</v>
      </c>
      <c r="C353" s="26">
        <v>0</v>
      </c>
    </row>
    <row r="354" spans="1:3" x14ac:dyDescent="0.25">
      <c r="A354" t="s">
        <v>1565</v>
      </c>
      <c r="B354" t="s">
        <v>1498</v>
      </c>
      <c r="C354" s="26">
        <v>0</v>
      </c>
    </row>
    <row r="355" spans="1:3" x14ac:dyDescent="0.25">
      <c r="A355" t="s">
        <v>1566</v>
      </c>
      <c r="B355" t="s">
        <v>1498</v>
      </c>
      <c r="C355" s="26">
        <v>0</v>
      </c>
    </row>
    <row r="356" spans="1:3" x14ac:dyDescent="0.25">
      <c r="A356" t="s">
        <v>1567</v>
      </c>
      <c r="B356" t="s">
        <v>1498</v>
      </c>
      <c r="C356" s="26">
        <v>0</v>
      </c>
    </row>
    <row r="357" spans="1:3" x14ac:dyDescent="0.25">
      <c r="A357" t="s">
        <v>1568</v>
      </c>
      <c r="B357" t="s">
        <v>1498</v>
      </c>
      <c r="C357" s="26">
        <v>0</v>
      </c>
    </row>
    <row r="358" spans="1:3" x14ac:dyDescent="0.25">
      <c r="A358" t="s">
        <v>1569</v>
      </c>
      <c r="B358" t="s">
        <v>1498</v>
      </c>
      <c r="C358" s="26">
        <v>0</v>
      </c>
    </row>
    <row r="359" spans="1:3" x14ac:dyDescent="0.25">
      <c r="A359" t="s">
        <v>1570</v>
      </c>
      <c r="B359" t="s">
        <v>1498</v>
      </c>
      <c r="C359" s="26">
        <v>0</v>
      </c>
    </row>
    <row r="360" spans="1:3" x14ac:dyDescent="0.25">
      <c r="A360" t="s">
        <v>1571</v>
      </c>
      <c r="B360" t="s">
        <v>1498</v>
      </c>
      <c r="C360" s="26">
        <v>0</v>
      </c>
    </row>
    <row r="361" spans="1:3" x14ac:dyDescent="0.25">
      <c r="A361" t="s">
        <v>1572</v>
      </c>
      <c r="B361" t="s">
        <v>1498</v>
      </c>
      <c r="C361" s="26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ecYali</vt:lpstr>
      <vt:lpstr>ecYali_Nlim</vt:lpstr>
      <vt:lpstr>iYali</vt:lpstr>
      <vt:lpstr>NGAM plot</vt:lpstr>
      <vt:lpstr>prot_pool plot</vt:lpstr>
      <vt:lpstr>iYali FSEOF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2023-09-26T09:03:24Z</dcterms:modified>
</cp:coreProperties>
</file>