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hcincefs01\Space_Test\Acceptance_Data_Packages\Controls\Data Packs\OCU\SN0034\07_Top_Level_Data\03_Acceptance_Documentation\06_Vibration_Data\"/>
    </mc:Choice>
  </mc:AlternateContent>
  <bookViews>
    <workbookView xWindow="120" yWindow="15" windowWidth="15480" windowHeight="108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8" i="1" l="1"/>
  <c r="L28" i="1"/>
  <c r="J28" i="1"/>
  <c r="H28" i="1"/>
  <c r="F28" i="1"/>
  <c r="D28" i="1"/>
  <c r="O28" i="1" s="1"/>
  <c r="N27" i="1"/>
  <c r="L27" i="1"/>
  <c r="J27" i="1"/>
  <c r="H27" i="1"/>
  <c r="F27" i="1"/>
  <c r="D27" i="1"/>
  <c r="O27" i="1" s="1"/>
  <c r="N26" i="1"/>
  <c r="L26" i="1"/>
  <c r="J26" i="1"/>
  <c r="H26" i="1"/>
  <c r="F26" i="1"/>
  <c r="D26" i="1"/>
  <c r="O26" i="1" s="1"/>
  <c r="N25" i="1"/>
  <c r="L25" i="1"/>
  <c r="J25" i="1"/>
  <c r="H25" i="1"/>
  <c r="F25" i="1"/>
  <c r="D25" i="1"/>
  <c r="O25" i="1" s="1"/>
  <c r="N24" i="1"/>
  <c r="L24" i="1"/>
  <c r="J24" i="1"/>
  <c r="H24" i="1"/>
  <c r="F24" i="1"/>
  <c r="D24" i="1"/>
  <c r="N18" i="1"/>
  <c r="L18" i="1"/>
  <c r="J18" i="1"/>
  <c r="H18" i="1"/>
  <c r="F18" i="1"/>
  <c r="D18" i="1"/>
  <c r="O18" i="1" s="1"/>
  <c r="N17" i="1"/>
  <c r="L17" i="1"/>
  <c r="J17" i="1"/>
  <c r="H17" i="1"/>
  <c r="F17" i="1"/>
  <c r="D17" i="1"/>
  <c r="O17" i="1" s="1"/>
  <c r="N16" i="1"/>
  <c r="L16" i="1"/>
  <c r="J16" i="1"/>
  <c r="H16" i="1"/>
  <c r="F16" i="1"/>
  <c r="D16" i="1"/>
  <c r="O16" i="1" s="1"/>
  <c r="N15" i="1"/>
  <c r="L15" i="1"/>
  <c r="J15" i="1"/>
  <c r="H15" i="1"/>
  <c r="F15" i="1"/>
  <c r="D15" i="1"/>
  <c r="O15" i="1" s="1"/>
  <c r="N14" i="1"/>
  <c r="L14" i="1"/>
  <c r="J14" i="1"/>
  <c r="H14" i="1"/>
  <c r="F14" i="1"/>
  <c r="D14" i="1"/>
  <c r="N8" i="1"/>
  <c r="L8" i="1"/>
  <c r="J8" i="1"/>
  <c r="H8" i="1"/>
  <c r="F8" i="1"/>
  <c r="D8" i="1"/>
  <c r="O8" i="1" s="1"/>
  <c r="N7" i="1"/>
  <c r="L7" i="1"/>
  <c r="J7" i="1"/>
  <c r="H7" i="1"/>
  <c r="F7" i="1"/>
  <c r="D7" i="1"/>
  <c r="O7" i="1" s="1"/>
  <c r="N6" i="1"/>
  <c r="L6" i="1"/>
  <c r="J6" i="1"/>
  <c r="H6" i="1"/>
  <c r="F6" i="1"/>
  <c r="D6" i="1"/>
  <c r="O6" i="1" s="1"/>
  <c r="N5" i="1"/>
  <c r="L5" i="1"/>
  <c r="J5" i="1"/>
  <c r="H5" i="1"/>
  <c r="F5" i="1"/>
  <c r="D5" i="1"/>
  <c r="O5" i="1" s="1"/>
  <c r="N4" i="1"/>
  <c r="N9" i="1" s="1"/>
  <c r="L4" i="1"/>
  <c r="J4" i="1"/>
  <c r="H4" i="1"/>
  <c r="F4" i="1"/>
  <c r="D4" i="1"/>
  <c r="O14" i="1" l="1"/>
  <c r="O4" i="1"/>
  <c r="O24" i="1"/>
  <c r="D29" i="1"/>
  <c r="D9" i="1"/>
  <c r="C29" i="1"/>
  <c r="C19" i="1"/>
  <c r="C9" i="1"/>
  <c r="M29" i="1"/>
  <c r="K29" i="1"/>
  <c r="I29" i="1"/>
  <c r="G29" i="1"/>
  <c r="E29" i="1"/>
  <c r="M19" i="1"/>
  <c r="K19" i="1"/>
  <c r="I19" i="1"/>
  <c r="G19" i="1"/>
  <c r="E19" i="1"/>
  <c r="G9" i="1"/>
  <c r="I9" i="1"/>
  <c r="K9" i="1"/>
  <c r="M9" i="1"/>
  <c r="E9" i="1"/>
  <c r="F9" i="1"/>
  <c r="H29" i="1"/>
  <c r="J29" i="1"/>
  <c r="L29" i="1"/>
  <c r="N29" i="1"/>
  <c r="H19" i="1"/>
  <c r="J19" i="1"/>
  <c r="L19" i="1"/>
  <c r="N19" i="1"/>
  <c r="H9" i="1"/>
  <c r="J9" i="1"/>
  <c r="L9" i="1"/>
  <c r="D19" i="1" l="1"/>
  <c r="O20" i="1"/>
  <c r="F19" i="1"/>
  <c r="O30" i="1"/>
  <c r="F29" i="1"/>
  <c r="O10" i="1"/>
  <c r="O31" i="1" l="1"/>
</calcChain>
</file>

<file path=xl/sharedStrings.xml><?xml version="1.0" encoding="utf-8"?>
<sst xmlns="http://schemas.openxmlformats.org/spreadsheetml/2006/main" count="87" uniqueCount="30">
  <si>
    <t>Accumulated Vibration Time</t>
  </si>
  <si>
    <t>-12dB (0.0363 Mult Fact)</t>
  </si>
  <si>
    <t>-9dB (0.0832 Mult Fact)</t>
  </si>
  <si>
    <t>-6dB (0.1905 Mult Fact)</t>
  </si>
  <si>
    <t>-3dB (0.4365 Mult Fact)</t>
  </si>
  <si>
    <t>Full (1.000 Mult Fact)</t>
  </si>
  <si>
    <t>Vibration "Profile"</t>
  </si>
  <si>
    <t>Date</t>
  </si>
  <si>
    <t xml:space="preserve">Time @      -12 dB (Sec) </t>
  </si>
  <si>
    <t>Converted Full Level Time1</t>
  </si>
  <si>
    <t xml:space="preserve">Time @      -9 dB (Sec) </t>
  </si>
  <si>
    <t xml:space="preserve">Time @      -6 dB (Sec) </t>
  </si>
  <si>
    <t xml:space="preserve">Time @      -3 dB (Sec) </t>
  </si>
  <si>
    <t xml:space="preserve">Time @      0 dB (Sec) </t>
  </si>
  <si>
    <t>IAT X-Axis</t>
  </si>
  <si>
    <t>IAT Y-Axis</t>
  </si>
  <si>
    <t>IAT Z-Axis</t>
  </si>
  <si>
    <r>
      <t>2</t>
    </r>
    <r>
      <rPr>
        <sz val="9"/>
        <rFont val="Arial"/>
        <family val="2"/>
      </rPr>
      <t>SubTotal</t>
    </r>
  </si>
  <si>
    <r>
      <t>2</t>
    </r>
    <r>
      <rPr>
        <sz val="10"/>
        <rFont val="Arial"/>
        <family val="2"/>
      </rPr>
      <t>SubTotal</t>
    </r>
  </si>
  <si>
    <r>
      <t>Converted Full Level Time</t>
    </r>
    <r>
      <rPr>
        <vertAlign val="superscript"/>
        <sz val="9"/>
        <rFont val="Arial"/>
        <family val="2"/>
      </rPr>
      <t>1</t>
    </r>
  </si>
  <si>
    <t>Total Vibration Time on All Axes</t>
  </si>
  <si>
    <t>IAT X-Axis Total</t>
  </si>
  <si>
    <t>IAT Y-Axis Total</t>
  </si>
  <si>
    <t>IAT Z-Axis Total</t>
  </si>
  <si>
    <t>-20dB (0.00398 Mult Fact)</t>
  </si>
  <si>
    <t xml:space="preserve">Time @      -20 dB (Sec) </t>
  </si>
  <si>
    <t xml:space="preserve">X-Axis 3Total Vibration in Seconds </t>
  </si>
  <si>
    <t xml:space="preserve">Y-Axis 3Total Vibration in Seconds </t>
  </si>
  <si>
    <t xml:space="preserve">Z-Axis 3Total Vibration in Seconds </t>
  </si>
  <si>
    <r>
      <t xml:space="preserve">OCU S/N: </t>
    </r>
    <r>
      <rPr>
        <u/>
        <sz val="12"/>
        <rFont val="Arial"/>
        <family val="2"/>
      </rPr>
      <t>_0034__________________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</si>
</sst>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quotePrefix="1" applyFont="1" applyBorder="1"/>
    <xf numFmtId="0" fontId="2" fillId="0" borderId="2" xfId="0" quotePrefix="1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0" borderId="3" xfId="0" applyFont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2" xfId="0" quotePrefix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6" fillId="0" borderId="3" xfId="0" applyFont="1" applyBorder="1" applyAlignment="1">
      <alignment horizontal="center" wrapText="1"/>
    </xf>
    <xf numFmtId="0" fontId="7" fillId="0" borderId="0" xfId="0" applyFont="1"/>
    <xf numFmtId="0" fontId="3" fillId="0" borderId="13" xfId="0" applyFont="1" applyBorder="1"/>
    <xf numFmtId="0" fontId="3" fillId="0" borderId="2" xfId="0" quotePrefix="1" applyFont="1" applyBorder="1"/>
    <xf numFmtId="0" fontId="3" fillId="0" borderId="2" xfId="0" applyFont="1" applyBorder="1"/>
    <xf numFmtId="0" fontId="0" fillId="0" borderId="12" xfId="0" applyBorder="1" applyAlignment="1">
      <alignment horizontal="right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4" fontId="2" fillId="0" borderId="7" xfId="0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7" xfId="0" applyNumberFormat="1" applyBorder="1"/>
    <xf numFmtId="0" fontId="2" fillId="0" borderId="20" xfId="0" applyFont="1" applyBorder="1"/>
    <xf numFmtId="0" fontId="2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E1" sqref="E1"/>
    </sheetView>
  </sheetViews>
  <sheetFormatPr defaultRowHeight="12.75" x14ac:dyDescent="0.2"/>
  <cols>
    <col min="1" max="1" width="17.140625" customWidth="1"/>
    <col min="2" max="2" width="10.140625" bestFit="1" customWidth="1"/>
    <col min="3" max="3" width="8.85546875" customWidth="1"/>
    <col min="4" max="4" width="10.140625" customWidth="1"/>
    <col min="5" max="8" width="8.7109375" customWidth="1"/>
    <col min="9" max="9" width="9.28515625" customWidth="1"/>
    <col min="10" max="10" width="10.140625" customWidth="1"/>
    <col min="11" max="11" width="9.28515625" customWidth="1"/>
    <col min="12" max="12" width="10.140625" customWidth="1"/>
    <col min="13" max="13" width="9.28515625" customWidth="1"/>
    <col min="14" max="14" width="10.140625" customWidth="1"/>
    <col min="16" max="16" width="17.140625" customWidth="1"/>
    <col min="17" max="17" width="10.140625" bestFit="1" customWidth="1"/>
    <col min="18" max="21" width="8.7109375" customWidth="1"/>
    <col min="22" max="22" width="9.28515625" customWidth="1"/>
    <col min="23" max="23" width="10.140625" customWidth="1"/>
    <col min="24" max="24" width="9.28515625" customWidth="1"/>
    <col min="25" max="25" width="10.140625" customWidth="1"/>
    <col min="26" max="26" width="9.28515625" customWidth="1"/>
    <col min="27" max="27" width="10.140625" customWidth="1"/>
    <col min="29" max="29" width="17.140625" customWidth="1"/>
    <col min="30" max="30" width="10.140625" bestFit="1" customWidth="1"/>
  </cols>
  <sheetData>
    <row r="1" spans="1:15" ht="16.5" thickBot="1" x14ac:dyDescent="0.3">
      <c r="A1" s="1" t="s">
        <v>0</v>
      </c>
      <c r="J1" s="32" t="s">
        <v>29</v>
      </c>
    </row>
    <row r="2" spans="1:15" ht="13.5" thickBot="1" x14ac:dyDescent="0.25">
      <c r="A2" s="2"/>
      <c r="B2" s="3"/>
      <c r="C2" s="4" t="s">
        <v>24</v>
      </c>
      <c r="D2" s="33"/>
      <c r="E2" s="4" t="s">
        <v>1</v>
      </c>
      <c r="F2" s="33"/>
      <c r="G2" s="34" t="s">
        <v>2</v>
      </c>
      <c r="H2" s="35"/>
      <c r="I2" s="34" t="s">
        <v>3</v>
      </c>
      <c r="J2" s="35"/>
      <c r="K2" s="34" t="s">
        <v>4</v>
      </c>
      <c r="L2" s="35"/>
      <c r="M2" s="34" t="s">
        <v>5</v>
      </c>
      <c r="N2" s="35"/>
      <c r="O2" s="5"/>
    </row>
    <row r="3" spans="1:15" ht="50.25" thickBot="1" x14ac:dyDescent="0.25">
      <c r="A3" s="6" t="s">
        <v>6</v>
      </c>
      <c r="B3" s="7" t="s">
        <v>7</v>
      </c>
      <c r="C3" s="8" t="s">
        <v>25</v>
      </c>
      <c r="D3" s="9" t="s">
        <v>19</v>
      </c>
      <c r="E3" s="8" t="s">
        <v>8</v>
      </c>
      <c r="F3" s="9" t="s">
        <v>19</v>
      </c>
      <c r="G3" s="8" t="s">
        <v>10</v>
      </c>
      <c r="H3" s="9" t="s">
        <v>9</v>
      </c>
      <c r="I3" s="8" t="s">
        <v>11</v>
      </c>
      <c r="J3" s="9" t="s">
        <v>9</v>
      </c>
      <c r="K3" s="8" t="s">
        <v>12</v>
      </c>
      <c r="L3" s="9" t="s">
        <v>9</v>
      </c>
      <c r="M3" s="8" t="s">
        <v>13</v>
      </c>
      <c r="N3" s="9" t="s">
        <v>9</v>
      </c>
      <c r="O3" s="31" t="s">
        <v>17</v>
      </c>
    </row>
    <row r="4" spans="1:15" x14ac:dyDescent="0.2">
      <c r="A4" s="37" t="s">
        <v>14</v>
      </c>
      <c r="B4" s="41">
        <v>42654</v>
      </c>
      <c r="C4" s="40">
        <v>78</v>
      </c>
      <c r="D4" s="49">
        <f>C4*0.00398</f>
        <v>0.31043999999999999</v>
      </c>
      <c r="E4" s="40">
        <v>12</v>
      </c>
      <c r="F4" s="49">
        <f>E4*0.0363</f>
        <v>0.43559999999999999</v>
      </c>
      <c r="G4" s="40">
        <v>13</v>
      </c>
      <c r="H4" s="49">
        <f>G4*0.0832</f>
        <v>1.0815999999999999</v>
      </c>
      <c r="I4" s="40">
        <v>12</v>
      </c>
      <c r="J4" s="49">
        <f>I4*0.1905</f>
        <v>2.286</v>
      </c>
      <c r="K4" s="40">
        <v>14</v>
      </c>
      <c r="L4" s="49">
        <f>K4*0.4365</f>
        <v>6.1109999999999998</v>
      </c>
      <c r="M4" s="40">
        <v>60</v>
      </c>
      <c r="N4" s="10">
        <f>M4*1</f>
        <v>60</v>
      </c>
      <c r="O4" s="11">
        <f>D4+F4+H4+J4+L4+N4</f>
        <v>70.224639999999994</v>
      </c>
    </row>
    <row r="5" spans="1:15" x14ac:dyDescent="0.2">
      <c r="A5" s="38" t="s">
        <v>14</v>
      </c>
      <c r="B5" s="11"/>
      <c r="C5" s="40">
        <v>0</v>
      </c>
      <c r="D5" s="49">
        <f t="shared" ref="D5:D8" si="0">C5*0.00398</f>
        <v>0</v>
      </c>
      <c r="E5" s="40">
        <v>0</v>
      </c>
      <c r="F5" s="49">
        <f t="shared" ref="F5:F8" si="1">E5*0.0363</f>
        <v>0</v>
      </c>
      <c r="G5" s="40">
        <v>0</v>
      </c>
      <c r="H5" s="49">
        <f t="shared" ref="H5:H8" si="2">G5*0.0832</f>
        <v>0</v>
      </c>
      <c r="I5" s="40">
        <v>0</v>
      </c>
      <c r="J5" s="49">
        <f t="shared" ref="J5:J8" si="3">I5*0.1905</f>
        <v>0</v>
      </c>
      <c r="K5" s="40">
        <v>0</v>
      </c>
      <c r="L5" s="49">
        <f t="shared" ref="L5:L8" si="4">K5*0.4365</f>
        <v>0</v>
      </c>
      <c r="M5" s="40">
        <v>0</v>
      </c>
      <c r="N5" s="10">
        <f t="shared" ref="N5:N8" si="5">M5*1</f>
        <v>0</v>
      </c>
      <c r="O5" s="11">
        <f t="shared" ref="O5:O8" si="6">D5+F5+H5+J5+L5+N5</f>
        <v>0</v>
      </c>
    </row>
    <row r="6" spans="1:15" x14ac:dyDescent="0.2">
      <c r="A6" s="38" t="s">
        <v>14</v>
      </c>
      <c r="B6" s="11"/>
      <c r="C6" s="40">
        <v>0</v>
      </c>
      <c r="D6" s="49">
        <f t="shared" si="0"/>
        <v>0</v>
      </c>
      <c r="E6" s="40">
        <v>0</v>
      </c>
      <c r="F6" s="49">
        <f t="shared" si="1"/>
        <v>0</v>
      </c>
      <c r="G6" s="40">
        <v>0</v>
      </c>
      <c r="H6" s="49">
        <f t="shared" si="2"/>
        <v>0</v>
      </c>
      <c r="I6" s="40">
        <v>0</v>
      </c>
      <c r="J6" s="49">
        <f t="shared" si="3"/>
        <v>0</v>
      </c>
      <c r="K6" s="40">
        <v>0</v>
      </c>
      <c r="L6" s="49">
        <f t="shared" si="4"/>
        <v>0</v>
      </c>
      <c r="M6" s="40">
        <v>0</v>
      </c>
      <c r="N6" s="10">
        <f t="shared" si="5"/>
        <v>0</v>
      </c>
      <c r="O6" s="11">
        <f t="shared" si="6"/>
        <v>0</v>
      </c>
    </row>
    <row r="7" spans="1:15" x14ac:dyDescent="0.2">
      <c r="A7" s="38" t="s">
        <v>14</v>
      </c>
      <c r="B7" s="11"/>
      <c r="C7" s="40">
        <v>0</v>
      </c>
      <c r="D7" s="49">
        <f t="shared" si="0"/>
        <v>0</v>
      </c>
      <c r="E7" s="40">
        <v>0</v>
      </c>
      <c r="F7" s="49">
        <f t="shared" si="1"/>
        <v>0</v>
      </c>
      <c r="G7" s="40">
        <v>0</v>
      </c>
      <c r="H7" s="49">
        <f t="shared" si="2"/>
        <v>0</v>
      </c>
      <c r="I7" s="40">
        <v>0</v>
      </c>
      <c r="J7" s="49">
        <f t="shared" si="3"/>
        <v>0</v>
      </c>
      <c r="K7" s="40">
        <v>0</v>
      </c>
      <c r="L7" s="49">
        <f t="shared" si="4"/>
        <v>0</v>
      </c>
      <c r="M7" s="40">
        <v>0</v>
      </c>
      <c r="N7" s="10">
        <f t="shared" si="5"/>
        <v>0</v>
      </c>
      <c r="O7" s="11">
        <f t="shared" si="6"/>
        <v>0</v>
      </c>
    </row>
    <row r="8" spans="1:15" ht="13.5" thickBot="1" x14ac:dyDescent="0.25">
      <c r="A8" s="39" t="s">
        <v>14</v>
      </c>
      <c r="B8" s="42"/>
      <c r="C8" s="40">
        <v>0</v>
      </c>
      <c r="D8" s="49">
        <f t="shared" si="0"/>
        <v>0</v>
      </c>
      <c r="E8" s="40">
        <v>0</v>
      </c>
      <c r="F8" s="49">
        <f t="shared" si="1"/>
        <v>0</v>
      </c>
      <c r="G8" s="40">
        <v>0</v>
      </c>
      <c r="H8" s="49">
        <f t="shared" si="2"/>
        <v>0</v>
      </c>
      <c r="I8" s="40">
        <v>0</v>
      </c>
      <c r="J8" s="49">
        <f t="shared" si="3"/>
        <v>0</v>
      </c>
      <c r="K8" s="40">
        <v>0</v>
      </c>
      <c r="L8" s="49">
        <f t="shared" si="4"/>
        <v>0</v>
      </c>
      <c r="M8" s="40">
        <v>0</v>
      </c>
      <c r="N8" s="10">
        <f t="shared" si="5"/>
        <v>0</v>
      </c>
      <c r="O8" s="11">
        <f t="shared" si="6"/>
        <v>0</v>
      </c>
    </row>
    <row r="9" spans="1:15" ht="13.5" thickBot="1" x14ac:dyDescent="0.25">
      <c r="A9" s="39" t="s">
        <v>21</v>
      </c>
      <c r="B9" s="3"/>
      <c r="C9" s="43">
        <f>SUM(C4:C8)</f>
        <v>78</v>
      </c>
      <c r="D9" s="48">
        <f t="shared" ref="D9:N9" si="7">SUM(D4:D8)</f>
        <v>0.31043999999999999</v>
      </c>
      <c r="E9" s="43">
        <f>SUM(E4:E8)</f>
        <v>12</v>
      </c>
      <c r="F9" s="48">
        <f t="shared" si="7"/>
        <v>0.43559999999999999</v>
      </c>
      <c r="G9" s="43">
        <f t="shared" si="7"/>
        <v>13</v>
      </c>
      <c r="H9" s="48">
        <f t="shared" si="7"/>
        <v>1.0815999999999999</v>
      </c>
      <c r="I9" s="43">
        <f t="shared" si="7"/>
        <v>12</v>
      </c>
      <c r="J9" s="48">
        <f t="shared" si="7"/>
        <v>2.286</v>
      </c>
      <c r="K9" s="43">
        <f t="shared" si="7"/>
        <v>14</v>
      </c>
      <c r="L9" s="48">
        <f t="shared" si="7"/>
        <v>6.1109999999999998</v>
      </c>
      <c r="M9" s="43">
        <f t="shared" si="7"/>
        <v>60</v>
      </c>
      <c r="N9" s="48">
        <f>SUM(N4:N8)</f>
        <v>60</v>
      </c>
      <c r="O9" s="15"/>
    </row>
    <row r="10" spans="1:15" ht="13.5" thickBot="1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 t="s">
        <v>26</v>
      </c>
      <c r="O10" s="15">
        <f>SUM(O4:O8)</f>
        <v>70.224639999999994</v>
      </c>
    </row>
    <row r="11" spans="1:15" ht="13.5" thickBot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8"/>
    </row>
    <row r="12" spans="1:15" ht="13.5" thickBot="1" x14ac:dyDescent="0.25">
      <c r="A12" s="16"/>
      <c r="B12" s="19"/>
      <c r="C12" s="4" t="s">
        <v>24</v>
      </c>
      <c r="D12" s="33"/>
      <c r="E12" s="4" t="s">
        <v>1</v>
      </c>
      <c r="F12" s="33"/>
      <c r="G12" s="34" t="s">
        <v>2</v>
      </c>
      <c r="H12" s="35"/>
      <c r="I12" s="34" t="s">
        <v>3</v>
      </c>
      <c r="J12" s="35"/>
      <c r="K12" s="34" t="s">
        <v>4</v>
      </c>
      <c r="L12" s="35"/>
      <c r="M12" s="34" t="s">
        <v>5</v>
      </c>
      <c r="N12" s="35"/>
      <c r="O12" s="20"/>
    </row>
    <row r="13" spans="1:15" ht="51.75" thickBot="1" x14ac:dyDescent="0.25">
      <c r="A13" s="21" t="s">
        <v>6</v>
      </c>
      <c r="B13" s="22" t="s">
        <v>7</v>
      </c>
      <c r="C13" s="8" t="s">
        <v>25</v>
      </c>
      <c r="D13" s="9" t="s">
        <v>19</v>
      </c>
      <c r="E13" s="23" t="s">
        <v>8</v>
      </c>
      <c r="F13" s="24" t="s">
        <v>9</v>
      </c>
      <c r="G13" s="23" t="s">
        <v>10</v>
      </c>
      <c r="H13" s="24" t="s">
        <v>9</v>
      </c>
      <c r="I13" s="23" t="s">
        <v>11</v>
      </c>
      <c r="J13" s="24" t="s">
        <v>9</v>
      </c>
      <c r="K13" s="23" t="s">
        <v>12</v>
      </c>
      <c r="L13" s="24" t="s">
        <v>9</v>
      </c>
      <c r="M13" s="23" t="s">
        <v>13</v>
      </c>
      <c r="N13" s="24" t="s">
        <v>9</v>
      </c>
      <c r="O13" s="25" t="s">
        <v>18</v>
      </c>
    </row>
    <row r="14" spans="1:15" x14ac:dyDescent="0.2">
      <c r="A14" s="44" t="s">
        <v>15</v>
      </c>
      <c r="B14" s="47">
        <v>42654</v>
      </c>
      <c r="C14" s="40">
        <v>93</v>
      </c>
      <c r="D14" s="49">
        <f>C14*0.00398</f>
        <v>0.37014000000000002</v>
      </c>
      <c r="E14" s="40">
        <v>15</v>
      </c>
      <c r="F14" s="49">
        <f>E14*0.0363</f>
        <v>0.54449999999999998</v>
      </c>
      <c r="G14" s="40">
        <v>14</v>
      </c>
      <c r="H14" s="49">
        <f>G14*0.0832</f>
        <v>1.1648000000000001</v>
      </c>
      <c r="I14" s="40">
        <v>13</v>
      </c>
      <c r="J14" s="49">
        <f>I14*0.1905</f>
        <v>2.4765000000000001</v>
      </c>
      <c r="K14" s="40">
        <v>14</v>
      </c>
      <c r="L14" s="49">
        <f>K14*0.4365</f>
        <v>6.1109999999999998</v>
      </c>
      <c r="M14" s="40">
        <v>60</v>
      </c>
      <c r="N14" s="10">
        <f>M14*1</f>
        <v>60</v>
      </c>
      <c r="O14" s="11">
        <f>D14+F14+H14+J14+L14+N14</f>
        <v>70.666939999999997</v>
      </c>
    </row>
    <row r="15" spans="1:15" x14ac:dyDescent="0.2">
      <c r="A15" s="45" t="s">
        <v>15</v>
      </c>
      <c r="B15" s="26"/>
      <c r="C15" s="40">
        <v>0</v>
      </c>
      <c r="D15" s="49">
        <f t="shared" ref="D15:D18" si="8">C15*0.00398</f>
        <v>0</v>
      </c>
      <c r="E15" s="40">
        <v>0</v>
      </c>
      <c r="F15" s="49">
        <f t="shared" ref="F15:F18" si="9">E15*0.0363</f>
        <v>0</v>
      </c>
      <c r="G15" s="40">
        <v>0</v>
      </c>
      <c r="H15" s="49">
        <f t="shared" ref="H15:H18" si="10">G15*0.0832</f>
        <v>0</v>
      </c>
      <c r="I15" s="40">
        <v>0</v>
      </c>
      <c r="J15" s="49">
        <f t="shared" ref="J15:J18" si="11">I15*0.1905</f>
        <v>0</v>
      </c>
      <c r="K15" s="40">
        <v>0</v>
      </c>
      <c r="L15" s="49">
        <f t="shared" ref="L15:L18" si="12">K15*0.4365</f>
        <v>0</v>
      </c>
      <c r="M15" s="40">
        <v>0</v>
      </c>
      <c r="N15" s="10">
        <f t="shared" ref="N15:N18" si="13">M15*1</f>
        <v>0</v>
      </c>
      <c r="O15" s="11">
        <f t="shared" ref="O15:O18" si="14">D15+F15+H15+J15+L15+N15</f>
        <v>0</v>
      </c>
    </row>
    <row r="16" spans="1:15" x14ac:dyDescent="0.2">
      <c r="A16" s="45" t="s">
        <v>15</v>
      </c>
      <c r="B16" s="26"/>
      <c r="C16" s="40">
        <v>0</v>
      </c>
      <c r="D16" s="49">
        <f t="shared" si="8"/>
        <v>0</v>
      </c>
      <c r="E16" s="40">
        <v>0</v>
      </c>
      <c r="F16" s="49">
        <f t="shared" si="9"/>
        <v>0</v>
      </c>
      <c r="G16" s="40">
        <v>0</v>
      </c>
      <c r="H16" s="49">
        <f t="shared" si="10"/>
        <v>0</v>
      </c>
      <c r="I16" s="40">
        <v>0</v>
      </c>
      <c r="J16" s="49">
        <f t="shared" si="11"/>
        <v>0</v>
      </c>
      <c r="K16" s="40">
        <v>0</v>
      </c>
      <c r="L16" s="49">
        <f t="shared" si="12"/>
        <v>0</v>
      </c>
      <c r="M16" s="40">
        <v>0</v>
      </c>
      <c r="N16" s="10">
        <f t="shared" si="13"/>
        <v>0</v>
      </c>
      <c r="O16" s="11">
        <f t="shared" si="14"/>
        <v>0</v>
      </c>
    </row>
    <row r="17" spans="1:15" x14ac:dyDescent="0.2">
      <c r="A17" s="45" t="s">
        <v>15</v>
      </c>
      <c r="B17" s="26"/>
      <c r="C17" s="40">
        <v>0</v>
      </c>
      <c r="D17" s="49">
        <f t="shared" si="8"/>
        <v>0</v>
      </c>
      <c r="E17" s="40">
        <v>0</v>
      </c>
      <c r="F17" s="49">
        <f t="shared" si="9"/>
        <v>0</v>
      </c>
      <c r="G17" s="40">
        <v>0</v>
      </c>
      <c r="H17" s="49">
        <f t="shared" si="10"/>
        <v>0</v>
      </c>
      <c r="I17" s="40">
        <v>0</v>
      </c>
      <c r="J17" s="49">
        <f t="shared" si="11"/>
        <v>0</v>
      </c>
      <c r="K17" s="40">
        <v>0</v>
      </c>
      <c r="L17" s="49">
        <f t="shared" si="12"/>
        <v>0</v>
      </c>
      <c r="M17" s="40">
        <v>0</v>
      </c>
      <c r="N17" s="10">
        <f t="shared" si="13"/>
        <v>0</v>
      </c>
      <c r="O17" s="11">
        <f t="shared" si="14"/>
        <v>0</v>
      </c>
    </row>
    <row r="18" spans="1:15" ht="13.5" thickBot="1" x14ac:dyDescent="0.25">
      <c r="A18" s="46" t="s">
        <v>15</v>
      </c>
      <c r="B18" s="27"/>
      <c r="C18" s="40">
        <v>0</v>
      </c>
      <c r="D18" s="49">
        <f t="shared" si="8"/>
        <v>0</v>
      </c>
      <c r="E18" s="40">
        <v>0</v>
      </c>
      <c r="F18" s="49">
        <f t="shared" si="9"/>
        <v>0</v>
      </c>
      <c r="G18" s="40">
        <v>0</v>
      </c>
      <c r="H18" s="49">
        <f t="shared" si="10"/>
        <v>0</v>
      </c>
      <c r="I18" s="40">
        <v>0</v>
      </c>
      <c r="J18" s="49">
        <f t="shared" si="11"/>
        <v>0</v>
      </c>
      <c r="K18" s="40">
        <v>0</v>
      </c>
      <c r="L18" s="49">
        <f t="shared" si="12"/>
        <v>0</v>
      </c>
      <c r="M18" s="40">
        <v>0</v>
      </c>
      <c r="N18" s="10">
        <f t="shared" si="13"/>
        <v>0</v>
      </c>
      <c r="O18" s="11">
        <f t="shared" si="14"/>
        <v>0</v>
      </c>
    </row>
    <row r="19" spans="1:15" ht="13.5" thickBot="1" x14ac:dyDescent="0.25">
      <c r="A19" s="39" t="s">
        <v>22</v>
      </c>
      <c r="B19" s="3"/>
      <c r="C19" s="43">
        <f>SUM(C14:C18)</f>
        <v>93</v>
      </c>
      <c r="D19" s="48">
        <f t="shared" ref="D19" si="15">SUM(D14:D18)</f>
        <v>0.37014000000000002</v>
      </c>
      <c r="E19" s="43">
        <f>SUM(E14:E18)</f>
        <v>15</v>
      </c>
      <c r="F19" s="48">
        <f t="shared" ref="F19" si="16">SUM(F14:F18)</f>
        <v>0.54449999999999998</v>
      </c>
      <c r="G19" s="43">
        <f t="shared" ref="G19" si="17">SUM(G14:G18)</f>
        <v>14</v>
      </c>
      <c r="H19" s="48">
        <f t="shared" ref="H19" si="18">SUM(H14:H18)</f>
        <v>1.1648000000000001</v>
      </c>
      <c r="I19" s="43">
        <f t="shared" ref="I19" si="19">SUM(I14:I18)</f>
        <v>13</v>
      </c>
      <c r="J19" s="48">
        <f t="shared" ref="J19" si="20">SUM(J14:J18)</f>
        <v>2.4765000000000001</v>
      </c>
      <c r="K19" s="43">
        <f t="shared" ref="K19" si="21">SUM(K14:K18)</f>
        <v>14</v>
      </c>
      <c r="L19" s="48">
        <f t="shared" ref="L19" si="22">SUM(L14:L18)</f>
        <v>6.1109999999999998</v>
      </c>
      <c r="M19" s="43">
        <f t="shared" ref="M19" si="23">SUM(M14:M18)</f>
        <v>60</v>
      </c>
      <c r="N19" s="48">
        <f t="shared" ref="N19" si="24">SUM(N14:N18)</f>
        <v>60</v>
      </c>
      <c r="O19" s="15"/>
    </row>
    <row r="20" spans="1:15" ht="13.5" thickBot="1" x14ac:dyDescent="0.25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0" t="s">
        <v>27</v>
      </c>
      <c r="O20" s="15">
        <f>SUM(O14:O18)</f>
        <v>70.666939999999997</v>
      </c>
    </row>
    <row r="21" spans="1:15" ht="13.5" thickBot="1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1:15" ht="13.5" thickBot="1" x14ac:dyDescent="0.25">
      <c r="A22" s="16"/>
      <c r="B22" s="19"/>
      <c r="C22" s="4" t="s">
        <v>24</v>
      </c>
      <c r="D22" s="33"/>
      <c r="E22" s="4" t="s">
        <v>1</v>
      </c>
      <c r="F22" s="33"/>
      <c r="G22" s="34" t="s">
        <v>2</v>
      </c>
      <c r="H22" s="35"/>
      <c r="I22" s="34" t="s">
        <v>3</v>
      </c>
      <c r="J22" s="35"/>
      <c r="K22" s="34" t="s">
        <v>4</v>
      </c>
      <c r="L22" s="35"/>
      <c r="M22" s="34" t="s">
        <v>5</v>
      </c>
      <c r="N22" s="35"/>
      <c r="O22" s="20"/>
    </row>
    <row r="23" spans="1:15" ht="51.75" thickBot="1" x14ac:dyDescent="0.25">
      <c r="A23" s="21" t="s">
        <v>6</v>
      </c>
      <c r="B23" s="22" t="s">
        <v>7</v>
      </c>
      <c r="C23" s="8" t="s">
        <v>25</v>
      </c>
      <c r="D23" s="9" t="s">
        <v>19</v>
      </c>
      <c r="E23" s="23" t="s">
        <v>8</v>
      </c>
      <c r="F23" s="24" t="s">
        <v>9</v>
      </c>
      <c r="G23" s="23" t="s">
        <v>10</v>
      </c>
      <c r="H23" s="24" t="s">
        <v>9</v>
      </c>
      <c r="I23" s="23" t="s">
        <v>11</v>
      </c>
      <c r="J23" s="24" t="s">
        <v>9</v>
      </c>
      <c r="K23" s="23" t="s">
        <v>12</v>
      </c>
      <c r="L23" s="24" t="s">
        <v>9</v>
      </c>
      <c r="M23" s="23" t="s">
        <v>13</v>
      </c>
      <c r="N23" s="24" t="s">
        <v>9</v>
      </c>
      <c r="O23" s="25" t="s">
        <v>18</v>
      </c>
    </row>
    <row r="24" spans="1:15" x14ac:dyDescent="0.2">
      <c r="A24" s="44" t="s">
        <v>16</v>
      </c>
      <c r="B24" s="47">
        <v>42653</v>
      </c>
      <c r="C24" s="40">
        <v>124</v>
      </c>
      <c r="D24" s="49">
        <f>C24*0.00398</f>
        <v>0.49352000000000001</v>
      </c>
      <c r="E24" s="40">
        <v>6</v>
      </c>
      <c r="F24" s="49">
        <f>E24*0.0363</f>
        <v>0.21779999999999999</v>
      </c>
      <c r="G24" s="40">
        <v>10</v>
      </c>
      <c r="H24" s="49">
        <f>G24*0.0832</f>
        <v>0.83199999999999996</v>
      </c>
      <c r="I24" s="40">
        <v>13</v>
      </c>
      <c r="J24" s="49">
        <f>I24*0.1905</f>
        <v>2.4765000000000001</v>
      </c>
      <c r="K24" s="40">
        <v>12</v>
      </c>
      <c r="L24" s="49">
        <f>K24*0.4365</f>
        <v>5.2379999999999995</v>
      </c>
      <c r="M24" s="40">
        <v>60</v>
      </c>
      <c r="N24" s="10">
        <f>M24*1</f>
        <v>60</v>
      </c>
      <c r="O24" s="11">
        <f>D24+F24+H24+J24+L24+N24</f>
        <v>69.257819999999995</v>
      </c>
    </row>
    <row r="25" spans="1:15" x14ac:dyDescent="0.2">
      <c r="A25" s="45" t="s">
        <v>16</v>
      </c>
      <c r="B25" s="26"/>
      <c r="C25" s="40">
        <v>0</v>
      </c>
      <c r="D25" s="49">
        <f t="shared" ref="D25:D28" si="25">C25*0.00398</f>
        <v>0</v>
      </c>
      <c r="E25" s="40">
        <v>0</v>
      </c>
      <c r="F25" s="49">
        <f t="shared" ref="F25:F28" si="26">E25*0.0363</f>
        <v>0</v>
      </c>
      <c r="G25" s="40">
        <v>0</v>
      </c>
      <c r="H25" s="49">
        <f t="shared" ref="H25:H28" si="27">G25*0.0832</f>
        <v>0</v>
      </c>
      <c r="I25" s="40">
        <v>0</v>
      </c>
      <c r="J25" s="49">
        <f t="shared" ref="J25:J28" si="28">I25*0.1905</f>
        <v>0</v>
      </c>
      <c r="K25" s="40">
        <v>0</v>
      </c>
      <c r="L25" s="49">
        <f t="shared" ref="L25:L28" si="29">K25*0.4365</f>
        <v>0</v>
      </c>
      <c r="M25" s="40">
        <v>0</v>
      </c>
      <c r="N25" s="10">
        <f t="shared" ref="N25:N28" si="30">M25*1</f>
        <v>0</v>
      </c>
      <c r="O25" s="11">
        <f t="shared" ref="O25:O28" si="31">D25+F25+H25+J25+L25+N25</f>
        <v>0</v>
      </c>
    </row>
    <row r="26" spans="1:15" x14ac:dyDescent="0.2">
      <c r="A26" s="45" t="s">
        <v>16</v>
      </c>
      <c r="B26" s="26"/>
      <c r="C26" s="40">
        <v>0</v>
      </c>
      <c r="D26" s="49">
        <f t="shared" si="25"/>
        <v>0</v>
      </c>
      <c r="E26" s="40">
        <v>0</v>
      </c>
      <c r="F26" s="49">
        <f t="shared" si="26"/>
        <v>0</v>
      </c>
      <c r="G26" s="40">
        <v>0</v>
      </c>
      <c r="H26" s="49">
        <f t="shared" si="27"/>
        <v>0</v>
      </c>
      <c r="I26" s="40">
        <v>0</v>
      </c>
      <c r="J26" s="49">
        <f t="shared" si="28"/>
        <v>0</v>
      </c>
      <c r="K26" s="40">
        <v>0</v>
      </c>
      <c r="L26" s="49">
        <f t="shared" si="29"/>
        <v>0</v>
      </c>
      <c r="M26" s="40">
        <v>0</v>
      </c>
      <c r="N26" s="10">
        <f t="shared" si="30"/>
        <v>0</v>
      </c>
      <c r="O26" s="11">
        <f t="shared" si="31"/>
        <v>0</v>
      </c>
    </row>
    <row r="27" spans="1:15" x14ac:dyDescent="0.2">
      <c r="A27" s="45" t="s">
        <v>16</v>
      </c>
      <c r="B27" s="26"/>
      <c r="C27" s="40">
        <v>0</v>
      </c>
      <c r="D27" s="49">
        <f t="shared" si="25"/>
        <v>0</v>
      </c>
      <c r="E27" s="40">
        <v>0</v>
      </c>
      <c r="F27" s="49">
        <f t="shared" si="26"/>
        <v>0</v>
      </c>
      <c r="G27" s="40">
        <v>0</v>
      </c>
      <c r="H27" s="49">
        <f t="shared" si="27"/>
        <v>0</v>
      </c>
      <c r="I27" s="40">
        <v>0</v>
      </c>
      <c r="J27" s="49">
        <f t="shared" si="28"/>
        <v>0</v>
      </c>
      <c r="K27" s="40">
        <v>0</v>
      </c>
      <c r="L27" s="49">
        <f t="shared" si="29"/>
        <v>0</v>
      </c>
      <c r="M27" s="40">
        <v>0</v>
      </c>
      <c r="N27" s="10">
        <f t="shared" si="30"/>
        <v>0</v>
      </c>
      <c r="O27" s="11">
        <f t="shared" si="31"/>
        <v>0</v>
      </c>
    </row>
    <row r="28" spans="1:15" ht="13.5" thickBot="1" x14ac:dyDescent="0.25">
      <c r="A28" s="46" t="s">
        <v>16</v>
      </c>
      <c r="B28" s="27"/>
      <c r="C28" s="40">
        <v>0</v>
      </c>
      <c r="D28" s="49">
        <f t="shared" si="25"/>
        <v>0</v>
      </c>
      <c r="E28" s="40">
        <v>0</v>
      </c>
      <c r="F28" s="49">
        <f t="shared" si="26"/>
        <v>0</v>
      </c>
      <c r="G28" s="40">
        <v>0</v>
      </c>
      <c r="H28" s="49">
        <f t="shared" si="27"/>
        <v>0</v>
      </c>
      <c r="I28" s="40">
        <v>0</v>
      </c>
      <c r="J28" s="49">
        <f t="shared" si="28"/>
        <v>0</v>
      </c>
      <c r="K28" s="40">
        <v>0</v>
      </c>
      <c r="L28" s="49">
        <f t="shared" si="29"/>
        <v>0</v>
      </c>
      <c r="M28" s="40">
        <v>0</v>
      </c>
      <c r="N28" s="10">
        <f t="shared" si="30"/>
        <v>0</v>
      </c>
      <c r="O28" s="11">
        <f t="shared" si="31"/>
        <v>0</v>
      </c>
    </row>
    <row r="29" spans="1:15" ht="13.5" thickBot="1" x14ac:dyDescent="0.25">
      <c r="A29" s="39" t="s">
        <v>23</v>
      </c>
      <c r="B29" s="3"/>
      <c r="C29" s="43">
        <f>SUM(C24:C28)</f>
        <v>124</v>
      </c>
      <c r="D29" s="48">
        <f t="shared" ref="D29" si="32">SUM(D24:D28)</f>
        <v>0.49352000000000001</v>
      </c>
      <c r="E29" s="43">
        <f>SUM(E24:E28)</f>
        <v>6</v>
      </c>
      <c r="F29" s="48">
        <f t="shared" ref="F29" si="33">SUM(F24:F28)</f>
        <v>0.21779999999999999</v>
      </c>
      <c r="G29" s="43">
        <f t="shared" ref="G29" si="34">SUM(G24:G28)</f>
        <v>10</v>
      </c>
      <c r="H29" s="48">
        <f t="shared" ref="H29" si="35">SUM(H24:H28)</f>
        <v>0.83199999999999996</v>
      </c>
      <c r="I29" s="43">
        <f t="shared" ref="I29" si="36">SUM(I24:I28)</f>
        <v>13</v>
      </c>
      <c r="J29" s="48">
        <f t="shared" ref="J29" si="37">SUM(J24:J28)</f>
        <v>2.4765000000000001</v>
      </c>
      <c r="K29" s="43">
        <f t="shared" ref="K29" si="38">SUM(K24:K28)</f>
        <v>12</v>
      </c>
      <c r="L29" s="48">
        <f t="shared" ref="L29" si="39">SUM(L24:L28)</f>
        <v>5.2379999999999995</v>
      </c>
      <c r="M29" s="43">
        <f t="shared" ref="M29" si="40">SUM(M24:M28)</f>
        <v>60</v>
      </c>
      <c r="N29" s="48">
        <f t="shared" ref="N29" si="41">SUM(N24:N28)</f>
        <v>60</v>
      </c>
      <c r="O29" s="15"/>
    </row>
    <row r="30" spans="1:15" ht="13.5" thickBot="1" x14ac:dyDescent="0.2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0" t="s">
        <v>28</v>
      </c>
      <c r="O30" s="15">
        <f>SUM(O24:O28)</f>
        <v>69.257819999999995</v>
      </c>
    </row>
    <row r="31" spans="1:15" ht="13.5" thickBo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36" t="s">
        <v>20</v>
      </c>
      <c r="O31" s="19">
        <f>O10+O20+O30</f>
        <v>210.14939999999996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L-3 Cincinnati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mlouagie</dc:creator>
  <cp:lastModifiedBy>kst.clair</cp:lastModifiedBy>
  <dcterms:created xsi:type="dcterms:W3CDTF">2007-12-11T17:03:06Z</dcterms:created>
  <dcterms:modified xsi:type="dcterms:W3CDTF">2016-10-15T18:42:41Z</dcterms:modified>
</cp:coreProperties>
</file>