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12F55F4-1ADB-4252-9DD1-576291F211E1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Clifton" sheetId="1" r:id="rId1"/>
    <sheet name="Sensitivity Report 1" sheetId="6" r:id="rId2"/>
    <sheet name="Max flow" sheetId="4" r:id="rId3"/>
    <sheet name="Max flow (2)" sheetId="5" r:id="rId4"/>
    <sheet name="Sensitivity Report 2" sheetId="8" r:id="rId5"/>
    <sheet name="Max flow (Q13)" sheetId="7" r:id="rId6"/>
  </sheets>
  <externalReferences>
    <externalReference r:id="rId7"/>
  </externalReferences>
  <definedNames>
    <definedName name="BalAfterLoan" localSheetId="5">#REF!</definedName>
    <definedName name="BalAfterLoan">#REF!</definedName>
    <definedName name="Capacities1" localSheetId="5">#REF!</definedName>
    <definedName name="Capacities1">#REF!</definedName>
    <definedName name="CostMatrix" localSheetId="5">#REF!</definedName>
    <definedName name="CostMatrix">#REF!</definedName>
    <definedName name="Demands1" localSheetId="5">#REF!</definedName>
    <definedName name="Demands1">#REF!</definedName>
    <definedName name="Dests1" localSheetId="5">#REF!</definedName>
    <definedName name="Dests1">#REF!</definedName>
    <definedName name="EndBal" localSheetId="5">#REF!</definedName>
    <definedName name="EndBal">#REF!</definedName>
    <definedName name="FinalBal" localSheetId="5">#REF!</definedName>
    <definedName name="FinalBal">#REF!</definedName>
    <definedName name="Flows1" localSheetId="5">#REF!</definedName>
    <definedName name="Flows1">#REF!</definedName>
    <definedName name="Inflows1" localSheetId="5">#REF!</definedName>
    <definedName name="Inflows1">#REF!</definedName>
    <definedName name="InitCash" localSheetId="5">#REF!</definedName>
    <definedName name="InitCash">#REF!</definedName>
    <definedName name="IntRate" localSheetId="5">#REF!</definedName>
    <definedName name="IntRate">#REF!</definedName>
    <definedName name="LTLoan" localSheetId="5">#REF!</definedName>
    <definedName name="LTLoan">#REF!</definedName>
    <definedName name="LTRate" localSheetId="5">#REF!</definedName>
    <definedName name="LTRate">#REF!</definedName>
    <definedName name="MaxEndInv" localSheetId="5">[1]Pigskin!#REF!</definedName>
    <definedName name="MaxEndInv">[1]Pigskin!#REF!</definedName>
    <definedName name="MinBal" localSheetId="5">#REF!</definedName>
    <definedName name="MinBal">#REF!</definedName>
    <definedName name="MinCashBal" localSheetId="5">#REF!</definedName>
    <definedName name="MinCashBal">#REF!</definedName>
    <definedName name="NetOutflows1" localSheetId="5">#REF!</definedName>
    <definedName name="NetOutflows1">#REF!</definedName>
    <definedName name="Origins1" localSheetId="5">#REF!</definedName>
    <definedName name="Origins1">#REF!</definedName>
    <definedName name="Outflows1" localSheetId="5">#REF!</definedName>
    <definedName name="Outflows1">#REF!</definedName>
    <definedName name="sencount" hidden="1">2</definedName>
    <definedName name="sencount2" hidden="1">3</definedName>
    <definedName name="solver_adj" localSheetId="0" hidden="1">Clifton!$C$18:$F$20,Clifton!$C$21:$E$21</definedName>
    <definedName name="solver_adj" localSheetId="2" hidden="1">'Max flow'!$D$6:$F$6,'Max flow'!$E$7,'Max flow'!$G$7,'Max flow'!$H$8,'Max flow'!$E$9,'Max flow'!$G$9,'Max flow'!$H$10,'Max flow'!$C$11</definedName>
    <definedName name="solver_adj" localSheetId="3" hidden="1">'Max flow (2)'!$A$4:$A$13</definedName>
    <definedName name="solver_adj" localSheetId="5" hidden="1">'Max flow (Q13)'!$A$4:$A$13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drv" localSheetId="0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itr" localSheetId="0" hidden="1">100</definedName>
    <definedName name="solver_itr" localSheetId="2" hidden="1">100</definedName>
    <definedName name="solver_itr" localSheetId="3" hidden="1">100</definedName>
    <definedName name="solver_itr" localSheetId="5" hidden="1">100</definedName>
    <definedName name="solver_lhs1" localSheetId="0" hidden="1">Clifton!$H$18:$H$20</definedName>
    <definedName name="solver_lhs1" localSheetId="2" hidden="1">'Max flow'!$C$14:$H$14</definedName>
    <definedName name="solver_lhs1" localSheetId="3" hidden="1">'Max flow (2)'!$L$5:$L$10</definedName>
    <definedName name="solver_lhs1" localSheetId="5" hidden="1">'Max flow (Q13)'!$L$5:$L$10</definedName>
    <definedName name="solver_lhs2" localSheetId="0" hidden="1">Clifton!$C$23:$F$23</definedName>
    <definedName name="solver_lhs2" localSheetId="2" hidden="1">'Max flow'!$C$6:$H$11</definedName>
    <definedName name="solver_lhs2" localSheetId="3" hidden="1">'Max flow (2)'!$A$4:$A$13</definedName>
    <definedName name="solver_lhs2" localSheetId="5" hidden="1">'Max flow (Q13)'!$A$4:$A$13</definedName>
    <definedName name="solver_lhs3" localSheetId="2" hidden="1">'Max flow'!$H$8</definedName>
    <definedName name="solver_lhs4" localSheetId="2" hidden="1">'Max flow'!$G$7</definedName>
    <definedName name="solver_lhs5" localSheetId="2" hidden="1">'Max flow'!$H$8</definedName>
    <definedName name="solver_lhs6" localSheetId="2" hidden="1">'Max flow'!$E$9</definedName>
    <definedName name="solver_lhs7" localSheetId="2" hidden="1">'Max flow'!$G$9</definedName>
    <definedName name="solver_lhs8" localSheetId="2" hidden="1">'Max flow'!$H$10</definedName>
    <definedName name="solver_lin" localSheetId="0" hidden="1">1</definedName>
    <definedName name="solver_lin" localSheetId="2" hidden="1">1</definedName>
    <definedName name="solver_lin" localSheetId="3" hidden="1">1</definedName>
    <definedName name="solver_lin" localSheetId="5" hidden="1">1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eg" localSheetId="5" hidden="1">1</definedName>
    <definedName name="solver_num" localSheetId="0" hidden="1">2</definedName>
    <definedName name="solver_num" localSheetId="2" hidden="1">2</definedName>
    <definedName name="solver_num" localSheetId="3" hidden="1">2</definedName>
    <definedName name="solver_num" localSheetId="5" hidden="1">2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opt" localSheetId="0" hidden="1">Clifton!$H$15</definedName>
    <definedName name="solver_opt" localSheetId="2" hidden="1">'Max flow'!$B$18</definedName>
    <definedName name="solver_opt" localSheetId="3" hidden="1">'Max flow (2)'!$B$16</definedName>
    <definedName name="solver_opt" localSheetId="5" hidden="1">'Max flow (Q13)'!#REF!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rel1" localSheetId="0" hidden="1">3</definedName>
    <definedName name="solver_rel1" localSheetId="2" hidden="1">2</definedName>
    <definedName name="solver_rel1" localSheetId="3" hidden="1">2</definedName>
    <definedName name="solver_rel1" localSheetId="5" hidden="1">2</definedName>
    <definedName name="solver_rel2" localSheetId="0" hidden="1">2</definedName>
    <definedName name="solver_rel2" localSheetId="2" hidden="1">1</definedName>
    <definedName name="solver_rel2" localSheetId="3" hidden="1">1</definedName>
    <definedName name="solver_rel2" localSheetId="5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el6" localSheetId="2" hidden="1">1</definedName>
    <definedName name="solver_rel7" localSheetId="2" hidden="1">1</definedName>
    <definedName name="solver_rel8" localSheetId="2" hidden="1">1</definedName>
    <definedName name="solver_rhs1" localSheetId="0" hidden="1">Clifton!$J$18:$J$20</definedName>
    <definedName name="solver_rhs1" localSheetId="2" hidden="1">'Max flow'!$C$16:$H$16</definedName>
    <definedName name="solver_rhs1" localSheetId="3" hidden="1">0</definedName>
    <definedName name="solver_rhs1" localSheetId="5" hidden="1">0</definedName>
    <definedName name="solver_rhs2" localSheetId="0" hidden="1">Clifton!$C$25:$F$25</definedName>
    <definedName name="solver_rhs2" localSheetId="2" hidden="1">'Max flow'!$C$24:$H$29</definedName>
    <definedName name="solver_rhs2" localSheetId="3" hidden="1">'Max flow (2)'!$B$4:$B$13</definedName>
    <definedName name="solver_rhs2" localSheetId="5" hidden="1">'Max flow (Q13)'!$B$4:$B$13</definedName>
    <definedName name="solver_rhs3" localSheetId="2" hidden="1">'Max flow'!$H$26</definedName>
    <definedName name="solver_rhs4" localSheetId="2" hidden="1">'Max flow'!$G$25</definedName>
    <definedName name="solver_rhs5" localSheetId="2" hidden="1">'Max flow'!$H$26</definedName>
    <definedName name="solver_rhs6" localSheetId="2" hidden="1">'Max flow'!$E$27</definedName>
    <definedName name="solver_rhs7" localSheetId="2" hidden="1">'Max flow'!$G$27</definedName>
    <definedName name="solver_rhs8" localSheetId="2" hidden="1">'Max flow'!$H$28</definedName>
    <definedName name="solver_scl" localSheetId="0" hidden="1">2</definedName>
    <definedName name="solver_scl" localSheetId="2" hidden="1">2</definedName>
    <definedName name="solver_scl" localSheetId="3" hidden="1">2</definedName>
    <definedName name="solver_scl" localSheetId="5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tim" localSheetId="0" hidden="1">100</definedName>
    <definedName name="solver_tim" localSheetId="2" hidden="1">100</definedName>
    <definedName name="solver_tim" localSheetId="3" hidden="1">100</definedName>
    <definedName name="solver_tim" localSheetId="5" hidden="1">100</definedName>
    <definedName name="solver_tol" localSheetId="0" hidden="1">0.05</definedName>
    <definedName name="solver_tol" localSheetId="2" hidden="1">0.05</definedName>
    <definedName name="solver_tol" localSheetId="3" hidden="1">0.05</definedName>
    <definedName name="solver_tol" localSheetId="5" hidden="1">0.05</definedName>
    <definedName name="solver_typ" localSheetId="0" hidden="1">2</definedName>
    <definedName name="solver_typ" localSheetId="2" hidden="1">1</definedName>
    <definedName name="solver_typ" localSheetId="3" hidden="1">1</definedName>
    <definedName name="solver_typ" localSheetId="5" hidden="1">1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TLoan" localSheetId="5">#REF!</definedName>
    <definedName name="STLoan">#REF!</definedName>
    <definedName name="STRate" localSheetId="5">#REF!</definedName>
    <definedName name="STRate">#REF!</definedName>
    <definedName name="TotCost1" localSheetId="5">#REF!</definedName>
    <definedName name="TotCost1">#REF!</definedName>
    <definedName name="TotIntPaid" localSheetId="5">#REF!</definedName>
    <definedName name="TotIntPa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7" l="1"/>
  <c r="D13" i="7"/>
  <c r="F12" i="7"/>
  <c r="D12" i="7"/>
  <c r="F11" i="7"/>
  <c r="D11" i="7"/>
  <c r="K10" i="7"/>
  <c r="J10" i="7"/>
  <c r="F10" i="7"/>
  <c r="D10" i="7"/>
  <c r="K9" i="7"/>
  <c r="J9" i="7"/>
  <c r="F9" i="7"/>
  <c r="D9" i="7"/>
  <c r="K8" i="7"/>
  <c r="J8" i="7"/>
  <c r="F8" i="7"/>
  <c r="D8" i="7"/>
  <c r="K7" i="7"/>
  <c r="J7" i="7"/>
  <c r="F7" i="7"/>
  <c r="D7" i="7"/>
  <c r="K6" i="7"/>
  <c r="J6" i="7"/>
  <c r="F6" i="7"/>
  <c r="D6" i="7"/>
  <c r="K5" i="7"/>
  <c r="J5" i="7"/>
  <c r="F5" i="7"/>
  <c r="D5" i="7"/>
  <c r="F4" i="7"/>
  <c r="D4" i="7"/>
  <c r="B18" i="4"/>
  <c r="H12" i="4"/>
  <c r="G12" i="4"/>
  <c r="F12" i="4"/>
  <c r="E12" i="4"/>
  <c r="D12" i="4"/>
  <c r="C12" i="4"/>
  <c r="I11" i="4"/>
  <c r="I10" i="4"/>
  <c r="I9" i="4"/>
  <c r="I8" i="4"/>
  <c r="I7" i="4"/>
  <c r="I6" i="4"/>
  <c r="B16" i="5"/>
  <c r="K10" i="5"/>
  <c r="J10" i="5"/>
  <c r="K9" i="5"/>
  <c r="J9" i="5"/>
  <c r="K8" i="5"/>
  <c r="J8" i="5"/>
  <c r="K7" i="5"/>
  <c r="J7" i="5"/>
  <c r="K6" i="5"/>
  <c r="J6" i="5"/>
  <c r="K5" i="5"/>
  <c r="J5" i="5"/>
  <c r="F13" i="5"/>
  <c r="D13" i="5"/>
  <c r="F12" i="5"/>
  <c r="D12" i="5"/>
  <c r="F11" i="5"/>
  <c r="D11" i="5"/>
  <c r="F10" i="5"/>
  <c r="D10" i="5"/>
  <c r="F9" i="5"/>
  <c r="D9" i="5"/>
  <c r="F8" i="5"/>
  <c r="D8" i="5"/>
  <c r="F7" i="5"/>
  <c r="D7" i="5"/>
  <c r="F6" i="5"/>
  <c r="D6" i="5"/>
  <c r="F5" i="5"/>
  <c r="D5" i="5"/>
  <c r="F4" i="5"/>
  <c r="D4" i="5"/>
  <c r="F25" i="1"/>
  <c r="E25" i="1"/>
  <c r="D25" i="1"/>
  <c r="C25" i="1"/>
  <c r="J20" i="1"/>
  <c r="J19" i="1"/>
  <c r="J18" i="1"/>
  <c r="F22" i="1"/>
  <c r="E22" i="1"/>
  <c r="E23" i="1" s="1"/>
  <c r="D22" i="1"/>
  <c r="D23" i="1" s="1"/>
  <c r="C22" i="1"/>
  <c r="C23" i="1" s="1"/>
  <c r="G21" i="1"/>
  <c r="G20" i="1"/>
  <c r="H20" i="1" s="1"/>
  <c r="G19" i="1"/>
  <c r="H19" i="1" s="1"/>
  <c r="G18" i="1"/>
  <c r="H18" i="1" s="1"/>
  <c r="E15" i="1"/>
  <c r="D15" i="1"/>
  <c r="C15" i="1"/>
  <c r="F14" i="1"/>
  <c r="E14" i="1"/>
  <c r="D14" i="1"/>
  <c r="C14" i="1"/>
  <c r="F13" i="1"/>
  <c r="E13" i="1"/>
  <c r="D13" i="1"/>
  <c r="C13" i="1"/>
  <c r="F12" i="1"/>
  <c r="E12" i="1"/>
  <c r="D12" i="1"/>
  <c r="C12" i="1"/>
  <c r="H15" i="1" s="1"/>
  <c r="L5" i="7" l="1"/>
  <c r="L6" i="7"/>
  <c r="L7" i="7"/>
  <c r="L8" i="7"/>
  <c r="L9" i="7"/>
  <c r="L10" i="7"/>
  <c r="C13" i="4" a="1"/>
  <c r="C13" i="4" s="1"/>
  <c r="C14" i="4" s="1"/>
  <c r="L5" i="5"/>
  <c r="L6" i="5"/>
  <c r="L7" i="5"/>
  <c r="L8" i="5"/>
  <c r="L9" i="5"/>
  <c r="L10" i="5"/>
  <c r="F23" i="1"/>
  <c r="G13" i="4" l="1"/>
  <c r="G14" i="4" s="1"/>
  <c r="F13" i="4"/>
  <c r="F14" i="4" s="1"/>
  <c r="D13" i="4"/>
  <c r="D14" i="4" s="1"/>
  <c r="E13" i="4"/>
  <c r="E14" i="4" s="1"/>
  <c r="H13" i="4"/>
  <c r="H14" i="4" s="1"/>
</calcChain>
</file>

<file path=xl/sharedStrings.xml><?xml version="1.0" encoding="utf-8"?>
<sst xmlns="http://schemas.openxmlformats.org/spreadsheetml/2006/main" count="295" uniqueCount="170">
  <si>
    <t>P1</t>
  </si>
  <si>
    <t>P2</t>
  </si>
  <si>
    <t>P3</t>
  </si>
  <si>
    <t>F</t>
  </si>
  <si>
    <t>-</t>
  </si>
  <si>
    <t>C1</t>
  </si>
  <si>
    <t>C2</t>
  </si>
  <si>
    <t>C3</t>
  </si>
  <si>
    <t>Distance (miles)</t>
  </si>
  <si>
    <t>Supply</t>
  </si>
  <si>
    <t>Demand</t>
  </si>
  <si>
    <t>Clifton Distributing (Quiz 6)</t>
  </si>
  <si>
    <t>Flow</t>
  </si>
  <si>
    <t>Unit cost</t>
  </si>
  <si>
    <t>Regular</t>
  </si>
  <si>
    <t>Consolidated</t>
  </si>
  <si>
    <t>Unit shipment cost</t>
  </si>
  <si>
    <t>outflow</t>
  </si>
  <si>
    <t>inflow</t>
  </si>
  <si>
    <t>net inflow</t>
  </si>
  <si>
    <t>=</t>
  </si>
  <si>
    <t>&gt;=</t>
  </si>
  <si>
    <t>Objective</t>
  </si>
  <si>
    <t>Yakline</t>
  </si>
  <si>
    <t>Flows</t>
  </si>
  <si>
    <t>Wash, DC</t>
  </si>
  <si>
    <t>Chicago</t>
  </si>
  <si>
    <t>Dallas</t>
  </si>
  <si>
    <t>Kansas City</t>
  </si>
  <si>
    <t>Denver</t>
  </si>
  <si>
    <t>San Fran.</t>
  </si>
  <si>
    <t>Net demand</t>
  </si>
  <si>
    <t>Max flow</t>
  </si>
  <si>
    <t>Capacities</t>
  </si>
  <si>
    <t>Arcs</t>
  </si>
  <si>
    <t>Ship</t>
  </si>
  <si>
    <t>Maximum</t>
  </si>
  <si>
    <t xml:space="preserve">  From</t>
  </si>
  <si>
    <t>To</t>
  </si>
  <si>
    <t>Node</t>
  </si>
  <si>
    <t>City</t>
  </si>
  <si>
    <t>Net Flow</t>
  </si>
  <si>
    <t>Max Flow</t>
  </si>
  <si>
    <t>Microsoft Excel 12.0 Sensitivity Report</t>
  </si>
  <si>
    <t>Worksheet: [quiz6.xlsx]Max flow</t>
  </si>
  <si>
    <t>Report Created: 3/13/2013 8:11:31 AM</t>
  </si>
  <si>
    <t>Adjustable Cells</t>
  </si>
  <si>
    <t>Cell</t>
  </si>
  <si>
    <t>Name</t>
  </si>
  <si>
    <t>Final</t>
  </si>
  <si>
    <t>Value</t>
  </si>
  <si>
    <t>Reduced</t>
  </si>
  <si>
    <t>Cost</t>
  </si>
  <si>
    <t>Coefficient</t>
  </si>
  <si>
    <t>Allowable</t>
  </si>
  <si>
    <t>Increase</t>
  </si>
  <si>
    <t>Decrease</t>
  </si>
  <si>
    <t>Constraints</t>
  </si>
  <si>
    <t>Shadow</t>
  </si>
  <si>
    <t>Price</t>
  </si>
  <si>
    <t>Constraint</t>
  </si>
  <si>
    <t>R.H. Side</t>
  </si>
  <si>
    <t>$D$6</t>
  </si>
  <si>
    <t>Wash, DC Chicago</t>
  </si>
  <si>
    <t>$E$6</t>
  </si>
  <si>
    <t>Wash, DC Dallas</t>
  </si>
  <si>
    <t>$F$6</t>
  </si>
  <si>
    <t>Wash, DC Kansas City</t>
  </si>
  <si>
    <t>$E$7</t>
  </si>
  <si>
    <t>Chicago Dallas</t>
  </si>
  <si>
    <t>$G$7</t>
  </si>
  <si>
    <t>Chicago Denver</t>
  </si>
  <si>
    <t>$H$8</t>
  </si>
  <si>
    <t>Dallas San Fran.</t>
  </si>
  <si>
    <t>$E$9</t>
  </si>
  <si>
    <t>Kansas City Dallas</t>
  </si>
  <si>
    <t>$G$9</t>
  </si>
  <si>
    <t>Kansas City Denver</t>
  </si>
  <si>
    <t>$H$10</t>
  </si>
  <si>
    <t>Denver San Fran.</t>
  </si>
  <si>
    <t>$C$11</t>
  </si>
  <si>
    <t>San Fran. Wash, DC</t>
  </si>
  <si>
    <t>$C$14</t>
  </si>
  <si>
    <t>net inflow Wash, DC</t>
  </si>
  <si>
    <t>$D$14</t>
  </si>
  <si>
    <t>net inflow Chicago</t>
  </si>
  <si>
    <t>$E$14</t>
  </si>
  <si>
    <t>net inflow Dallas</t>
  </si>
  <si>
    <t>$F$14</t>
  </si>
  <si>
    <t>net inflow Kansas City</t>
  </si>
  <si>
    <t>$G$14</t>
  </si>
  <si>
    <t>net inflow Denver</t>
  </si>
  <si>
    <t>$H$14</t>
  </si>
  <si>
    <t>net inflow San Fran.</t>
  </si>
  <si>
    <t>$C$6</t>
  </si>
  <si>
    <t>Wash, DC Wash, DC</t>
  </si>
  <si>
    <t>$G$6</t>
  </si>
  <si>
    <t>Wash, DC Denver</t>
  </si>
  <si>
    <t>$H$6</t>
  </si>
  <si>
    <t>Wash, DC San Fran.</t>
  </si>
  <si>
    <t>$C$7</t>
  </si>
  <si>
    <t>Chicago Wash, DC</t>
  </si>
  <si>
    <t>$D$7</t>
  </si>
  <si>
    <t>Chicago Chicago</t>
  </si>
  <si>
    <t>$F$7</t>
  </si>
  <si>
    <t>Chicago Kansas City</t>
  </si>
  <si>
    <t>$H$7</t>
  </si>
  <si>
    <t>Chicago San Fran.</t>
  </si>
  <si>
    <t>$C$8</t>
  </si>
  <si>
    <t>Dallas Wash, DC</t>
  </si>
  <si>
    <t>$D$8</t>
  </si>
  <si>
    <t>Dallas Chicago</t>
  </si>
  <si>
    <t>$E$8</t>
  </si>
  <si>
    <t>Dallas Dallas</t>
  </si>
  <si>
    <t>$F$8</t>
  </si>
  <si>
    <t>Dallas Kansas City</t>
  </si>
  <si>
    <t>$G$8</t>
  </si>
  <si>
    <t>Dallas Denver</t>
  </si>
  <si>
    <t>$C$9</t>
  </si>
  <si>
    <t>Kansas City Wash, DC</t>
  </si>
  <si>
    <t>$D$9</t>
  </si>
  <si>
    <t>Kansas City Chicago</t>
  </si>
  <si>
    <t>$F$9</t>
  </si>
  <si>
    <t>Kansas City Kansas City</t>
  </si>
  <si>
    <t>$H$9</t>
  </si>
  <si>
    <t>Kansas City San Fran.</t>
  </si>
  <si>
    <t>$C$10</t>
  </si>
  <si>
    <t>Denver Wash, DC</t>
  </si>
  <si>
    <t>$D$10</t>
  </si>
  <si>
    <t>Denver Chicago</t>
  </si>
  <si>
    <t>$E$10</t>
  </si>
  <si>
    <t>Denver Dallas</t>
  </si>
  <si>
    <t>$F$10</t>
  </si>
  <si>
    <t>Denver Kansas City</t>
  </si>
  <si>
    <t>$G$10</t>
  </si>
  <si>
    <t>Denver Denver</t>
  </si>
  <si>
    <t>$D$11</t>
  </si>
  <si>
    <t>San Fran. Chicago</t>
  </si>
  <si>
    <t>$E$11</t>
  </si>
  <si>
    <t>San Fran. Dallas</t>
  </si>
  <si>
    <t>$F$11</t>
  </si>
  <si>
    <t>San Fran. Kansas City</t>
  </si>
  <si>
    <t>$G$11</t>
  </si>
  <si>
    <t>San Fran. Denver</t>
  </si>
  <si>
    <t>$H$11</t>
  </si>
  <si>
    <t>San Fran. San Fran.</t>
  </si>
  <si>
    <t>Worksheet: [quiz6.xlsx]Max flow (3)</t>
  </si>
  <si>
    <t>Report Created: 3/13/2013 8:35:22 AM</t>
  </si>
  <si>
    <t>$A$4</t>
  </si>
  <si>
    <t>$A$5</t>
  </si>
  <si>
    <t>$A$6</t>
  </si>
  <si>
    <t>$A$7</t>
  </si>
  <si>
    <t>$A$8</t>
  </si>
  <si>
    <t>$A$9</t>
  </si>
  <si>
    <t>$A$10</t>
  </si>
  <si>
    <t>$A$11</t>
  </si>
  <si>
    <t>$A$12</t>
  </si>
  <si>
    <t>$A$13</t>
  </si>
  <si>
    <t>$L$5</t>
  </si>
  <si>
    <t>Wash, DC Net Flow</t>
  </si>
  <si>
    <t>$L$6</t>
  </si>
  <si>
    <t>Chicago Net Flow</t>
  </si>
  <si>
    <t>$L$7</t>
  </si>
  <si>
    <t>Dallas Net Flow</t>
  </si>
  <si>
    <t>$L$8</t>
  </si>
  <si>
    <t>Kansas City Net Flow</t>
  </si>
  <si>
    <t>$L$9</t>
  </si>
  <si>
    <t>Denver Net Flow</t>
  </si>
  <si>
    <t>$L$10</t>
  </si>
  <si>
    <t>San Fran. Net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</si>
</sst>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0"/>
    <numFmt numFmtId="166" formatCode="General_)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name val="Verdana"/>
      <family val="2"/>
    </font>
    <font>
      <b/>
      <sz val="10"/>
      <color indexed="40"/>
      <name val="Arial"/>
      <family val="2"/>
    </font>
    <font>
      <b/>
      <u val="double"/>
      <sz val="10"/>
      <name val="Arial"/>
      <family val="2"/>
    </font>
    <font>
      <b/>
      <sz val="10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6" fillId="0" borderId="0"/>
  </cellStyleXfs>
  <cellXfs count="89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0" fontId="0" fillId="0" borderId="11" xfId="0" applyFill="1" applyBorder="1" applyAlignment="1">
      <alignment horizontal="right"/>
    </xf>
    <xf numFmtId="0" fontId="0" fillId="0" borderId="12" xfId="0" applyFill="1" applyBorder="1" applyAlignment="1">
      <alignment horizontal="right"/>
    </xf>
    <xf numFmtId="0" fontId="0" fillId="0" borderId="13" xfId="0" applyFill="1" applyBorder="1" applyAlignment="1">
      <alignment horizontal="right"/>
    </xf>
    <xf numFmtId="0" fontId="0" fillId="0" borderId="14" xfId="0" applyFill="1" applyBorder="1" applyAlignment="1">
      <alignment horizontal="right"/>
    </xf>
    <xf numFmtId="0" fontId="2" fillId="0" borderId="0" xfId="0" applyFont="1"/>
    <xf numFmtId="0" fontId="0" fillId="0" borderId="15" xfId="0" applyBorder="1" applyAlignment="1">
      <alignment horizontal="right"/>
    </xf>
    <xf numFmtId="0" fontId="3" fillId="2" borderId="15" xfId="0" applyFont="1" applyFill="1" applyBorder="1" applyAlignment="1">
      <alignment horizontal="right"/>
    </xf>
    <xf numFmtId="0" fontId="3" fillId="2" borderId="16" xfId="0" applyFont="1" applyFill="1" applyBorder="1" applyAlignment="1">
      <alignment horizontal="right"/>
    </xf>
    <xf numFmtId="0" fontId="3" fillId="2" borderId="18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right"/>
    </xf>
    <xf numFmtId="0" fontId="3" fillId="2" borderId="20" xfId="0" applyFont="1" applyFill="1" applyBorder="1" applyAlignment="1">
      <alignment horizontal="right"/>
    </xf>
    <xf numFmtId="0" fontId="3" fillId="2" borderId="21" xfId="0" applyFont="1" applyFill="1" applyBorder="1" applyAlignment="1">
      <alignment horizontal="right"/>
    </xf>
    <xf numFmtId="0" fontId="3" fillId="2" borderId="17" xfId="0" applyFont="1" applyFill="1" applyBorder="1" applyAlignment="1">
      <alignment horizontal="right"/>
    </xf>
    <xf numFmtId="0" fontId="3" fillId="2" borderId="19" xfId="0" applyFont="1" applyFill="1" applyBorder="1" applyAlignment="1">
      <alignment horizontal="right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/>
    <xf numFmtId="0" fontId="0" fillId="0" borderId="0" xfId="0" applyAlignment="1">
      <alignment horizontal="center"/>
    </xf>
    <xf numFmtId="0" fontId="4" fillId="2" borderId="25" xfId="0" applyFont="1" applyFill="1" applyBorder="1"/>
    <xf numFmtId="0" fontId="4" fillId="2" borderId="26" xfId="0" applyFont="1" applyFill="1" applyBorder="1"/>
    <xf numFmtId="0" fontId="4" fillId="2" borderId="27" xfId="0" applyFont="1" applyFill="1" applyBorder="1"/>
    <xf numFmtId="0" fontId="0" fillId="0" borderId="0" xfId="0" applyAlignment="1">
      <alignment horizontal="left"/>
    </xf>
    <xf numFmtId="165" fontId="0" fillId="0" borderId="0" xfId="0" applyNumberFormat="1"/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0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164" fontId="0" fillId="0" borderId="7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164" fontId="5" fillId="2" borderId="28" xfId="0" applyNumberFormat="1" applyFont="1" applyFill="1" applyBorder="1"/>
    <xf numFmtId="0" fontId="7" fillId="0" borderId="0" xfId="1" applyFont="1"/>
    <xf numFmtId="0" fontId="6" fillId="0" borderId="0" xfId="1"/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0" fontId="9" fillId="0" borderId="29" xfId="1" applyFont="1" applyBorder="1" applyAlignment="1">
      <alignment horizontal="center"/>
    </xf>
    <xf numFmtId="0" fontId="9" fillId="0" borderId="29" xfId="1" applyFont="1" applyFill="1" applyBorder="1" applyAlignment="1">
      <alignment horizontal="center"/>
    </xf>
    <xf numFmtId="0" fontId="9" fillId="0" borderId="0" xfId="1" applyFont="1" applyBorder="1" applyAlignment="1">
      <alignment horizontal="center"/>
    </xf>
    <xf numFmtId="0" fontId="10" fillId="3" borderId="27" xfId="1" applyFont="1" applyFill="1" applyBorder="1" applyAlignment="1">
      <alignment horizontal="center"/>
    </xf>
    <xf numFmtId="0" fontId="10" fillId="3" borderId="30" xfId="1" applyFont="1" applyFill="1" applyBorder="1" applyAlignment="1">
      <alignment horizontal="center"/>
    </xf>
    <xf numFmtId="0" fontId="10" fillId="3" borderId="25" xfId="1" applyNumberFormat="1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/>
    </xf>
    <xf numFmtId="0" fontId="9" fillId="0" borderId="31" xfId="1" applyFont="1" applyBorder="1" applyAlignment="1">
      <alignment horizontal="center"/>
    </xf>
    <xf numFmtId="0" fontId="11" fillId="3" borderId="30" xfId="1" applyFont="1" applyFill="1" applyBorder="1" applyAlignment="1">
      <alignment horizontal="center"/>
    </xf>
    <xf numFmtId="0" fontId="9" fillId="0" borderId="0" xfId="1" quotePrefix="1" applyFont="1" applyFill="1" applyBorder="1" applyAlignment="1">
      <alignment horizontal="center"/>
    </xf>
    <xf numFmtId="0" fontId="9" fillId="0" borderId="0" xfId="1" applyFont="1"/>
    <xf numFmtId="0" fontId="12" fillId="3" borderId="28" xfId="1" applyNumberFormat="1" applyFont="1" applyFill="1" applyBorder="1" applyAlignment="1">
      <alignment horizontal="center"/>
    </xf>
    <xf numFmtId="0" fontId="6" fillId="0" borderId="0" xfId="1" applyFill="1" applyBorder="1"/>
    <xf numFmtId="0" fontId="9" fillId="0" borderId="29" xfId="1" applyNumberFormat="1" applyFont="1" applyBorder="1" applyAlignment="1">
      <alignment horizontal="center"/>
    </xf>
    <xf numFmtId="0" fontId="13" fillId="0" borderId="0" xfId="1" applyFont="1"/>
    <xf numFmtId="0" fontId="9" fillId="0" borderId="0" xfId="1" applyFont="1" applyAlignment="1">
      <alignment horizontal="centerContinuous"/>
    </xf>
    <xf numFmtId="166" fontId="13" fillId="0" borderId="0" xfId="1" applyNumberFormat="1" applyFont="1" applyProtection="1"/>
    <xf numFmtId="0" fontId="9" fillId="0" borderId="29" xfId="1" applyFont="1" applyBorder="1" applyAlignment="1" applyProtection="1">
      <alignment horizontal="center"/>
    </xf>
    <xf numFmtId="0" fontId="9" fillId="0" borderId="29" xfId="1" applyFont="1" applyBorder="1" applyAlignment="1" applyProtection="1">
      <alignment horizontal="left"/>
    </xf>
    <xf numFmtId="0" fontId="9" fillId="0" borderId="29" xfId="1" applyFont="1" applyBorder="1" applyAlignment="1" applyProtection="1">
      <alignment horizontal="centerContinuous"/>
    </xf>
    <xf numFmtId="1" fontId="10" fillId="3" borderId="30" xfId="1" applyNumberFormat="1" applyFont="1" applyFill="1" applyBorder="1" applyAlignment="1" applyProtection="1">
      <alignment horizontal="center"/>
    </xf>
    <xf numFmtId="1" fontId="9" fillId="0" borderId="0" xfId="1" applyNumberFormat="1" applyFont="1" applyAlignment="1" applyProtection="1">
      <alignment horizontal="center"/>
    </xf>
    <xf numFmtId="0" fontId="9" fillId="0" borderId="0" xfId="1" applyFont="1" applyAlignment="1" applyProtection="1">
      <alignment horizontal="center"/>
    </xf>
    <xf numFmtId="0" fontId="11" fillId="3" borderId="32" xfId="1" applyFont="1" applyFill="1" applyBorder="1" applyAlignment="1">
      <alignment horizontal="center"/>
    </xf>
    <xf numFmtId="1" fontId="9" fillId="0" borderId="0" xfId="1" applyNumberFormat="1" applyFont="1" applyBorder="1" applyAlignment="1" applyProtection="1">
      <alignment horizontal="center"/>
    </xf>
    <xf numFmtId="0" fontId="9" fillId="0" borderId="0" xfId="1" applyFont="1" applyBorder="1" applyAlignment="1" applyProtection="1">
      <alignment horizontal="center"/>
    </xf>
    <xf numFmtId="1" fontId="9" fillId="0" borderId="29" xfId="1" applyNumberFormat="1" applyFont="1" applyBorder="1" applyAlignment="1" applyProtection="1">
      <alignment horizontal="center"/>
    </xf>
    <xf numFmtId="166" fontId="14" fillId="0" borderId="0" xfId="1" applyNumberFormat="1" applyFont="1" applyAlignment="1" applyProtection="1">
      <alignment horizontal="right"/>
      <protection locked="0"/>
    </xf>
    <xf numFmtId="1" fontId="12" fillId="3" borderId="28" xfId="1" applyNumberFormat="1" applyFont="1" applyFill="1" applyBorder="1" applyAlignment="1">
      <alignment horizontal="center"/>
    </xf>
    <xf numFmtId="0" fontId="0" fillId="0" borderId="35" xfId="0" applyFill="1" applyBorder="1" applyAlignment="1"/>
    <xf numFmtId="0" fontId="0" fillId="0" borderId="36" xfId="0" applyFill="1" applyBorder="1" applyAlignment="1"/>
    <xf numFmtId="0" fontId="15" fillId="0" borderId="33" xfId="0" applyFont="1" applyFill="1" applyBorder="1" applyAlignment="1">
      <alignment horizontal="center"/>
    </xf>
    <xf numFmtId="0" fontId="15" fillId="0" borderId="34" xfId="0" applyFont="1" applyFill="1" applyBorder="1" applyAlignment="1">
      <alignment horizontal="center"/>
    </xf>
    <xf numFmtId="0" fontId="0" fillId="0" borderId="35" xfId="0" applyNumberFormat="1" applyFill="1" applyBorder="1" applyAlignment="1"/>
    <xf numFmtId="0" fontId="0" fillId="0" borderId="36" xfId="0" applyNumberFormat="1" applyFill="1" applyBorder="1" applyAlignment="1"/>
    <xf numFmtId="0" fontId="16" fillId="0" borderId="33" xfId="0" applyFont="1" applyFill="1" applyBorder="1" applyAlignment="1">
      <alignment horizontal="center"/>
    </xf>
    <xf numFmtId="0" fontId="16" fillId="0" borderId="34" xfId="0" applyFont="1" applyFill="1" applyBorder="1" applyAlignment="1">
      <alignment horizontal="center"/>
    </xf>
    <xf numFmtId="1" fontId="0" fillId="0" borderId="35" xfId="0" applyNumberFormat="1" applyFill="1" applyBorder="1" applyAlignment="1"/>
    <xf numFmtId="1" fontId="0" fillId="0" borderId="36" xfId="0" applyNumberFormat="1" applyFill="1" applyBorder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PT/W2/Lectures/new%20(2004)/Macintosh%20HDQUANT/mini1-00/lectures/sept2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2"/>
      <sheetName val="Pigskin"/>
      <sheetName val="Blending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5"/>
  <sheetViews>
    <sheetView workbookViewId="0"/>
  </sheetViews>
  <sheetFormatPr defaultRowHeight="15" x14ac:dyDescent="0.25"/>
  <cols>
    <col min="2" max="2" width="6.7109375" customWidth="1"/>
    <col min="7" max="7" width="8" bestFit="1" customWidth="1"/>
    <col min="8" max="8" width="9.5703125" customWidth="1"/>
    <col min="9" max="9" width="6.28515625" customWidth="1"/>
    <col min="10" max="10" width="6.42578125" customWidth="1"/>
  </cols>
  <sheetData>
    <row r="2" spans="2:9" x14ac:dyDescent="0.25">
      <c r="B2" s="17" t="s">
        <v>11</v>
      </c>
    </row>
    <row r="4" spans="2:9" x14ac:dyDescent="0.25">
      <c r="B4" s="1" t="s">
        <v>8</v>
      </c>
      <c r="C4" s="1" t="s">
        <v>5</v>
      </c>
      <c r="D4" s="1" t="s">
        <v>6</v>
      </c>
      <c r="E4" s="1" t="s">
        <v>7</v>
      </c>
      <c r="F4" s="1" t="s">
        <v>3</v>
      </c>
      <c r="G4" s="1" t="s">
        <v>9</v>
      </c>
    </row>
    <row r="5" spans="2:9" x14ac:dyDescent="0.25">
      <c r="B5" t="s">
        <v>0</v>
      </c>
      <c r="C5" s="2">
        <v>400</v>
      </c>
      <c r="D5" s="3">
        <v>1300</v>
      </c>
      <c r="E5" s="3">
        <v>1000</v>
      </c>
      <c r="F5" s="4">
        <v>350</v>
      </c>
      <c r="G5" s="11">
        <v>400</v>
      </c>
    </row>
    <row r="6" spans="2:9" x14ac:dyDescent="0.25">
      <c r="B6" t="s">
        <v>1</v>
      </c>
      <c r="C6" s="5">
        <v>300</v>
      </c>
      <c r="D6" s="6">
        <v>1500</v>
      </c>
      <c r="E6" s="6">
        <v>1200</v>
      </c>
      <c r="F6" s="7">
        <v>450</v>
      </c>
      <c r="G6" s="12">
        <v>500</v>
      </c>
    </row>
    <row r="7" spans="2:9" x14ac:dyDescent="0.25">
      <c r="B7" t="s">
        <v>2</v>
      </c>
      <c r="C7" s="5">
        <v>500</v>
      </c>
      <c r="D7" s="6">
        <v>1600</v>
      </c>
      <c r="E7" s="6">
        <v>1150</v>
      </c>
      <c r="F7" s="7">
        <v>800</v>
      </c>
      <c r="G7" s="13">
        <v>450</v>
      </c>
    </row>
    <row r="8" spans="2:9" x14ac:dyDescent="0.25">
      <c r="B8" t="s">
        <v>3</v>
      </c>
      <c r="C8" s="8">
        <v>260</v>
      </c>
      <c r="D8" s="9">
        <v>1000</v>
      </c>
      <c r="E8" s="9">
        <v>900</v>
      </c>
      <c r="F8" s="10" t="s">
        <v>4</v>
      </c>
    </row>
    <row r="9" spans="2:9" x14ac:dyDescent="0.25">
      <c r="B9" s="1" t="s">
        <v>10</v>
      </c>
      <c r="C9" s="14">
        <v>350</v>
      </c>
      <c r="D9" s="15">
        <v>325</v>
      </c>
      <c r="E9" s="16">
        <v>425</v>
      </c>
    </row>
    <row r="10" spans="2:9" x14ac:dyDescent="0.25">
      <c r="H10" t="s">
        <v>16</v>
      </c>
    </row>
    <row r="11" spans="2:9" x14ac:dyDescent="0.25">
      <c r="B11" s="1" t="s">
        <v>13</v>
      </c>
      <c r="C11" s="1" t="s">
        <v>5</v>
      </c>
      <c r="D11" s="1" t="s">
        <v>6</v>
      </c>
      <c r="E11" s="1" t="s">
        <v>7</v>
      </c>
      <c r="F11" s="1" t="s">
        <v>3</v>
      </c>
      <c r="H11" s="1" t="s">
        <v>14</v>
      </c>
      <c r="I11" s="34" t="s">
        <v>15</v>
      </c>
    </row>
    <row r="12" spans="2:9" x14ac:dyDescent="0.25">
      <c r="B12" t="s">
        <v>0</v>
      </c>
      <c r="C12" s="36">
        <f>C5*$H$12</f>
        <v>400</v>
      </c>
      <c r="D12" s="37">
        <f t="shared" ref="D12:F12" si="0">D5*$H$12</f>
        <v>1300</v>
      </c>
      <c r="E12" s="37">
        <f t="shared" si="0"/>
        <v>1000</v>
      </c>
      <c r="F12" s="38">
        <f t="shared" si="0"/>
        <v>350</v>
      </c>
      <c r="H12" s="35">
        <v>1</v>
      </c>
      <c r="I12" s="35">
        <v>0.75</v>
      </c>
    </row>
    <row r="13" spans="2:9" x14ac:dyDescent="0.25">
      <c r="B13" t="s">
        <v>1</v>
      </c>
      <c r="C13" s="39">
        <f t="shared" ref="C13:F13" si="1">C6*$H$12</f>
        <v>300</v>
      </c>
      <c r="D13" s="40">
        <f t="shared" si="1"/>
        <v>1500</v>
      </c>
      <c r="E13" s="40">
        <f t="shared" si="1"/>
        <v>1200</v>
      </c>
      <c r="F13" s="41">
        <f t="shared" si="1"/>
        <v>450</v>
      </c>
    </row>
    <row r="14" spans="2:9" ht="15.75" thickBot="1" x14ac:dyDescent="0.3">
      <c r="B14" t="s">
        <v>2</v>
      </c>
      <c r="C14" s="39">
        <f t="shared" ref="C14:F14" si="2">C7*$H$12</f>
        <v>500</v>
      </c>
      <c r="D14" s="40">
        <f t="shared" si="2"/>
        <v>1600</v>
      </c>
      <c r="E14" s="40">
        <f t="shared" si="2"/>
        <v>1150</v>
      </c>
      <c r="F14" s="41">
        <f t="shared" si="2"/>
        <v>800</v>
      </c>
      <c r="H14" t="s">
        <v>22</v>
      </c>
    </row>
    <row r="15" spans="2:9" ht="16.5" thickTop="1" thickBot="1" x14ac:dyDescent="0.3">
      <c r="B15" t="s">
        <v>3</v>
      </c>
      <c r="C15" s="42">
        <f>C8*$I$12</f>
        <v>195</v>
      </c>
      <c r="D15" s="43">
        <f t="shared" ref="D15:E15" si="3">D8*$I$12</f>
        <v>750</v>
      </c>
      <c r="E15" s="43">
        <f t="shared" si="3"/>
        <v>675</v>
      </c>
      <c r="F15" s="44" t="s">
        <v>4</v>
      </c>
      <c r="H15" s="45">
        <f>SUMPRODUCT(C12:F15,C18:F21)</f>
        <v>932500.0001578473</v>
      </c>
    </row>
    <row r="16" spans="2:9" ht="15.75" thickTop="1" x14ac:dyDescent="0.25"/>
    <row r="17" spans="2:10" x14ac:dyDescent="0.25">
      <c r="B17" s="1" t="s">
        <v>12</v>
      </c>
      <c r="C17" s="1" t="s">
        <v>5</v>
      </c>
      <c r="D17" s="1" t="s">
        <v>6</v>
      </c>
      <c r="E17" s="1" t="s">
        <v>7</v>
      </c>
      <c r="F17" s="1" t="s">
        <v>3</v>
      </c>
      <c r="G17" s="1" t="s">
        <v>17</v>
      </c>
      <c r="H17" s="1" t="s">
        <v>19</v>
      </c>
    </row>
    <row r="18" spans="2:10" x14ac:dyDescent="0.25">
      <c r="B18" t="s">
        <v>0</v>
      </c>
      <c r="C18" s="19">
        <v>0</v>
      </c>
      <c r="D18" s="20">
        <v>0</v>
      </c>
      <c r="E18" s="20">
        <v>225.00000012623786</v>
      </c>
      <c r="F18" s="25">
        <v>175.00000088391516</v>
      </c>
      <c r="G18">
        <f>SUM(C18:F18)</f>
        <v>400.00000101015303</v>
      </c>
      <c r="H18" s="31">
        <f>-G18</f>
        <v>-400.00000101015303</v>
      </c>
      <c r="I18" s="30" t="s">
        <v>21</v>
      </c>
      <c r="J18">
        <f>-G5</f>
        <v>-400</v>
      </c>
    </row>
    <row r="19" spans="2:10" x14ac:dyDescent="0.25">
      <c r="B19" t="s">
        <v>1</v>
      </c>
      <c r="C19" s="21">
        <v>350.00000088391516</v>
      </c>
      <c r="D19" s="22">
        <v>0</v>
      </c>
      <c r="E19" s="22">
        <v>0</v>
      </c>
      <c r="F19" s="26">
        <v>149.99999911608484</v>
      </c>
      <c r="G19">
        <f t="shared" ref="G19:G21" si="4">SUM(C19:F19)</f>
        <v>500</v>
      </c>
      <c r="H19" s="32">
        <f t="shared" ref="H19:H20" si="5">-G19</f>
        <v>-500</v>
      </c>
      <c r="I19" s="30" t="s">
        <v>21</v>
      </c>
      <c r="J19">
        <f>-G6</f>
        <v>-500</v>
      </c>
    </row>
    <row r="20" spans="2:10" x14ac:dyDescent="0.25">
      <c r="B20" t="s">
        <v>2</v>
      </c>
      <c r="C20" s="21">
        <v>0</v>
      </c>
      <c r="D20" s="22">
        <v>0</v>
      </c>
      <c r="E20" s="22">
        <v>199.99999987376214</v>
      </c>
      <c r="F20" s="26">
        <v>0</v>
      </c>
      <c r="G20">
        <f t="shared" si="4"/>
        <v>199.99999987376214</v>
      </c>
      <c r="H20" s="33">
        <f t="shared" si="5"/>
        <v>-199.99999987376214</v>
      </c>
      <c r="I20" s="30" t="s">
        <v>21</v>
      </c>
      <c r="J20">
        <f>-G7</f>
        <v>-450</v>
      </c>
    </row>
    <row r="21" spans="2:10" x14ac:dyDescent="0.25">
      <c r="B21" t="s">
        <v>3</v>
      </c>
      <c r="C21" s="23">
        <v>0</v>
      </c>
      <c r="D21" s="24">
        <v>325</v>
      </c>
      <c r="E21" s="24">
        <v>0</v>
      </c>
      <c r="F21" s="18"/>
      <c r="G21">
        <f t="shared" si="4"/>
        <v>325</v>
      </c>
    </row>
    <row r="22" spans="2:10" x14ac:dyDescent="0.25">
      <c r="B22" s="1" t="s">
        <v>18</v>
      </c>
      <c r="C22">
        <f>SUM(C18:C21)</f>
        <v>350.00000088391516</v>
      </c>
      <c r="D22">
        <f t="shared" ref="D22:F22" si="6">SUM(D18:D21)</f>
        <v>325</v>
      </c>
      <c r="E22">
        <f t="shared" si="6"/>
        <v>425</v>
      </c>
      <c r="F22">
        <f t="shared" si="6"/>
        <v>325</v>
      </c>
    </row>
    <row r="23" spans="2:10" x14ac:dyDescent="0.25">
      <c r="B23" s="1" t="s">
        <v>19</v>
      </c>
      <c r="C23" s="27">
        <f>C22</f>
        <v>350.00000088391516</v>
      </c>
      <c r="D23" s="28">
        <f t="shared" ref="D23:E23" si="7">D22</f>
        <v>325</v>
      </c>
      <c r="E23" s="28">
        <f t="shared" si="7"/>
        <v>425</v>
      </c>
      <c r="F23" s="29">
        <f>F22-G21</f>
        <v>0</v>
      </c>
    </row>
    <row r="24" spans="2:10" x14ac:dyDescent="0.25">
      <c r="C24" s="30" t="s">
        <v>20</v>
      </c>
      <c r="D24" s="30" t="s">
        <v>20</v>
      </c>
      <c r="E24" s="30" t="s">
        <v>20</v>
      </c>
      <c r="F24" s="30" t="s">
        <v>20</v>
      </c>
    </row>
    <row r="25" spans="2:10" x14ac:dyDescent="0.25">
      <c r="C25">
        <f>C9</f>
        <v>350</v>
      </c>
      <c r="D25">
        <f t="shared" ref="D25:F25" si="8">D9</f>
        <v>325</v>
      </c>
      <c r="E25">
        <f t="shared" si="8"/>
        <v>425</v>
      </c>
      <c r="F25">
        <f t="shared" si="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4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6.28515625" bestFit="1" customWidth="1"/>
    <col min="3" max="3" width="21.5703125" bestFit="1" customWidth="1"/>
    <col min="4" max="4" width="6.140625" customWidth="1"/>
    <col min="5" max="5" width="8.7109375" bestFit="1" customWidth="1"/>
    <col min="6" max="6" width="10.85546875" bestFit="1" customWidth="1"/>
    <col min="7" max="8" width="10" bestFit="1" customWidth="1"/>
  </cols>
  <sheetData>
    <row r="1" spans="1:8" x14ac:dyDescent="0.25">
      <c r="A1" s="17" t="s">
        <v>43</v>
      </c>
    </row>
    <row r="2" spans="1:8" x14ac:dyDescent="0.25">
      <c r="A2" s="17" t="s">
        <v>44</v>
      </c>
    </row>
    <row r="3" spans="1:8" x14ac:dyDescent="0.25">
      <c r="A3" s="17" t="s">
        <v>45</v>
      </c>
    </row>
    <row r="6" spans="1:8" ht="15.75" thickBot="1" x14ac:dyDescent="0.3">
      <c r="A6" t="s">
        <v>46</v>
      </c>
    </row>
    <row r="7" spans="1:8" x14ac:dyDescent="0.25">
      <c r="B7" s="81"/>
      <c r="C7" s="81"/>
      <c r="D7" s="81" t="s">
        <v>49</v>
      </c>
      <c r="E7" s="81" t="s">
        <v>51</v>
      </c>
      <c r="F7" s="81" t="s">
        <v>22</v>
      </c>
      <c r="G7" s="81" t="s">
        <v>54</v>
      </c>
      <c r="H7" s="81" t="s">
        <v>54</v>
      </c>
    </row>
    <row r="8" spans="1:8" ht="15.75" thickBot="1" x14ac:dyDescent="0.3">
      <c r="B8" s="82" t="s">
        <v>47</v>
      </c>
      <c r="C8" s="82" t="s">
        <v>48</v>
      </c>
      <c r="D8" s="82" t="s">
        <v>50</v>
      </c>
      <c r="E8" s="82" t="s">
        <v>52</v>
      </c>
      <c r="F8" s="82" t="s">
        <v>53</v>
      </c>
      <c r="G8" s="82" t="s">
        <v>55</v>
      </c>
      <c r="H8" s="82" t="s">
        <v>56</v>
      </c>
    </row>
    <row r="9" spans="1:8" x14ac:dyDescent="0.25">
      <c r="B9" s="79" t="s">
        <v>62</v>
      </c>
      <c r="C9" s="79" t="s">
        <v>63</v>
      </c>
      <c r="D9" s="83">
        <v>275.00000000000017</v>
      </c>
      <c r="E9" s="83">
        <v>0</v>
      </c>
      <c r="F9" s="79">
        <v>0</v>
      </c>
      <c r="G9" s="79">
        <v>0</v>
      </c>
      <c r="H9" s="79">
        <v>0.99999999999702349</v>
      </c>
    </row>
    <row r="10" spans="1:8" x14ac:dyDescent="0.25">
      <c r="B10" s="79" t="s">
        <v>64</v>
      </c>
      <c r="C10" s="79" t="s">
        <v>65</v>
      </c>
      <c r="D10" s="83">
        <v>700</v>
      </c>
      <c r="E10" s="83">
        <v>0</v>
      </c>
      <c r="F10" s="79">
        <v>0</v>
      </c>
      <c r="G10" s="79">
        <v>1E+30</v>
      </c>
      <c r="H10" s="79">
        <v>0</v>
      </c>
    </row>
    <row r="11" spans="1:8" x14ac:dyDescent="0.25">
      <c r="B11" s="79" t="s">
        <v>66</v>
      </c>
      <c r="C11" s="79" t="s">
        <v>67</v>
      </c>
      <c r="D11" s="83">
        <v>650</v>
      </c>
      <c r="E11" s="83">
        <v>0</v>
      </c>
      <c r="F11" s="79">
        <v>0</v>
      </c>
      <c r="G11" s="79">
        <v>1E+30</v>
      </c>
      <c r="H11" s="79">
        <v>0</v>
      </c>
    </row>
    <row r="12" spans="1:8" x14ac:dyDescent="0.25">
      <c r="B12" s="79" t="s">
        <v>68</v>
      </c>
      <c r="C12" s="79" t="s">
        <v>69</v>
      </c>
      <c r="D12" s="83">
        <v>25.000000000000131</v>
      </c>
      <c r="E12" s="83">
        <v>0</v>
      </c>
      <c r="F12" s="79">
        <v>0</v>
      </c>
      <c r="G12" s="79">
        <v>0</v>
      </c>
      <c r="H12" s="79">
        <v>0</v>
      </c>
    </row>
    <row r="13" spans="1:8" x14ac:dyDescent="0.25">
      <c r="B13" s="79" t="s">
        <v>70</v>
      </c>
      <c r="C13" s="79" t="s">
        <v>71</v>
      </c>
      <c r="D13" s="83">
        <v>250.00000000000003</v>
      </c>
      <c r="E13" s="83">
        <v>0</v>
      </c>
      <c r="F13" s="79">
        <v>0</v>
      </c>
      <c r="G13" s="79">
        <v>0</v>
      </c>
      <c r="H13" s="79">
        <v>0.99999999999702349</v>
      </c>
    </row>
    <row r="14" spans="1:8" x14ac:dyDescent="0.25">
      <c r="B14" s="79" t="s">
        <v>72</v>
      </c>
      <c r="C14" s="79" t="s">
        <v>73</v>
      </c>
      <c r="D14" s="83">
        <v>725</v>
      </c>
      <c r="E14" s="83">
        <v>0.99999999997506994</v>
      </c>
      <c r="F14" s="79">
        <v>0</v>
      </c>
      <c r="G14" s="79">
        <v>1E+30</v>
      </c>
      <c r="H14" s="79">
        <v>0.99999999997506994</v>
      </c>
    </row>
    <row r="15" spans="1:8" x14ac:dyDescent="0.25">
      <c r="B15" s="79" t="s">
        <v>74</v>
      </c>
      <c r="C15" s="79" t="s">
        <v>75</v>
      </c>
      <c r="D15" s="83">
        <v>0</v>
      </c>
      <c r="E15" s="83">
        <v>0</v>
      </c>
      <c r="F15" s="79">
        <v>0</v>
      </c>
      <c r="G15" s="79">
        <v>0</v>
      </c>
      <c r="H15" s="79">
        <v>1E+30</v>
      </c>
    </row>
    <row r="16" spans="1:8" x14ac:dyDescent="0.25">
      <c r="B16" s="79" t="s">
        <v>76</v>
      </c>
      <c r="C16" s="79" t="s">
        <v>77</v>
      </c>
      <c r="D16" s="83">
        <v>650</v>
      </c>
      <c r="E16" s="83">
        <v>0</v>
      </c>
      <c r="F16" s="79">
        <v>0</v>
      </c>
      <c r="G16" s="79">
        <v>1E+30</v>
      </c>
      <c r="H16" s="79">
        <v>0</v>
      </c>
    </row>
    <row r="17" spans="1:8" x14ac:dyDescent="0.25">
      <c r="B17" s="79" t="s">
        <v>78</v>
      </c>
      <c r="C17" s="79" t="s">
        <v>79</v>
      </c>
      <c r="D17" s="83">
        <v>900</v>
      </c>
      <c r="E17" s="83">
        <v>0.99999999999828648</v>
      </c>
      <c r="F17" s="79">
        <v>0</v>
      </c>
      <c r="G17" s="79">
        <v>1E+30</v>
      </c>
      <c r="H17" s="79">
        <v>0.99999999999828648</v>
      </c>
    </row>
    <row r="18" spans="1:8" ht="15.75" thickBot="1" x14ac:dyDescent="0.3">
      <c r="B18" s="80" t="s">
        <v>80</v>
      </c>
      <c r="C18" s="80" t="s">
        <v>81</v>
      </c>
      <c r="D18" s="84">
        <v>1624.9999999999998</v>
      </c>
      <c r="E18" s="84">
        <v>0</v>
      </c>
      <c r="F18" s="80">
        <v>0.99999999999944023</v>
      </c>
      <c r="G18" s="80">
        <v>0</v>
      </c>
      <c r="H18" s="80">
        <v>0.99999999999944023</v>
      </c>
    </row>
    <row r="20" spans="1:8" ht="15.75" thickBot="1" x14ac:dyDescent="0.3">
      <c r="A20" t="s">
        <v>57</v>
      </c>
    </row>
    <row r="21" spans="1:8" x14ac:dyDescent="0.25">
      <c r="B21" s="81"/>
      <c r="C21" s="81"/>
      <c r="D21" s="81" t="s">
        <v>49</v>
      </c>
      <c r="E21" s="81" t="s">
        <v>58</v>
      </c>
      <c r="F21" s="81" t="s">
        <v>60</v>
      </c>
      <c r="G21" s="81" t="s">
        <v>54</v>
      </c>
      <c r="H21" s="81" t="s">
        <v>54</v>
      </c>
    </row>
    <row r="22" spans="1:8" ht="15.75" thickBot="1" x14ac:dyDescent="0.3">
      <c r="B22" s="82" t="s">
        <v>47</v>
      </c>
      <c r="C22" s="82" t="s">
        <v>48</v>
      </c>
      <c r="D22" s="82" t="s">
        <v>50</v>
      </c>
      <c r="E22" s="82" t="s">
        <v>59</v>
      </c>
      <c r="F22" s="82" t="s">
        <v>61</v>
      </c>
      <c r="G22" s="82" t="s">
        <v>55</v>
      </c>
      <c r="H22" s="82" t="s">
        <v>56</v>
      </c>
    </row>
    <row r="23" spans="1:8" x14ac:dyDescent="0.25">
      <c r="B23" s="79" t="s">
        <v>82</v>
      </c>
      <c r="C23" s="79" t="s">
        <v>83</v>
      </c>
      <c r="D23" s="83">
        <v>0</v>
      </c>
      <c r="E23" s="83">
        <v>1</v>
      </c>
      <c r="F23" s="79">
        <v>0</v>
      </c>
      <c r="G23" s="79">
        <v>998374.99999944109</v>
      </c>
      <c r="H23" s="79">
        <v>0</v>
      </c>
    </row>
    <row r="24" spans="1:8" x14ac:dyDescent="0.25">
      <c r="B24" s="79" t="s">
        <v>84</v>
      </c>
      <c r="C24" s="79" t="s">
        <v>85</v>
      </c>
      <c r="D24" s="83">
        <v>0</v>
      </c>
      <c r="E24" s="83">
        <v>0.99999999999793299</v>
      </c>
      <c r="F24" s="79">
        <v>0</v>
      </c>
      <c r="G24" s="79">
        <v>524.99999999952229</v>
      </c>
      <c r="H24" s="79">
        <v>0</v>
      </c>
    </row>
    <row r="25" spans="1:8" x14ac:dyDescent="0.25">
      <c r="B25" s="79" t="s">
        <v>86</v>
      </c>
      <c r="C25" s="79" t="s">
        <v>87</v>
      </c>
      <c r="D25" s="83">
        <v>0</v>
      </c>
      <c r="E25" s="83">
        <v>0.99999999997519562</v>
      </c>
      <c r="F25" s="79">
        <v>0</v>
      </c>
      <c r="G25" s="79">
        <v>525.00000001145941</v>
      </c>
      <c r="H25" s="79">
        <v>0</v>
      </c>
    </row>
    <row r="26" spans="1:8" x14ac:dyDescent="0.25">
      <c r="B26" s="79" t="s">
        <v>88</v>
      </c>
      <c r="C26" s="79" t="s">
        <v>89</v>
      </c>
      <c r="D26" s="83">
        <v>0</v>
      </c>
      <c r="E26" s="83">
        <v>0.99999999999793299</v>
      </c>
      <c r="F26" s="79">
        <v>0</v>
      </c>
      <c r="G26" s="79">
        <v>449.99999999959067</v>
      </c>
      <c r="H26" s="79">
        <v>0</v>
      </c>
    </row>
    <row r="27" spans="1:8" x14ac:dyDescent="0.25">
      <c r="B27" s="79" t="s">
        <v>90</v>
      </c>
      <c r="C27" s="79" t="s">
        <v>91</v>
      </c>
      <c r="D27" s="83">
        <v>0</v>
      </c>
      <c r="E27" s="83">
        <v>0.99999999999793299</v>
      </c>
      <c r="F27" s="79">
        <v>0</v>
      </c>
      <c r="G27" s="79">
        <v>449.99999999959067</v>
      </c>
      <c r="H27" s="79">
        <v>0</v>
      </c>
    </row>
    <row r="28" spans="1:8" x14ac:dyDescent="0.25">
      <c r="B28" s="79" t="s">
        <v>92</v>
      </c>
      <c r="C28" s="79" t="s">
        <v>93</v>
      </c>
      <c r="D28" s="83">
        <v>0</v>
      </c>
      <c r="E28" s="83">
        <v>0</v>
      </c>
      <c r="F28" s="79">
        <v>0</v>
      </c>
      <c r="G28" s="79">
        <v>0</v>
      </c>
      <c r="H28" s="79">
        <v>1E+30</v>
      </c>
    </row>
    <row r="29" spans="1:8" x14ac:dyDescent="0.25">
      <c r="B29" s="79" t="s">
        <v>94</v>
      </c>
      <c r="C29" s="79" t="s">
        <v>95</v>
      </c>
      <c r="D29" s="83">
        <v>0</v>
      </c>
      <c r="E29" s="83">
        <v>0</v>
      </c>
      <c r="F29" s="79">
        <v>0</v>
      </c>
      <c r="G29" s="79">
        <v>1E+30</v>
      </c>
      <c r="H29" s="79">
        <v>0</v>
      </c>
    </row>
    <row r="30" spans="1:8" x14ac:dyDescent="0.25">
      <c r="B30" s="79" t="s">
        <v>96</v>
      </c>
      <c r="C30" s="79" t="s">
        <v>97</v>
      </c>
      <c r="D30" s="83">
        <v>0</v>
      </c>
      <c r="E30" s="83">
        <v>0</v>
      </c>
      <c r="F30" s="79">
        <v>0</v>
      </c>
      <c r="G30" s="79">
        <v>1E+30</v>
      </c>
      <c r="H30" s="79">
        <v>0</v>
      </c>
    </row>
    <row r="31" spans="1:8" x14ac:dyDescent="0.25">
      <c r="B31" s="79" t="s">
        <v>98</v>
      </c>
      <c r="C31" s="79" t="s">
        <v>99</v>
      </c>
      <c r="D31" s="83">
        <v>0</v>
      </c>
      <c r="E31" s="83">
        <v>0</v>
      </c>
      <c r="F31" s="79">
        <v>0</v>
      </c>
      <c r="G31" s="79">
        <v>1E+30</v>
      </c>
      <c r="H31" s="79">
        <v>0</v>
      </c>
    </row>
    <row r="32" spans="1:8" x14ac:dyDescent="0.25">
      <c r="B32" s="79" t="s">
        <v>100</v>
      </c>
      <c r="C32" s="79" t="s">
        <v>101</v>
      </c>
      <c r="D32" s="83">
        <v>0</v>
      </c>
      <c r="E32" s="83">
        <v>0</v>
      </c>
      <c r="F32" s="79">
        <v>0</v>
      </c>
      <c r="G32" s="79">
        <v>1E+30</v>
      </c>
      <c r="H32" s="79">
        <v>0</v>
      </c>
    </row>
    <row r="33" spans="2:8" x14ac:dyDescent="0.25">
      <c r="B33" s="79" t="s">
        <v>102</v>
      </c>
      <c r="C33" s="79" t="s">
        <v>103</v>
      </c>
      <c r="D33" s="83">
        <v>0</v>
      </c>
      <c r="E33" s="83">
        <v>0</v>
      </c>
      <c r="F33" s="79">
        <v>0</v>
      </c>
      <c r="G33" s="79">
        <v>1E+30</v>
      </c>
      <c r="H33" s="79">
        <v>0</v>
      </c>
    </row>
    <row r="34" spans="2:8" x14ac:dyDescent="0.25">
      <c r="B34" s="79" t="s">
        <v>104</v>
      </c>
      <c r="C34" s="79" t="s">
        <v>105</v>
      </c>
      <c r="D34" s="83">
        <v>0</v>
      </c>
      <c r="E34" s="83">
        <v>0</v>
      </c>
      <c r="F34" s="79">
        <v>0</v>
      </c>
      <c r="G34" s="79">
        <v>1E+30</v>
      </c>
      <c r="H34" s="79">
        <v>0</v>
      </c>
    </row>
    <row r="35" spans="2:8" x14ac:dyDescent="0.25">
      <c r="B35" s="79" t="s">
        <v>106</v>
      </c>
      <c r="C35" s="79" t="s">
        <v>107</v>
      </c>
      <c r="D35" s="83">
        <v>0</v>
      </c>
      <c r="E35" s="83">
        <v>0</v>
      </c>
      <c r="F35" s="79">
        <v>0</v>
      </c>
      <c r="G35" s="79">
        <v>1E+30</v>
      </c>
      <c r="H35" s="79">
        <v>0</v>
      </c>
    </row>
    <row r="36" spans="2:8" x14ac:dyDescent="0.25">
      <c r="B36" s="79" t="s">
        <v>108</v>
      </c>
      <c r="C36" s="79" t="s">
        <v>109</v>
      </c>
      <c r="D36" s="83">
        <v>0</v>
      </c>
      <c r="E36" s="83">
        <v>0</v>
      </c>
      <c r="F36" s="79">
        <v>0</v>
      </c>
      <c r="G36" s="79">
        <v>1E+30</v>
      </c>
      <c r="H36" s="79">
        <v>0</v>
      </c>
    </row>
    <row r="37" spans="2:8" x14ac:dyDescent="0.25">
      <c r="B37" s="79" t="s">
        <v>110</v>
      </c>
      <c r="C37" s="79" t="s">
        <v>111</v>
      </c>
      <c r="D37" s="83">
        <v>0</v>
      </c>
      <c r="E37" s="83">
        <v>0</v>
      </c>
      <c r="F37" s="79">
        <v>0</v>
      </c>
      <c r="G37" s="79">
        <v>1E+30</v>
      </c>
      <c r="H37" s="79">
        <v>0</v>
      </c>
    </row>
    <row r="38" spans="2:8" x14ac:dyDescent="0.25">
      <c r="B38" s="79" t="s">
        <v>112</v>
      </c>
      <c r="C38" s="79" t="s">
        <v>113</v>
      </c>
      <c r="D38" s="83">
        <v>0</v>
      </c>
      <c r="E38" s="83">
        <v>0</v>
      </c>
      <c r="F38" s="79">
        <v>0</v>
      </c>
      <c r="G38" s="79">
        <v>1E+30</v>
      </c>
      <c r="H38" s="79">
        <v>0</v>
      </c>
    </row>
    <row r="39" spans="2:8" x14ac:dyDescent="0.25">
      <c r="B39" s="79" t="s">
        <v>114</v>
      </c>
      <c r="C39" s="79" t="s">
        <v>115</v>
      </c>
      <c r="D39" s="83">
        <v>0</v>
      </c>
      <c r="E39" s="83">
        <v>0</v>
      </c>
      <c r="F39" s="79">
        <v>0</v>
      </c>
      <c r="G39" s="79">
        <v>1E+30</v>
      </c>
      <c r="H39" s="79">
        <v>0</v>
      </c>
    </row>
    <row r="40" spans="2:8" x14ac:dyDescent="0.25">
      <c r="B40" s="79" t="s">
        <v>116</v>
      </c>
      <c r="C40" s="79" t="s">
        <v>117</v>
      </c>
      <c r="D40" s="83">
        <v>0</v>
      </c>
      <c r="E40" s="83">
        <v>0</v>
      </c>
      <c r="F40" s="79">
        <v>0</v>
      </c>
      <c r="G40" s="79">
        <v>1E+30</v>
      </c>
      <c r="H40" s="79">
        <v>0</v>
      </c>
    </row>
    <row r="41" spans="2:8" x14ac:dyDescent="0.25">
      <c r="B41" s="79" t="s">
        <v>118</v>
      </c>
      <c r="C41" s="79" t="s">
        <v>119</v>
      </c>
      <c r="D41" s="83">
        <v>0</v>
      </c>
      <c r="E41" s="83">
        <v>0</v>
      </c>
      <c r="F41" s="79">
        <v>0</v>
      </c>
      <c r="G41" s="79">
        <v>1E+30</v>
      </c>
      <c r="H41" s="79">
        <v>0</v>
      </c>
    </row>
    <row r="42" spans="2:8" x14ac:dyDescent="0.25">
      <c r="B42" s="79" t="s">
        <v>120</v>
      </c>
      <c r="C42" s="79" t="s">
        <v>121</v>
      </c>
      <c r="D42" s="83">
        <v>0</v>
      </c>
      <c r="E42" s="83">
        <v>0</v>
      </c>
      <c r="F42" s="79">
        <v>0</v>
      </c>
      <c r="G42" s="79">
        <v>1E+30</v>
      </c>
      <c r="H42" s="79">
        <v>0</v>
      </c>
    </row>
    <row r="43" spans="2:8" x14ac:dyDescent="0.25">
      <c r="B43" s="79" t="s">
        <v>122</v>
      </c>
      <c r="C43" s="79" t="s">
        <v>123</v>
      </c>
      <c r="D43" s="83">
        <v>0</v>
      </c>
      <c r="E43" s="83">
        <v>0</v>
      </c>
      <c r="F43" s="79">
        <v>0</v>
      </c>
      <c r="G43" s="79">
        <v>1E+30</v>
      </c>
      <c r="H43" s="79">
        <v>0</v>
      </c>
    </row>
    <row r="44" spans="2:8" x14ac:dyDescent="0.25">
      <c r="B44" s="79" t="s">
        <v>124</v>
      </c>
      <c r="C44" s="79" t="s">
        <v>125</v>
      </c>
      <c r="D44" s="83">
        <v>0</v>
      </c>
      <c r="E44" s="83">
        <v>0</v>
      </c>
      <c r="F44" s="79">
        <v>0</v>
      </c>
      <c r="G44" s="79">
        <v>1E+30</v>
      </c>
      <c r="H44" s="79">
        <v>0</v>
      </c>
    </row>
    <row r="45" spans="2:8" x14ac:dyDescent="0.25">
      <c r="B45" s="79" t="s">
        <v>126</v>
      </c>
      <c r="C45" s="79" t="s">
        <v>127</v>
      </c>
      <c r="D45" s="83">
        <v>0</v>
      </c>
      <c r="E45" s="83">
        <v>0</v>
      </c>
      <c r="F45" s="79">
        <v>0</v>
      </c>
      <c r="G45" s="79">
        <v>1E+30</v>
      </c>
      <c r="H45" s="79">
        <v>0</v>
      </c>
    </row>
    <row r="46" spans="2:8" x14ac:dyDescent="0.25">
      <c r="B46" s="79" t="s">
        <v>128</v>
      </c>
      <c r="C46" s="79" t="s">
        <v>129</v>
      </c>
      <c r="D46" s="83">
        <v>0</v>
      </c>
      <c r="E46" s="83">
        <v>0</v>
      </c>
      <c r="F46" s="79">
        <v>0</v>
      </c>
      <c r="G46" s="79">
        <v>1E+30</v>
      </c>
      <c r="H46" s="79">
        <v>0</v>
      </c>
    </row>
    <row r="47" spans="2:8" x14ac:dyDescent="0.25">
      <c r="B47" s="79" t="s">
        <v>130</v>
      </c>
      <c r="C47" s="79" t="s">
        <v>131</v>
      </c>
      <c r="D47" s="83">
        <v>0</v>
      </c>
      <c r="E47" s="83">
        <v>0</v>
      </c>
      <c r="F47" s="79">
        <v>0</v>
      </c>
      <c r="G47" s="79">
        <v>1E+30</v>
      </c>
      <c r="H47" s="79">
        <v>0</v>
      </c>
    </row>
    <row r="48" spans="2:8" x14ac:dyDescent="0.25">
      <c r="B48" s="79" t="s">
        <v>132</v>
      </c>
      <c r="C48" s="79" t="s">
        <v>133</v>
      </c>
      <c r="D48" s="83">
        <v>0</v>
      </c>
      <c r="E48" s="83">
        <v>0</v>
      </c>
      <c r="F48" s="79">
        <v>0</v>
      </c>
      <c r="G48" s="79">
        <v>1E+30</v>
      </c>
      <c r="H48" s="79">
        <v>0</v>
      </c>
    </row>
    <row r="49" spans="2:8" x14ac:dyDescent="0.25">
      <c r="B49" s="79" t="s">
        <v>134</v>
      </c>
      <c r="C49" s="79" t="s">
        <v>135</v>
      </c>
      <c r="D49" s="83">
        <v>0</v>
      </c>
      <c r="E49" s="83">
        <v>0</v>
      </c>
      <c r="F49" s="79">
        <v>0</v>
      </c>
      <c r="G49" s="79">
        <v>1E+30</v>
      </c>
      <c r="H49" s="79">
        <v>0</v>
      </c>
    </row>
    <row r="50" spans="2:8" x14ac:dyDescent="0.25">
      <c r="B50" s="79" t="s">
        <v>136</v>
      </c>
      <c r="C50" s="79" t="s">
        <v>137</v>
      </c>
      <c r="D50" s="83">
        <v>0</v>
      </c>
      <c r="E50" s="83">
        <v>0</v>
      </c>
      <c r="F50" s="79">
        <v>0</v>
      </c>
      <c r="G50" s="79">
        <v>1E+30</v>
      </c>
      <c r="H50" s="79">
        <v>0</v>
      </c>
    </row>
    <row r="51" spans="2:8" x14ac:dyDescent="0.25">
      <c r="B51" s="79" t="s">
        <v>138</v>
      </c>
      <c r="C51" s="79" t="s">
        <v>139</v>
      </c>
      <c r="D51" s="83">
        <v>0</v>
      </c>
      <c r="E51" s="83">
        <v>0</v>
      </c>
      <c r="F51" s="79">
        <v>0</v>
      </c>
      <c r="G51" s="79">
        <v>1E+30</v>
      </c>
      <c r="H51" s="79">
        <v>0</v>
      </c>
    </row>
    <row r="52" spans="2:8" x14ac:dyDescent="0.25">
      <c r="B52" s="79" t="s">
        <v>140</v>
      </c>
      <c r="C52" s="79" t="s">
        <v>141</v>
      </c>
      <c r="D52" s="83">
        <v>0</v>
      </c>
      <c r="E52" s="83">
        <v>0</v>
      </c>
      <c r="F52" s="79">
        <v>0</v>
      </c>
      <c r="G52" s="79">
        <v>1E+30</v>
      </c>
      <c r="H52" s="79">
        <v>0</v>
      </c>
    </row>
    <row r="53" spans="2:8" x14ac:dyDescent="0.25">
      <c r="B53" s="79" t="s">
        <v>142</v>
      </c>
      <c r="C53" s="79" t="s">
        <v>143</v>
      </c>
      <c r="D53" s="83">
        <v>0</v>
      </c>
      <c r="E53" s="83">
        <v>0</v>
      </c>
      <c r="F53" s="79">
        <v>0</v>
      </c>
      <c r="G53" s="79">
        <v>1E+30</v>
      </c>
      <c r="H53" s="79">
        <v>0</v>
      </c>
    </row>
    <row r="54" spans="2:8" ht="15.75" thickBot="1" x14ac:dyDescent="0.3">
      <c r="B54" s="80" t="s">
        <v>144</v>
      </c>
      <c r="C54" s="80" t="s">
        <v>145</v>
      </c>
      <c r="D54" s="84">
        <v>0</v>
      </c>
      <c r="E54" s="84">
        <v>0</v>
      </c>
      <c r="F54" s="80">
        <v>0</v>
      </c>
      <c r="G54" s="80">
        <v>1E+30</v>
      </c>
      <c r="H54" s="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zoomScaleNormal="100" workbookViewId="0">
      <selection activeCell="B18" sqref="B18"/>
    </sheetView>
  </sheetViews>
  <sheetFormatPr defaultColWidth="12.5703125" defaultRowHeight="12.75" x14ac:dyDescent="0.2"/>
  <cols>
    <col min="1" max="1" width="10" style="47" customWidth="1"/>
    <col min="2" max="2" width="12.5703125" style="47" customWidth="1"/>
    <col min="3" max="9" width="11.140625" style="47" customWidth="1"/>
    <col min="10" max="256" width="12.5703125" style="47"/>
    <col min="257" max="257" width="10" style="47" customWidth="1"/>
    <col min="258" max="258" width="12.5703125" style="47" customWidth="1"/>
    <col min="259" max="265" width="11.140625" style="47" customWidth="1"/>
    <col min="266" max="512" width="12.5703125" style="47"/>
    <col min="513" max="513" width="10" style="47" customWidth="1"/>
    <col min="514" max="514" width="12.5703125" style="47" customWidth="1"/>
    <col min="515" max="521" width="11.140625" style="47" customWidth="1"/>
    <col min="522" max="768" width="12.5703125" style="47"/>
    <col min="769" max="769" width="10" style="47" customWidth="1"/>
    <col min="770" max="770" width="12.5703125" style="47" customWidth="1"/>
    <col min="771" max="777" width="11.140625" style="47" customWidth="1"/>
    <col min="778" max="1024" width="12.5703125" style="47"/>
    <col min="1025" max="1025" width="10" style="47" customWidth="1"/>
    <col min="1026" max="1026" width="12.5703125" style="47" customWidth="1"/>
    <col min="1027" max="1033" width="11.140625" style="47" customWidth="1"/>
    <col min="1034" max="1280" width="12.5703125" style="47"/>
    <col min="1281" max="1281" width="10" style="47" customWidth="1"/>
    <col min="1282" max="1282" width="12.5703125" style="47" customWidth="1"/>
    <col min="1283" max="1289" width="11.140625" style="47" customWidth="1"/>
    <col min="1290" max="1536" width="12.5703125" style="47"/>
    <col min="1537" max="1537" width="10" style="47" customWidth="1"/>
    <col min="1538" max="1538" width="12.5703125" style="47" customWidth="1"/>
    <col min="1539" max="1545" width="11.140625" style="47" customWidth="1"/>
    <col min="1546" max="1792" width="12.5703125" style="47"/>
    <col min="1793" max="1793" width="10" style="47" customWidth="1"/>
    <col min="1794" max="1794" width="12.5703125" style="47" customWidth="1"/>
    <col min="1795" max="1801" width="11.140625" style="47" customWidth="1"/>
    <col min="1802" max="2048" width="12.5703125" style="47"/>
    <col min="2049" max="2049" width="10" style="47" customWidth="1"/>
    <col min="2050" max="2050" width="12.5703125" style="47" customWidth="1"/>
    <col min="2051" max="2057" width="11.140625" style="47" customWidth="1"/>
    <col min="2058" max="2304" width="12.5703125" style="47"/>
    <col min="2305" max="2305" width="10" style="47" customWidth="1"/>
    <col min="2306" max="2306" width="12.5703125" style="47" customWidth="1"/>
    <col min="2307" max="2313" width="11.140625" style="47" customWidth="1"/>
    <col min="2314" max="2560" width="12.5703125" style="47"/>
    <col min="2561" max="2561" width="10" style="47" customWidth="1"/>
    <col min="2562" max="2562" width="12.5703125" style="47" customWidth="1"/>
    <col min="2563" max="2569" width="11.140625" style="47" customWidth="1"/>
    <col min="2570" max="2816" width="12.5703125" style="47"/>
    <col min="2817" max="2817" width="10" style="47" customWidth="1"/>
    <col min="2818" max="2818" width="12.5703125" style="47" customWidth="1"/>
    <col min="2819" max="2825" width="11.140625" style="47" customWidth="1"/>
    <col min="2826" max="3072" width="12.5703125" style="47"/>
    <col min="3073" max="3073" width="10" style="47" customWidth="1"/>
    <col min="3074" max="3074" width="12.5703125" style="47" customWidth="1"/>
    <col min="3075" max="3081" width="11.140625" style="47" customWidth="1"/>
    <col min="3082" max="3328" width="12.5703125" style="47"/>
    <col min="3329" max="3329" width="10" style="47" customWidth="1"/>
    <col min="3330" max="3330" width="12.5703125" style="47" customWidth="1"/>
    <col min="3331" max="3337" width="11.140625" style="47" customWidth="1"/>
    <col min="3338" max="3584" width="12.5703125" style="47"/>
    <col min="3585" max="3585" width="10" style="47" customWidth="1"/>
    <col min="3586" max="3586" width="12.5703125" style="47" customWidth="1"/>
    <col min="3587" max="3593" width="11.140625" style="47" customWidth="1"/>
    <col min="3594" max="3840" width="12.5703125" style="47"/>
    <col min="3841" max="3841" width="10" style="47" customWidth="1"/>
    <col min="3842" max="3842" width="12.5703125" style="47" customWidth="1"/>
    <col min="3843" max="3849" width="11.140625" style="47" customWidth="1"/>
    <col min="3850" max="4096" width="12.5703125" style="47"/>
    <col min="4097" max="4097" width="10" style="47" customWidth="1"/>
    <col min="4098" max="4098" width="12.5703125" style="47" customWidth="1"/>
    <col min="4099" max="4105" width="11.140625" style="47" customWidth="1"/>
    <col min="4106" max="4352" width="12.5703125" style="47"/>
    <col min="4353" max="4353" width="10" style="47" customWidth="1"/>
    <col min="4354" max="4354" width="12.5703125" style="47" customWidth="1"/>
    <col min="4355" max="4361" width="11.140625" style="47" customWidth="1"/>
    <col min="4362" max="4608" width="12.5703125" style="47"/>
    <col min="4609" max="4609" width="10" style="47" customWidth="1"/>
    <col min="4610" max="4610" width="12.5703125" style="47" customWidth="1"/>
    <col min="4611" max="4617" width="11.140625" style="47" customWidth="1"/>
    <col min="4618" max="4864" width="12.5703125" style="47"/>
    <col min="4865" max="4865" width="10" style="47" customWidth="1"/>
    <col min="4866" max="4866" width="12.5703125" style="47" customWidth="1"/>
    <col min="4867" max="4873" width="11.140625" style="47" customWidth="1"/>
    <col min="4874" max="5120" width="12.5703125" style="47"/>
    <col min="5121" max="5121" width="10" style="47" customWidth="1"/>
    <col min="5122" max="5122" width="12.5703125" style="47" customWidth="1"/>
    <col min="5123" max="5129" width="11.140625" style="47" customWidth="1"/>
    <col min="5130" max="5376" width="12.5703125" style="47"/>
    <col min="5377" max="5377" width="10" style="47" customWidth="1"/>
    <col min="5378" max="5378" width="12.5703125" style="47" customWidth="1"/>
    <col min="5379" max="5385" width="11.140625" style="47" customWidth="1"/>
    <col min="5386" max="5632" width="12.5703125" style="47"/>
    <col min="5633" max="5633" width="10" style="47" customWidth="1"/>
    <col min="5634" max="5634" width="12.5703125" style="47" customWidth="1"/>
    <col min="5635" max="5641" width="11.140625" style="47" customWidth="1"/>
    <col min="5642" max="5888" width="12.5703125" style="47"/>
    <col min="5889" max="5889" width="10" style="47" customWidth="1"/>
    <col min="5890" max="5890" width="12.5703125" style="47" customWidth="1"/>
    <col min="5891" max="5897" width="11.140625" style="47" customWidth="1"/>
    <col min="5898" max="6144" width="12.5703125" style="47"/>
    <col min="6145" max="6145" width="10" style="47" customWidth="1"/>
    <col min="6146" max="6146" width="12.5703125" style="47" customWidth="1"/>
    <col min="6147" max="6153" width="11.140625" style="47" customWidth="1"/>
    <col min="6154" max="6400" width="12.5703125" style="47"/>
    <col min="6401" max="6401" width="10" style="47" customWidth="1"/>
    <col min="6402" max="6402" width="12.5703125" style="47" customWidth="1"/>
    <col min="6403" max="6409" width="11.140625" style="47" customWidth="1"/>
    <col min="6410" max="6656" width="12.5703125" style="47"/>
    <col min="6657" max="6657" width="10" style="47" customWidth="1"/>
    <col min="6658" max="6658" width="12.5703125" style="47" customWidth="1"/>
    <col min="6659" max="6665" width="11.140625" style="47" customWidth="1"/>
    <col min="6666" max="6912" width="12.5703125" style="47"/>
    <col min="6913" max="6913" width="10" style="47" customWidth="1"/>
    <col min="6914" max="6914" width="12.5703125" style="47" customWidth="1"/>
    <col min="6915" max="6921" width="11.140625" style="47" customWidth="1"/>
    <col min="6922" max="7168" width="12.5703125" style="47"/>
    <col min="7169" max="7169" width="10" style="47" customWidth="1"/>
    <col min="7170" max="7170" width="12.5703125" style="47" customWidth="1"/>
    <col min="7171" max="7177" width="11.140625" style="47" customWidth="1"/>
    <col min="7178" max="7424" width="12.5703125" style="47"/>
    <col min="7425" max="7425" width="10" style="47" customWidth="1"/>
    <col min="7426" max="7426" width="12.5703125" style="47" customWidth="1"/>
    <col min="7427" max="7433" width="11.140625" style="47" customWidth="1"/>
    <col min="7434" max="7680" width="12.5703125" style="47"/>
    <col min="7681" max="7681" width="10" style="47" customWidth="1"/>
    <col min="7682" max="7682" width="12.5703125" style="47" customWidth="1"/>
    <col min="7683" max="7689" width="11.140625" style="47" customWidth="1"/>
    <col min="7690" max="7936" width="12.5703125" style="47"/>
    <col min="7937" max="7937" width="10" style="47" customWidth="1"/>
    <col min="7938" max="7938" width="12.5703125" style="47" customWidth="1"/>
    <col min="7939" max="7945" width="11.140625" style="47" customWidth="1"/>
    <col min="7946" max="8192" width="12.5703125" style="47"/>
    <col min="8193" max="8193" width="10" style="47" customWidth="1"/>
    <col min="8194" max="8194" width="12.5703125" style="47" customWidth="1"/>
    <col min="8195" max="8201" width="11.140625" style="47" customWidth="1"/>
    <col min="8202" max="8448" width="12.5703125" style="47"/>
    <col min="8449" max="8449" width="10" style="47" customWidth="1"/>
    <col min="8450" max="8450" width="12.5703125" style="47" customWidth="1"/>
    <col min="8451" max="8457" width="11.140625" style="47" customWidth="1"/>
    <col min="8458" max="8704" width="12.5703125" style="47"/>
    <col min="8705" max="8705" width="10" style="47" customWidth="1"/>
    <col min="8706" max="8706" width="12.5703125" style="47" customWidth="1"/>
    <col min="8707" max="8713" width="11.140625" style="47" customWidth="1"/>
    <col min="8714" max="8960" width="12.5703125" style="47"/>
    <col min="8961" max="8961" width="10" style="47" customWidth="1"/>
    <col min="8962" max="8962" width="12.5703125" style="47" customWidth="1"/>
    <col min="8963" max="8969" width="11.140625" style="47" customWidth="1"/>
    <col min="8970" max="9216" width="12.5703125" style="47"/>
    <col min="9217" max="9217" width="10" style="47" customWidth="1"/>
    <col min="9218" max="9218" width="12.5703125" style="47" customWidth="1"/>
    <col min="9219" max="9225" width="11.140625" style="47" customWidth="1"/>
    <col min="9226" max="9472" width="12.5703125" style="47"/>
    <col min="9473" max="9473" width="10" style="47" customWidth="1"/>
    <col min="9474" max="9474" width="12.5703125" style="47" customWidth="1"/>
    <col min="9475" max="9481" width="11.140625" style="47" customWidth="1"/>
    <col min="9482" max="9728" width="12.5703125" style="47"/>
    <col min="9729" max="9729" width="10" style="47" customWidth="1"/>
    <col min="9730" max="9730" width="12.5703125" style="47" customWidth="1"/>
    <col min="9731" max="9737" width="11.140625" style="47" customWidth="1"/>
    <col min="9738" max="9984" width="12.5703125" style="47"/>
    <col min="9985" max="9985" width="10" style="47" customWidth="1"/>
    <col min="9986" max="9986" width="12.5703125" style="47" customWidth="1"/>
    <col min="9987" max="9993" width="11.140625" style="47" customWidth="1"/>
    <col min="9994" max="10240" width="12.5703125" style="47"/>
    <col min="10241" max="10241" width="10" style="47" customWidth="1"/>
    <col min="10242" max="10242" width="12.5703125" style="47" customWidth="1"/>
    <col min="10243" max="10249" width="11.140625" style="47" customWidth="1"/>
    <col min="10250" max="10496" width="12.5703125" style="47"/>
    <col min="10497" max="10497" width="10" style="47" customWidth="1"/>
    <col min="10498" max="10498" width="12.5703125" style="47" customWidth="1"/>
    <col min="10499" max="10505" width="11.140625" style="47" customWidth="1"/>
    <col min="10506" max="10752" width="12.5703125" style="47"/>
    <col min="10753" max="10753" width="10" style="47" customWidth="1"/>
    <col min="10754" max="10754" width="12.5703125" style="47" customWidth="1"/>
    <col min="10755" max="10761" width="11.140625" style="47" customWidth="1"/>
    <col min="10762" max="11008" width="12.5703125" style="47"/>
    <col min="11009" max="11009" width="10" style="47" customWidth="1"/>
    <col min="11010" max="11010" width="12.5703125" style="47" customWidth="1"/>
    <col min="11011" max="11017" width="11.140625" style="47" customWidth="1"/>
    <col min="11018" max="11264" width="12.5703125" style="47"/>
    <col min="11265" max="11265" width="10" style="47" customWidth="1"/>
    <col min="11266" max="11266" width="12.5703125" style="47" customWidth="1"/>
    <col min="11267" max="11273" width="11.140625" style="47" customWidth="1"/>
    <col min="11274" max="11520" width="12.5703125" style="47"/>
    <col min="11521" max="11521" width="10" style="47" customWidth="1"/>
    <col min="11522" max="11522" width="12.5703125" style="47" customWidth="1"/>
    <col min="11523" max="11529" width="11.140625" style="47" customWidth="1"/>
    <col min="11530" max="11776" width="12.5703125" style="47"/>
    <col min="11777" max="11777" width="10" style="47" customWidth="1"/>
    <col min="11778" max="11778" width="12.5703125" style="47" customWidth="1"/>
    <col min="11779" max="11785" width="11.140625" style="47" customWidth="1"/>
    <col min="11786" max="12032" width="12.5703125" style="47"/>
    <col min="12033" max="12033" width="10" style="47" customWidth="1"/>
    <col min="12034" max="12034" width="12.5703125" style="47" customWidth="1"/>
    <col min="12035" max="12041" width="11.140625" style="47" customWidth="1"/>
    <col min="12042" max="12288" width="12.5703125" style="47"/>
    <col min="12289" max="12289" width="10" style="47" customWidth="1"/>
    <col min="12290" max="12290" width="12.5703125" style="47" customWidth="1"/>
    <col min="12291" max="12297" width="11.140625" style="47" customWidth="1"/>
    <col min="12298" max="12544" width="12.5703125" style="47"/>
    <col min="12545" max="12545" width="10" style="47" customWidth="1"/>
    <col min="12546" max="12546" width="12.5703125" style="47" customWidth="1"/>
    <col min="12547" max="12553" width="11.140625" style="47" customWidth="1"/>
    <col min="12554" max="12800" width="12.5703125" style="47"/>
    <col min="12801" max="12801" width="10" style="47" customWidth="1"/>
    <col min="12802" max="12802" width="12.5703125" style="47" customWidth="1"/>
    <col min="12803" max="12809" width="11.140625" style="47" customWidth="1"/>
    <col min="12810" max="13056" width="12.5703125" style="47"/>
    <col min="13057" max="13057" width="10" style="47" customWidth="1"/>
    <col min="13058" max="13058" width="12.5703125" style="47" customWidth="1"/>
    <col min="13059" max="13065" width="11.140625" style="47" customWidth="1"/>
    <col min="13066" max="13312" width="12.5703125" style="47"/>
    <col min="13313" max="13313" width="10" style="47" customWidth="1"/>
    <col min="13314" max="13314" width="12.5703125" style="47" customWidth="1"/>
    <col min="13315" max="13321" width="11.140625" style="47" customWidth="1"/>
    <col min="13322" max="13568" width="12.5703125" style="47"/>
    <col min="13569" max="13569" width="10" style="47" customWidth="1"/>
    <col min="13570" max="13570" width="12.5703125" style="47" customWidth="1"/>
    <col min="13571" max="13577" width="11.140625" style="47" customWidth="1"/>
    <col min="13578" max="13824" width="12.5703125" style="47"/>
    <col min="13825" max="13825" width="10" style="47" customWidth="1"/>
    <col min="13826" max="13826" width="12.5703125" style="47" customWidth="1"/>
    <col min="13827" max="13833" width="11.140625" style="47" customWidth="1"/>
    <col min="13834" max="14080" width="12.5703125" style="47"/>
    <col min="14081" max="14081" width="10" style="47" customWidth="1"/>
    <col min="14082" max="14082" width="12.5703125" style="47" customWidth="1"/>
    <col min="14083" max="14089" width="11.140625" style="47" customWidth="1"/>
    <col min="14090" max="14336" width="12.5703125" style="47"/>
    <col min="14337" max="14337" width="10" style="47" customWidth="1"/>
    <col min="14338" max="14338" width="12.5703125" style="47" customWidth="1"/>
    <col min="14339" max="14345" width="11.140625" style="47" customWidth="1"/>
    <col min="14346" max="14592" width="12.5703125" style="47"/>
    <col min="14593" max="14593" width="10" style="47" customWidth="1"/>
    <col min="14594" max="14594" width="12.5703125" style="47" customWidth="1"/>
    <col min="14595" max="14601" width="11.140625" style="47" customWidth="1"/>
    <col min="14602" max="14848" width="12.5703125" style="47"/>
    <col min="14849" max="14849" width="10" style="47" customWidth="1"/>
    <col min="14850" max="14850" width="12.5703125" style="47" customWidth="1"/>
    <col min="14851" max="14857" width="11.140625" style="47" customWidth="1"/>
    <col min="14858" max="15104" width="12.5703125" style="47"/>
    <col min="15105" max="15105" width="10" style="47" customWidth="1"/>
    <col min="15106" max="15106" width="12.5703125" style="47" customWidth="1"/>
    <col min="15107" max="15113" width="11.140625" style="47" customWidth="1"/>
    <col min="15114" max="15360" width="12.5703125" style="47"/>
    <col min="15361" max="15361" width="10" style="47" customWidth="1"/>
    <col min="15362" max="15362" width="12.5703125" style="47" customWidth="1"/>
    <col min="15363" max="15369" width="11.140625" style="47" customWidth="1"/>
    <col min="15370" max="15616" width="12.5703125" style="47"/>
    <col min="15617" max="15617" width="10" style="47" customWidth="1"/>
    <col min="15618" max="15618" width="12.5703125" style="47" customWidth="1"/>
    <col min="15619" max="15625" width="11.140625" style="47" customWidth="1"/>
    <col min="15626" max="15872" width="12.5703125" style="47"/>
    <col min="15873" max="15873" width="10" style="47" customWidth="1"/>
    <col min="15874" max="15874" width="12.5703125" style="47" customWidth="1"/>
    <col min="15875" max="15881" width="11.140625" style="47" customWidth="1"/>
    <col min="15882" max="16128" width="12.5703125" style="47"/>
    <col min="16129" max="16129" width="10" style="47" customWidth="1"/>
    <col min="16130" max="16130" width="12.5703125" style="47" customWidth="1"/>
    <col min="16131" max="16137" width="11.140625" style="47" customWidth="1"/>
    <col min="16138" max="16384" width="12.5703125" style="47"/>
  </cols>
  <sheetData>
    <row r="1" spans="1:9" x14ac:dyDescent="0.2">
      <c r="A1" s="46"/>
      <c r="C1" s="48" t="s">
        <v>23</v>
      </c>
    </row>
    <row r="4" spans="1:9" x14ac:dyDescent="0.2">
      <c r="A4" s="49" t="s">
        <v>24</v>
      </c>
      <c r="B4" s="49"/>
      <c r="C4" s="49"/>
      <c r="D4" s="49"/>
      <c r="E4" s="49"/>
      <c r="F4" s="49"/>
      <c r="G4" s="49"/>
      <c r="H4" s="49"/>
    </row>
    <row r="5" spans="1:9" ht="13.5" thickBot="1" x14ac:dyDescent="0.25">
      <c r="A5" s="49"/>
      <c r="B5" s="50"/>
      <c r="C5" s="50" t="s">
        <v>25</v>
      </c>
      <c r="D5" s="50" t="s">
        <v>26</v>
      </c>
      <c r="E5" s="50" t="s">
        <v>27</v>
      </c>
      <c r="F5" s="50" t="s">
        <v>28</v>
      </c>
      <c r="G5" s="50" t="s">
        <v>29</v>
      </c>
      <c r="H5" s="50" t="s">
        <v>30</v>
      </c>
      <c r="I5" s="51" t="s">
        <v>17</v>
      </c>
    </row>
    <row r="6" spans="1:9" x14ac:dyDescent="0.2">
      <c r="A6" s="49"/>
      <c r="B6" s="52" t="s">
        <v>25</v>
      </c>
      <c r="C6" s="47">
        <v>0</v>
      </c>
      <c r="D6" s="53">
        <v>275.00000000000017</v>
      </c>
      <c r="E6" s="53">
        <v>700</v>
      </c>
      <c r="F6" s="53">
        <v>650</v>
      </c>
      <c r="G6" s="47">
        <v>0</v>
      </c>
      <c r="H6" s="47">
        <v>0</v>
      </c>
      <c r="I6" s="49">
        <f>SUM(C6:H6)</f>
        <v>1625.0000000000002</v>
      </c>
    </row>
    <row r="7" spans="1:9" x14ac:dyDescent="0.2">
      <c r="A7" s="49"/>
      <c r="B7" s="52" t="s">
        <v>26</v>
      </c>
      <c r="C7" s="47">
        <v>0</v>
      </c>
      <c r="D7" s="47">
        <v>0</v>
      </c>
      <c r="E7" s="54">
        <v>25.000000000000131</v>
      </c>
      <c r="F7" s="47">
        <v>0</v>
      </c>
      <c r="G7" s="54">
        <v>250.00000000000003</v>
      </c>
      <c r="H7" s="47">
        <v>0</v>
      </c>
      <c r="I7" s="49">
        <f t="shared" ref="I7:I11" si="0">SUM(C7:H7)</f>
        <v>275.00000000000017</v>
      </c>
    </row>
    <row r="8" spans="1:9" x14ac:dyDescent="0.2">
      <c r="A8" s="49"/>
      <c r="B8" s="52" t="s">
        <v>27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54">
        <v>725</v>
      </c>
      <c r="I8" s="49">
        <f t="shared" si="0"/>
        <v>725</v>
      </c>
    </row>
    <row r="9" spans="1:9" x14ac:dyDescent="0.2">
      <c r="A9" s="49"/>
      <c r="B9" s="52" t="s">
        <v>28</v>
      </c>
      <c r="C9" s="47">
        <v>0</v>
      </c>
      <c r="D9" s="47">
        <v>0</v>
      </c>
      <c r="E9" s="54">
        <v>0</v>
      </c>
      <c r="F9" s="47">
        <v>0</v>
      </c>
      <c r="G9" s="54">
        <v>650</v>
      </c>
      <c r="H9" s="47">
        <v>0</v>
      </c>
      <c r="I9" s="49">
        <f t="shared" si="0"/>
        <v>650</v>
      </c>
    </row>
    <row r="10" spans="1:9" x14ac:dyDescent="0.2">
      <c r="A10" s="49"/>
      <c r="B10" s="52" t="s">
        <v>29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54">
        <v>900</v>
      </c>
      <c r="I10" s="49">
        <f t="shared" si="0"/>
        <v>900</v>
      </c>
    </row>
    <row r="11" spans="1:9" ht="13.5" thickBot="1" x14ac:dyDescent="0.25">
      <c r="A11" s="49"/>
      <c r="B11" s="50" t="s">
        <v>30</v>
      </c>
      <c r="C11" s="55">
        <v>1624.9999999999998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50">
        <f t="shared" si="0"/>
        <v>1624.9999999999998</v>
      </c>
    </row>
    <row r="12" spans="1:9" x14ac:dyDescent="0.2">
      <c r="B12" s="56" t="s">
        <v>18</v>
      </c>
      <c r="C12" s="57">
        <f>SUM(C6:C11)</f>
        <v>1624.9999999999998</v>
      </c>
      <c r="D12" s="57">
        <f t="shared" ref="D12:H12" si="1">SUM(D6:D11)</f>
        <v>275.00000000000017</v>
      </c>
      <c r="E12" s="57">
        <f t="shared" si="1"/>
        <v>725.00000000000011</v>
      </c>
      <c r="F12" s="57">
        <f t="shared" si="1"/>
        <v>650</v>
      </c>
      <c r="G12" s="57">
        <f t="shared" si="1"/>
        <v>900</v>
      </c>
      <c r="H12" s="57">
        <f t="shared" si="1"/>
        <v>1625</v>
      </c>
      <c r="I12" s="49"/>
    </row>
    <row r="13" spans="1:9" x14ac:dyDescent="0.2">
      <c r="B13" s="56" t="s">
        <v>17</v>
      </c>
      <c r="C13" s="49">
        <f t="array" ref="C13:H13">TRANSPOSE(I6:I11)</f>
        <v>1625.0000000000002</v>
      </c>
      <c r="D13" s="49">
        <v>275.00000000000017</v>
      </c>
      <c r="E13" s="49">
        <v>725</v>
      </c>
      <c r="F13" s="49">
        <v>650</v>
      </c>
      <c r="G13" s="49">
        <v>900</v>
      </c>
      <c r="H13" s="49">
        <v>1624.9999999999998</v>
      </c>
      <c r="I13" s="49"/>
    </row>
    <row r="14" spans="1:9" x14ac:dyDescent="0.2">
      <c r="B14" s="56" t="s">
        <v>19</v>
      </c>
      <c r="C14" s="58">
        <f>C12-C13</f>
        <v>0</v>
      </c>
      <c r="D14" s="58">
        <f t="shared" ref="D14:H14" si="2">D12-D13</f>
        <v>0</v>
      </c>
      <c r="E14" s="58">
        <f t="shared" si="2"/>
        <v>0</v>
      </c>
      <c r="F14" s="58">
        <f t="shared" si="2"/>
        <v>0</v>
      </c>
      <c r="G14" s="58">
        <f t="shared" si="2"/>
        <v>0</v>
      </c>
      <c r="H14" s="58">
        <f t="shared" si="2"/>
        <v>0</v>
      </c>
      <c r="I14" s="49"/>
    </row>
    <row r="15" spans="1:9" x14ac:dyDescent="0.2">
      <c r="B15" s="56"/>
      <c r="C15" s="59" t="s">
        <v>20</v>
      </c>
      <c r="D15" s="59" t="s">
        <v>20</v>
      </c>
      <c r="E15" s="59" t="s">
        <v>20</v>
      </c>
      <c r="F15" s="59" t="s">
        <v>20</v>
      </c>
      <c r="G15" s="59" t="s">
        <v>20</v>
      </c>
      <c r="H15" s="59" t="s">
        <v>20</v>
      </c>
      <c r="I15" s="49"/>
    </row>
    <row r="16" spans="1:9" x14ac:dyDescent="0.2">
      <c r="B16" s="56" t="s">
        <v>31</v>
      </c>
      <c r="C16" s="56">
        <v>0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49"/>
    </row>
    <row r="17" spans="1:8" ht="13.5" thickBot="1" x14ac:dyDescent="0.25"/>
    <row r="18" spans="1:8" ht="14.25" thickTop="1" thickBot="1" x14ac:dyDescent="0.25">
      <c r="A18" s="60" t="s">
        <v>32</v>
      </c>
      <c r="B18" s="61">
        <f>C11</f>
        <v>1624.9999999999998</v>
      </c>
      <c r="C18" s="62"/>
    </row>
    <row r="19" spans="1:8" ht="13.5" thickTop="1" x14ac:dyDescent="0.2"/>
    <row r="22" spans="1:8" x14ac:dyDescent="0.2">
      <c r="A22" s="49" t="s">
        <v>33</v>
      </c>
      <c r="B22" s="49"/>
      <c r="C22" s="49"/>
      <c r="D22" s="49"/>
      <c r="E22" s="49"/>
      <c r="F22" s="49"/>
      <c r="G22" s="49"/>
      <c r="H22" s="49"/>
    </row>
    <row r="23" spans="1:8" ht="13.5" thickBot="1" x14ac:dyDescent="0.25">
      <c r="A23" s="49"/>
      <c r="B23" s="50"/>
      <c r="C23" s="50" t="s">
        <v>25</v>
      </c>
      <c r="D23" s="50" t="s">
        <v>26</v>
      </c>
      <c r="E23" s="50" t="s">
        <v>27</v>
      </c>
      <c r="F23" s="50" t="s">
        <v>28</v>
      </c>
      <c r="G23" s="50" t="s">
        <v>29</v>
      </c>
      <c r="H23" s="50" t="s">
        <v>30</v>
      </c>
    </row>
    <row r="24" spans="1:8" x14ac:dyDescent="0.2">
      <c r="A24" s="49"/>
      <c r="B24" s="52" t="s">
        <v>25</v>
      </c>
      <c r="C24" s="52"/>
      <c r="D24" s="52">
        <v>800</v>
      </c>
      <c r="E24" s="52">
        <v>700</v>
      </c>
      <c r="F24" s="52">
        <v>650</v>
      </c>
      <c r="G24" s="52"/>
      <c r="H24" s="52"/>
    </row>
    <row r="25" spans="1:8" x14ac:dyDescent="0.2">
      <c r="A25" s="49"/>
      <c r="B25" s="52" t="s">
        <v>26</v>
      </c>
      <c r="C25" s="52"/>
      <c r="D25" s="52"/>
      <c r="E25" s="52">
        <v>725</v>
      </c>
      <c r="F25" s="52"/>
      <c r="G25" s="52">
        <v>700</v>
      </c>
      <c r="H25" s="52"/>
    </row>
    <row r="26" spans="1:8" x14ac:dyDescent="0.2">
      <c r="A26" s="49"/>
      <c r="B26" s="52" t="s">
        <v>27</v>
      </c>
      <c r="C26" s="52"/>
      <c r="D26" s="52"/>
      <c r="E26" s="52"/>
      <c r="F26" s="52"/>
      <c r="G26" s="52"/>
      <c r="H26" s="52">
        <v>725</v>
      </c>
    </row>
    <row r="27" spans="1:8" x14ac:dyDescent="0.2">
      <c r="A27" s="49"/>
      <c r="B27" s="52" t="s">
        <v>28</v>
      </c>
      <c r="C27" s="52"/>
      <c r="D27" s="52"/>
      <c r="E27" s="52">
        <v>625</v>
      </c>
      <c r="F27" s="52"/>
      <c r="G27" s="52">
        <v>750</v>
      </c>
      <c r="H27" s="52"/>
    </row>
    <row r="28" spans="1:8" x14ac:dyDescent="0.2">
      <c r="A28" s="49"/>
      <c r="B28" s="52" t="s">
        <v>29</v>
      </c>
      <c r="C28" s="52"/>
      <c r="D28" s="52"/>
      <c r="E28" s="52"/>
      <c r="F28" s="52"/>
      <c r="G28" s="52"/>
      <c r="H28" s="52">
        <v>900</v>
      </c>
    </row>
    <row r="29" spans="1:8" ht="13.5" thickBot="1" x14ac:dyDescent="0.25">
      <c r="A29" s="49"/>
      <c r="B29" s="50" t="s">
        <v>30</v>
      </c>
      <c r="C29" s="63">
        <v>1000000</v>
      </c>
      <c r="D29" s="50"/>
      <c r="E29" s="50"/>
      <c r="F29" s="50"/>
      <c r="G29" s="50"/>
      <c r="H29" s="50"/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7"/>
  <sheetViews>
    <sheetView zoomScaleNormal="100" workbookViewId="0"/>
  </sheetViews>
  <sheetFormatPr defaultColWidth="12.5703125" defaultRowHeight="12.75" x14ac:dyDescent="0.2"/>
  <cols>
    <col min="1" max="1" width="10" style="47" customWidth="1"/>
    <col min="2" max="2" width="12.5703125" style="47" customWidth="1"/>
    <col min="3" max="9" width="11.140625" style="47" customWidth="1"/>
    <col min="10" max="10" width="6.5703125" style="47" bestFit="1" customWidth="1"/>
    <col min="11" max="11" width="7.7109375" style="47" bestFit="1" customWidth="1"/>
    <col min="12" max="12" width="12.5703125" style="47" bestFit="1" customWidth="1"/>
    <col min="13" max="258" width="12.5703125" style="47"/>
    <col min="259" max="259" width="10" style="47" customWidth="1"/>
    <col min="260" max="260" width="12.5703125" style="47" customWidth="1"/>
    <col min="261" max="267" width="11.140625" style="47" customWidth="1"/>
    <col min="268" max="268" width="12.5703125" style="47" bestFit="1" customWidth="1"/>
    <col min="269" max="514" width="12.5703125" style="47"/>
    <col min="515" max="515" width="10" style="47" customWidth="1"/>
    <col min="516" max="516" width="12.5703125" style="47" customWidth="1"/>
    <col min="517" max="523" width="11.140625" style="47" customWidth="1"/>
    <col min="524" max="524" width="12.5703125" style="47" bestFit="1" customWidth="1"/>
    <col min="525" max="770" width="12.5703125" style="47"/>
    <col min="771" max="771" width="10" style="47" customWidth="1"/>
    <col min="772" max="772" width="12.5703125" style="47" customWidth="1"/>
    <col min="773" max="779" width="11.140625" style="47" customWidth="1"/>
    <col min="780" max="780" width="12.5703125" style="47" bestFit="1" customWidth="1"/>
    <col min="781" max="1026" width="12.5703125" style="47"/>
    <col min="1027" max="1027" width="10" style="47" customWidth="1"/>
    <col min="1028" max="1028" width="12.5703125" style="47" customWidth="1"/>
    <col min="1029" max="1035" width="11.140625" style="47" customWidth="1"/>
    <col min="1036" max="1036" width="12.5703125" style="47" bestFit="1" customWidth="1"/>
    <col min="1037" max="1282" width="12.5703125" style="47"/>
    <col min="1283" max="1283" width="10" style="47" customWidth="1"/>
    <col min="1284" max="1284" width="12.5703125" style="47" customWidth="1"/>
    <col min="1285" max="1291" width="11.140625" style="47" customWidth="1"/>
    <col min="1292" max="1292" width="12.5703125" style="47" bestFit="1" customWidth="1"/>
    <col min="1293" max="1538" width="12.5703125" style="47"/>
    <col min="1539" max="1539" width="10" style="47" customWidth="1"/>
    <col min="1540" max="1540" width="12.5703125" style="47" customWidth="1"/>
    <col min="1541" max="1547" width="11.140625" style="47" customWidth="1"/>
    <col min="1548" max="1548" width="12.5703125" style="47" bestFit="1" customWidth="1"/>
    <col min="1549" max="1794" width="12.5703125" style="47"/>
    <col min="1795" max="1795" width="10" style="47" customWidth="1"/>
    <col min="1796" max="1796" width="12.5703125" style="47" customWidth="1"/>
    <col min="1797" max="1803" width="11.140625" style="47" customWidth="1"/>
    <col min="1804" max="1804" width="12.5703125" style="47" bestFit="1" customWidth="1"/>
    <col min="1805" max="2050" width="12.5703125" style="47"/>
    <col min="2051" max="2051" width="10" style="47" customWidth="1"/>
    <col min="2052" max="2052" width="12.5703125" style="47" customWidth="1"/>
    <col min="2053" max="2059" width="11.140625" style="47" customWidth="1"/>
    <col min="2060" max="2060" width="12.5703125" style="47" bestFit="1" customWidth="1"/>
    <col min="2061" max="2306" width="12.5703125" style="47"/>
    <col min="2307" max="2307" width="10" style="47" customWidth="1"/>
    <col min="2308" max="2308" width="12.5703125" style="47" customWidth="1"/>
    <col min="2309" max="2315" width="11.140625" style="47" customWidth="1"/>
    <col min="2316" max="2316" width="12.5703125" style="47" bestFit="1" customWidth="1"/>
    <col min="2317" max="2562" width="12.5703125" style="47"/>
    <col min="2563" max="2563" width="10" style="47" customWidth="1"/>
    <col min="2564" max="2564" width="12.5703125" style="47" customWidth="1"/>
    <col min="2565" max="2571" width="11.140625" style="47" customWidth="1"/>
    <col min="2572" max="2572" width="12.5703125" style="47" bestFit="1" customWidth="1"/>
    <col min="2573" max="2818" width="12.5703125" style="47"/>
    <col min="2819" max="2819" width="10" style="47" customWidth="1"/>
    <col min="2820" max="2820" width="12.5703125" style="47" customWidth="1"/>
    <col min="2821" max="2827" width="11.140625" style="47" customWidth="1"/>
    <col min="2828" max="2828" width="12.5703125" style="47" bestFit="1" customWidth="1"/>
    <col min="2829" max="3074" width="12.5703125" style="47"/>
    <col min="3075" max="3075" width="10" style="47" customWidth="1"/>
    <col min="3076" max="3076" width="12.5703125" style="47" customWidth="1"/>
    <col min="3077" max="3083" width="11.140625" style="47" customWidth="1"/>
    <col min="3084" max="3084" width="12.5703125" style="47" bestFit="1" customWidth="1"/>
    <col min="3085" max="3330" width="12.5703125" style="47"/>
    <col min="3331" max="3331" width="10" style="47" customWidth="1"/>
    <col min="3332" max="3332" width="12.5703125" style="47" customWidth="1"/>
    <col min="3333" max="3339" width="11.140625" style="47" customWidth="1"/>
    <col min="3340" max="3340" width="12.5703125" style="47" bestFit="1" customWidth="1"/>
    <col min="3341" max="3586" width="12.5703125" style="47"/>
    <col min="3587" max="3587" width="10" style="47" customWidth="1"/>
    <col min="3588" max="3588" width="12.5703125" style="47" customWidth="1"/>
    <col min="3589" max="3595" width="11.140625" style="47" customWidth="1"/>
    <col min="3596" max="3596" width="12.5703125" style="47" bestFit="1" customWidth="1"/>
    <col min="3597" max="3842" width="12.5703125" style="47"/>
    <col min="3843" max="3843" width="10" style="47" customWidth="1"/>
    <col min="3844" max="3844" width="12.5703125" style="47" customWidth="1"/>
    <col min="3845" max="3851" width="11.140625" style="47" customWidth="1"/>
    <col min="3852" max="3852" width="12.5703125" style="47" bestFit="1" customWidth="1"/>
    <col min="3853" max="4098" width="12.5703125" style="47"/>
    <col min="4099" max="4099" width="10" style="47" customWidth="1"/>
    <col min="4100" max="4100" width="12.5703125" style="47" customWidth="1"/>
    <col min="4101" max="4107" width="11.140625" style="47" customWidth="1"/>
    <col min="4108" max="4108" width="12.5703125" style="47" bestFit="1" customWidth="1"/>
    <col min="4109" max="4354" width="12.5703125" style="47"/>
    <col min="4355" max="4355" width="10" style="47" customWidth="1"/>
    <col min="4356" max="4356" width="12.5703125" style="47" customWidth="1"/>
    <col min="4357" max="4363" width="11.140625" style="47" customWidth="1"/>
    <col min="4364" max="4364" width="12.5703125" style="47" bestFit="1" customWidth="1"/>
    <col min="4365" max="4610" width="12.5703125" style="47"/>
    <col min="4611" max="4611" width="10" style="47" customWidth="1"/>
    <col min="4612" max="4612" width="12.5703125" style="47" customWidth="1"/>
    <col min="4613" max="4619" width="11.140625" style="47" customWidth="1"/>
    <col min="4620" max="4620" width="12.5703125" style="47" bestFit="1" customWidth="1"/>
    <col min="4621" max="4866" width="12.5703125" style="47"/>
    <col min="4867" max="4867" width="10" style="47" customWidth="1"/>
    <col min="4868" max="4868" width="12.5703125" style="47" customWidth="1"/>
    <col min="4869" max="4875" width="11.140625" style="47" customWidth="1"/>
    <col min="4876" max="4876" width="12.5703125" style="47" bestFit="1" customWidth="1"/>
    <col min="4877" max="5122" width="12.5703125" style="47"/>
    <col min="5123" max="5123" width="10" style="47" customWidth="1"/>
    <col min="5124" max="5124" width="12.5703125" style="47" customWidth="1"/>
    <col min="5125" max="5131" width="11.140625" style="47" customWidth="1"/>
    <col min="5132" max="5132" width="12.5703125" style="47" bestFit="1" customWidth="1"/>
    <col min="5133" max="5378" width="12.5703125" style="47"/>
    <col min="5379" max="5379" width="10" style="47" customWidth="1"/>
    <col min="5380" max="5380" width="12.5703125" style="47" customWidth="1"/>
    <col min="5381" max="5387" width="11.140625" style="47" customWidth="1"/>
    <col min="5388" max="5388" width="12.5703125" style="47" bestFit="1" customWidth="1"/>
    <col min="5389" max="5634" width="12.5703125" style="47"/>
    <col min="5635" max="5635" width="10" style="47" customWidth="1"/>
    <col min="5636" max="5636" width="12.5703125" style="47" customWidth="1"/>
    <col min="5637" max="5643" width="11.140625" style="47" customWidth="1"/>
    <col min="5644" max="5644" width="12.5703125" style="47" bestFit="1" customWidth="1"/>
    <col min="5645" max="5890" width="12.5703125" style="47"/>
    <col min="5891" max="5891" width="10" style="47" customWidth="1"/>
    <col min="5892" max="5892" width="12.5703125" style="47" customWidth="1"/>
    <col min="5893" max="5899" width="11.140625" style="47" customWidth="1"/>
    <col min="5900" max="5900" width="12.5703125" style="47" bestFit="1" customWidth="1"/>
    <col min="5901" max="6146" width="12.5703125" style="47"/>
    <col min="6147" max="6147" width="10" style="47" customWidth="1"/>
    <col min="6148" max="6148" width="12.5703125" style="47" customWidth="1"/>
    <col min="6149" max="6155" width="11.140625" style="47" customWidth="1"/>
    <col min="6156" max="6156" width="12.5703125" style="47" bestFit="1" customWidth="1"/>
    <col min="6157" max="6402" width="12.5703125" style="47"/>
    <col min="6403" max="6403" width="10" style="47" customWidth="1"/>
    <col min="6404" max="6404" width="12.5703125" style="47" customWidth="1"/>
    <col min="6405" max="6411" width="11.140625" style="47" customWidth="1"/>
    <col min="6412" max="6412" width="12.5703125" style="47" bestFit="1" customWidth="1"/>
    <col min="6413" max="6658" width="12.5703125" style="47"/>
    <col min="6659" max="6659" width="10" style="47" customWidth="1"/>
    <col min="6660" max="6660" width="12.5703125" style="47" customWidth="1"/>
    <col min="6661" max="6667" width="11.140625" style="47" customWidth="1"/>
    <col min="6668" max="6668" width="12.5703125" style="47" bestFit="1" customWidth="1"/>
    <col min="6669" max="6914" width="12.5703125" style="47"/>
    <col min="6915" max="6915" width="10" style="47" customWidth="1"/>
    <col min="6916" max="6916" width="12.5703125" style="47" customWidth="1"/>
    <col min="6917" max="6923" width="11.140625" style="47" customWidth="1"/>
    <col min="6924" max="6924" width="12.5703125" style="47" bestFit="1" customWidth="1"/>
    <col min="6925" max="7170" width="12.5703125" style="47"/>
    <col min="7171" max="7171" width="10" style="47" customWidth="1"/>
    <col min="7172" max="7172" width="12.5703125" style="47" customWidth="1"/>
    <col min="7173" max="7179" width="11.140625" style="47" customWidth="1"/>
    <col min="7180" max="7180" width="12.5703125" style="47" bestFit="1" customWidth="1"/>
    <col min="7181" max="7426" width="12.5703125" style="47"/>
    <col min="7427" max="7427" width="10" style="47" customWidth="1"/>
    <col min="7428" max="7428" width="12.5703125" style="47" customWidth="1"/>
    <col min="7429" max="7435" width="11.140625" style="47" customWidth="1"/>
    <col min="7436" max="7436" width="12.5703125" style="47" bestFit="1" customWidth="1"/>
    <col min="7437" max="7682" width="12.5703125" style="47"/>
    <col min="7683" max="7683" width="10" style="47" customWidth="1"/>
    <col min="7684" max="7684" width="12.5703125" style="47" customWidth="1"/>
    <col min="7685" max="7691" width="11.140625" style="47" customWidth="1"/>
    <col min="7692" max="7692" width="12.5703125" style="47" bestFit="1" customWidth="1"/>
    <col min="7693" max="7938" width="12.5703125" style="47"/>
    <col min="7939" max="7939" width="10" style="47" customWidth="1"/>
    <col min="7940" max="7940" width="12.5703125" style="47" customWidth="1"/>
    <col min="7941" max="7947" width="11.140625" style="47" customWidth="1"/>
    <col min="7948" max="7948" width="12.5703125" style="47" bestFit="1" customWidth="1"/>
    <col min="7949" max="8194" width="12.5703125" style="47"/>
    <col min="8195" max="8195" width="10" style="47" customWidth="1"/>
    <col min="8196" max="8196" width="12.5703125" style="47" customWidth="1"/>
    <col min="8197" max="8203" width="11.140625" style="47" customWidth="1"/>
    <col min="8204" max="8204" width="12.5703125" style="47" bestFit="1" customWidth="1"/>
    <col min="8205" max="8450" width="12.5703125" style="47"/>
    <col min="8451" max="8451" width="10" style="47" customWidth="1"/>
    <col min="8452" max="8452" width="12.5703125" style="47" customWidth="1"/>
    <col min="8453" max="8459" width="11.140625" style="47" customWidth="1"/>
    <col min="8460" max="8460" width="12.5703125" style="47" bestFit="1" customWidth="1"/>
    <col min="8461" max="8706" width="12.5703125" style="47"/>
    <col min="8707" max="8707" width="10" style="47" customWidth="1"/>
    <col min="8708" max="8708" width="12.5703125" style="47" customWidth="1"/>
    <col min="8709" max="8715" width="11.140625" style="47" customWidth="1"/>
    <col min="8716" max="8716" width="12.5703125" style="47" bestFit="1" customWidth="1"/>
    <col min="8717" max="8962" width="12.5703125" style="47"/>
    <col min="8963" max="8963" width="10" style="47" customWidth="1"/>
    <col min="8964" max="8964" width="12.5703125" style="47" customWidth="1"/>
    <col min="8965" max="8971" width="11.140625" style="47" customWidth="1"/>
    <col min="8972" max="8972" width="12.5703125" style="47" bestFit="1" customWidth="1"/>
    <col min="8973" max="9218" width="12.5703125" style="47"/>
    <col min="9219" max="9219" width="10" style="47" customWidth="1"/>
    <col min="9220" max="9220" width="12.5703125" style="47" customWidth="1"/>
    <col min="9221" max="9227" width="11.140625" style="47" customWidth="1"/>
    <col min="9228" max="9228" width="12.5703125" style="47" bestFit="1" customWidth="1"/>
    <col min="9229" max="9474" width="12.5703125" style="47"/>
    <col min="9475" max="9475" width="10" style="47" customWidth="1"/>
    <col min="9476" max="9476" width="12.5703125" style="47" customWidth="1"/>
    <col min="9477" max="9483" width="11.140625" style="47" customWidth="1"/>
    <col min="9484" max="9484" width="12.5703125" style="47" bestFit="1" customWidth="1"/>
    <col min="9485" max="9730" width="12.5703125" style="47"/>
    <col min="9731" max="9731" width="10" style="47" customWidth="1"/>
    <col min="9732" max="9732" width="12.5703125" style="47" customWidth="1"/>
    <col min="9733" max="9739" width="11.140625" style="47" customWidth="1"/>
    <col min="9740" max="9740" width="12.5703125" style="47" bestFit="1" customWidth="1"/>
    <col min="9741" max="9986" width="12.5703125" style="47"/>
    <col min="9987" max="9987" width="10" style="47" customWidth="1"/>
    <col min="9988" max="9988" width="12.5703125" style="47" customWidth="1"/>
    <col min="9989" max="9995" width="11.140625" style="47" customWidth="1"/>
    <col min="9996" max="9996" width="12.5703125" style="47" bestFit="1" customWidth="1"/>
    <col min="9997" max="10242" width="12.5703125" style="47"/>
    <col min="10243" max="10243" width="10" style="47" customWidth="1"/>
    <col min="10244" max="10244" width="12.5703125" style="47" customWidth="1"/>
    <col min="10245" max="10251" width="11.140625" style="47" customWidth="1"/>
    <col min="10252" max="10252" width="12.5703125" style="47" bestFit="1" customWidth="1"/>
    <col min="10253" max="10498" width="12.5703125" style="47"/>
    <col min="10499" max="10499" width="10" style="47" customWidth="1"/>
    <col min="10500" max="10500" width="12.5703125" style="47" customWidth="1"/>
    <col min="10501" max="10507" width="11.140625" style="47" customWidth="1"/>
    <col min="10508" max="10508" width="12.5703125" style="47" bestFit="1" customWidth="1"/>
    <col min="10509" max="10754" width="12.5703125" style="47"/>
    <col min="10755" max="10755" width="10" style="47" customWidth="1"/>
    <col min="10756" max="10756" width="12.5703125" style="47" customWidth="1"/>
    <col min="10757" max="10763" width="11.140625" style="47" customWidth="1"/>
    <col min="10764" max="10764" width="12.5703125" style="47" bestFit="1" customWidth="1"/>
    <col min="10765" max="11010" width="12.5703125" style="47"/>
    <col min="11011" max="11011" width="10" style="47" customWidth="1"/>
    <col min="11012" max="11012" width="12.5703125" style="47" customWidth="1"/>
    <col min="11013" max="11019" width="11.140625" style="47" customWidth="1"/>
    <col min="11020" max="11020" width="12.5703125" style="47" bestFit="1" customWidth="1"/>
    <col min="11021" max="11266" width="12.5703125" style="47"/>
    <col min="11267" max="11267" width="10" style="47" customWidth="1"/>
    <col min="11268" max="11268" width="12.5703125" style="47" customWidth="1"/>
    <col min="11269" max="11275" width="11.140625" style="47" customWidth="1"/>
    <col min="11276" max="11276" width="12.5703125" style="47" bestFit="1" customWidth="1"/>
    <col min="11277" max="11522" width="12.5703125" style="47"/>
    <col min="11523" max="11523" width="10" style="47" customWidth="1"/>
    <col min="11524" max="11524" width="12.5703125" style="47" customWidth="1"/>
    <col min="11525" max="11531" width="11.140625" style="47" customWidth="1"/>
    <col min="11532" max="11532" width="12.5703125" style="47" bestFit="1" customWidth="1"/>
    <col min="11533" max="11778" width="12.5703125" style="47"/>
    <col min="11779" max="11779" width="10" style="47" customWidth="1"/>
    <col min="11780" max="11780" width="12.5703125" style="47" customWidth="1"/>
    <col min="11781" max="11787" width="11.140625" style="47" customWidth="1"/>
    <col min="11788" max="11788" width="12.5703125" style="47" bestFit="1" customWidth="1"/>
    <col min="11789" max="12034" width="12.5703125" style="47"/>
    <col min="12035" max="12035" width="10" style="47" customWidth="1"/>
    <col min="12036" max="12036" width="12.5703125" style="47" customWidth="1"/>
    <col min="12037" max="12043" width="11.140625" style="47" customWidth="1"/>
    <col min="12044" max="12044" width="12.5703125" style="47" bestFit="1" customWidth="1"/>
    <col min="12045" max="12290" width="12.5703125" style="47"/>
    <col min="12291" max="12291" width="10" style="47" customWidth="1"/>
    <col min="12292" max="12292" width="12.5703125" style="47" customWidth="1"/>
    <col min="12293" max="12299" width="11.140625" style="47" customWidth="1"/>
    <col min="12300" max="12300" width="12.5703125" style="47" bestFit="1" customWidth="1"/>
    <col min="12301" max="12546" width="12.5703125" style="47"/>
    <col min="12547" max="12547" width="10" style="47" customWidth="1"/>
    <col min="12548" max="12548" width="12.5703125" style="47" customWidth="1"/>
    <col min="12549" max="12555" width="11.140625" style="47" customWidth="1"/>
    <col min="12556" max="12556" width="12.5703125" style="47" bestFit="1" customWidth="1"/>
    <col min="12557" max="12802" width="12.5703125" style="47"/>
    <col min="12803" max="12803" width="10" style="47" customWidth="1"/>
    <col min="12804" max="12804" width="12.5703125" style="47" customWidth="1"/>
    <col min="12805" max="12811" width="11.140625" style="47" customWidth="1"/>
    <col min="12812" max="12812" width="12.5703125" style="47" bestFit="1" customWidth="1"/>
    <col min="12813" max="13058" width="12.5703125" style="47"/>
    <col min="13059" max="13059" width="10" style="47" customWidth="1"/>
    <col min="13060" max="13060" width="12.5703125" style="47" customWidth="1"/>
    <col min="13061" max="13067" width="11.140625" style="47" customWidth="1"/>
    <col min="13068" max="13068" width="12.5703125" style="47" bestFit="1" customWidth="1"/>
    <col min="13069" max="13314" width="12.5703125" style="47"/>
    <col min="13315" max="13315" width="10" style="47" customWidth="1"/>
    <col min="13316" max="13316" width="12.5703125" style="47" customWidth="1"/>
    <col min="13317" max="13323" width="11.140625" style="47" customWidth="1"/>
    <col min="13324" max="13324" width="12.5703125" style="47" bestFit="1" customWidth="1"/>
    <col min="13325" max="13570" width="12.5703125" style="47"/>
    <col min="13571" max="13571" width="10" style="47" customWidth="1"/>
    <col min="13572" max="13572" width="12.5703125" style="47" customWidth="1"/>
    <col min="13573" max="13579" width="11.140625" style="47" customWidth="1"/>
    <col min="13580" max="13580" width="12.5703125" style="47" bestFit="1" customWidth="1"/>
    <col min="13581" max="13826" width="12.5703125" style="47"/>
    <col min="13827" max="13827" width="10" style="47" customWidth="1"/>
    <col min="13828" max="13828" width="12.5703125" style="47" customWidth="1"/>
    <col min="13829" max="13835" width="11.140625" style="47" customWidth="1"/>
    <col min="13836" max="13836" width="12.5703125" style="47" bestFit="1" customWidth="1"/>
    <col min="13837" max="14082" width="12.5703125" style="47"/>
    <col min="14083" max="14083" width="10" style="47" customWidth="1"/>
    <col min="14084" max="14084" width="12.5703125" style="47" customWidth="1"/>
    <col min="14085" max="14091" width="11.140625" style="47" customWidth="1"/>
    <col min="14092" max="14092" width="12.5703125" style="47" bestFit="1" customWidth="1"/>
    <col min="14093" max="14338" width="12.5703125" style="47"/>
    <col min="14339" max="14339" width="10" style="47" customWidth="1"/>
    <col min="14340" max="14340" width="12.5703125" style="47" customWidth="1"/>
    <col min="14341" max="14347" width="11.140625" style="47" customWidth="1"/>
    <col min="14348" max="14348" width="12.5703125" style="47" bestFit="1" customWidth="1"/>
    <col min="14349" max="14594" width="12.5703125" style="47"/>
    <col min="14595" max="14595" width="10" style="47" customWidth="1"/>
    <col min="14596" max="14596" width="12.5703125" style="47" customWidth="1"/>
    <col min="14597" max="14603" width="11.140625" style="47" customWidth="1"/>
    <col min="14604" max="14604" width="12.5703125" style="47" bestFit="1" customWidth="1"/>
    <col min="14605" max="14850" width="12.5703125" style="47"/>
    <col min="14851" max="14851" width="10" style="47" customWidth="1"/>
    <col min="14852" max="14852" width="12.5703125" style="47" customWidth="1"/>
    <col min="14853" max="14859" width="11.140625" style="47" customWidth="1"/>
    <col min="14860" max="14860" width="12.5703125" style="47" bestFit="1" customWidth="1"/>
    <col min="14861" max="15106" width="12.5703125" style="47"/>
    <col min="15107" max="15107" width="10" style="47" customWidth="1"/>
    <col min="15108" max="15108" width="12.5703125" style="47" customWidth="1"/>
    <col min="15109" max="15115" width="11.140625" style="47" customWidth="1"/>
    <col min="15116" max="15116" width="12.5703125" style="47" bestFit="1" customWidth="1"/>
    <col min="15117" max="15362" width="12.5703125" style="47"/>
    <col min="15363" max="15363" width="10" style="47" customWidth="1"/>
    <col min="15364" max="15364" width="12.5703125" style="47" customWidth="1"/>
    <col min="15365" max="15371" width="11.140625" style="47" customWidth="1"/>
    <col min="15372" max="15372" width="12.5703125" style="47" bestFit="1" customWidth="1"/>
    <col min="15373" max="15618" width="12.5703125" style="47"/>
    <col min="15619" max="15619" width="10" style="47" customWidth="1"/>
    <col min="15620" max="15620" width="12.5703125" style="47" customWidth="1"/>
    <col min="15621" max="15627" width="11.140625" style="47" customWidth="1"/>
    <col min="15628" max="15628" width="12.5703125" style="47" bestFit="1" customWidth="1"/>
    <col min="15629" max="15874" width="12.5703125" style="47"/>
    <col min="15875" max="15875" width="10" style="47" customWidth="1"/>
    <col min="15876" max="15876" width="12.5703125" style="47" customWidth="1"/>
    <col min="15877" max="15883" width="11.140625" style="47" customWidth="1"/>
    <col min="15884" max="15884" width="12.5703125" style="47" bestFit="1" customWidth="1"/>
    <col min="15885" max="16130" width="12.5703125" style="47"/>
    <col min="16131" max="16131" width="10" style="47" customWidth="1"/>
    <col min="16132" max="16132" width="12.5703125" style="47" customWidth="1"/>
    <col min="16133" max="16139" width="11.140625" style="47" customWidth="1"/>
    <col min="16140" max="16140" width="12.5703125" style="47" bestFit="1" customWidth="1"/>
    <col min="16141" max="16384" width="12.5703125" style="47"/>
  </cols>
  <sheetData>
    <row r="1" spans="1:13" x14ac:dyDescent="0.2">
      <c r="A1" s="46"/>
      <c r="C1" s="48" t="s">
        <v>23</v>
      </c>
    </row>
    <row r="2" spans="1:13" x14ac:dyDescent="0.2">
      <c r="A2" s="64"/>
      <c r="B2" s="64"/>
      <c r="C2" s="65" t="s">
        <v>34</v>
      </c>
      <c r="D2" s="65"/>
      <c r="E2" s="65"/>
      <c r="F2" s="65"/>
      <c r="G2" s="64"/>
      <c r="M2" s="66"/>
    </row>
    <row r="3" spans="1:13" ht="13.5" thickBot="1" x14ac:dyDescent="0.25">
      <c r="A3" s="67" t="s">
        <v>35</v>
      </c>
      <c r="B3" s="67" t="s">
        <v>36</v>
      </c>
      <c r="C3" s="68" t="s">
        <v>37</v>
      </c>
      <c r="D3" s="69"/>
      <c r="E3" s="67" t="s">
        <v>38</v>
      </c>
      <c r="F3" s="67"/>
      <c r="G3" s="64"/>
      <c r="H3" s="49"/>
      <c r="I3" s="49"/>
      <c r="J3" s="49"/>
      <c r="K3" s="49"/>
      <c r="L3" s="49"/>
      <c r="M3" s="64"/>
    </row>
    <row r="4" spans="1:13" ht="13.5" thickBot="1" x14ac:dyDescent="0.25">
      <c r="A4" s="70">
        <v>275</v>
      </c>
      <c r="B4" s="71">
        <v>800</v>
      </c>
      <c r="C4" s="72">
        <v>1</v>
      </c>
      <c r="D4" s="72" t="str">
        <f t="shared" ref="D4:D13" si="0">VLOOKUP(C4,$H$5:$I$10,2)</f>
        <v>Wash, DC</v>
      </c>
      <c r="E4" s="72">
        <v>2</v>
      </c>
      <c r="F4" s="72" t="str">
        <f t="shared" ref="F4:F13" si="1">VLOOKUP(E4,$H$5:$I$10,2)</f>
        <v>Chicago</v>
      </c>
      <c r="G4" s="64"/>
      <c r="H4" s="50" t="s">
        <v>39</v>
      </c>
      <c r="I4" s="50" t="s">
        <v>40</v>
      </c>
      <c r="J4" s="50" t="s">
        <v>18</v>
      </c>
      <c r="K4" s="50" t="s">
        <v>17</v>
      </c>
      <c r="L4" s="50" t="s">
        <v>41</v>
      </c>
      <c r="M4" s="66"/>
    </row>
    <row r="5" spans="1:13" x14ac:dyDescent="0.2">
      <c r="A5" s="70">
        <v>700</v>
      </c>
      <c r="B5" s="71">
        <v>700</v>
      </c>
      <c r="C5" s="72">
        <v>1</v>
      </c>
      <c r="D5" s="72" t="str">
        <f t="shared" si="0"/>
        <v>Wash, DC</v>
      </c>
      <c r="E5" s="72">
        <v>3</v>
      </c>
      <c r="F5" s="72" t="str">
        <f t="shared" si="1"/>
        <v>Dallas</v>
      </c>
      <c r="G5" s="64"/>
      <c r="H5" s="49">
        <v>1</v>
      </c>
      <c r="I5" s="49" t="s">
        <v>25</v>
      </c>
      <c r="J5" s="49">
        <f>SUMIF($E$4:$E$13,H5,$A$4:$A$13)</f>
        <v>1625</v>
      </c>
      <c r="K5" s="49">
        <f>SUMIF($C$4:$C$13,H5,$A$4:$A$13)</f>
        <v>1625</v>
      </c>
      <c r="L5" s="73">
        <f>J5-K5</f>
        <v>0</v>
      </c>
      <c r="M5" s="66"/>
    </row>
    <row r="6" spans="1:13" x14ac:dyDescent="0.2">
      <c r="A6" s="70">
        <v>650</v>
      </c>
      <c r="B6" s="71">
        <v>650</v>
      </c>
      <c r="C6" s="72">
        <v>1</v>
      </c>
      <c r="D6" s="72" t="str">
        <f t="shared" si="0"/>
        <v>Wash, DC</v>
      </c>
      <c r="E6" s="72">
        <v>4</v>
      </c>
      <c r="F6" s="72" t="str">
        <f t="shared" si="1"/>
        <v>Kansas City</v>
      </c>
      <c r="G6" s="64"/>
      <c r="H6" s="49">
        <v>2</v>
      </c>
      <c r="I6" s="49" t="s">
        <v>26</v>
      </c>
      <c r="J6" s="49">
        <f t="shared" ref="J6:J10" si="2">SUMIF($E$4:$E$13,H6,$A$4:$A$13)</f>
        <v>275</v>
      </c>
      <c r="K6" s="49">
        <f t="shared" ref="K6:K10" si="3">SUMIF($C$4:$C$13,H6,$A$4:$A$13)</f>
        <v>275</v>
      </c>
      <c r="L6" s="73">
        <f t="shared" ref="L6:L10" si="4">J6-K6</f>
        <v>0</v>
      </c>
      <c r="M6" s="66"/>
    </row>
    <row r="7" spans="1:13" x14ac:dyDescent="0.2">
      <c r="A7" s="70">
        <v>25</v>
      </c>
      <c r="B7" s="71">
        <v>725</v>
      </c>
      <c r="C7" s="72">
        <v>2</v>
      </c>
      <c r="D7" s="72" t="str">
        <f t="shared" si="0"/>
        <v>Chicago</v>
      </c>
      <c r="E7" s="72">
        <v>3</v>
      </c>
      <c r="F7" s="72" t="str">
        <f t="shared" si="1"/>
        <v>Dallas</v>
      </c>
      <c r="G7" s="64"/>
      <c r="H7" s="49">
        <v>3</v>
      </c>
      <c r="I7" s="49" t="s">
        <v>27</v>
      </c>
      <c r="J7" s="49">
        <f t="shared" si="2"/>
        <v>725</v>
      </c>
      <c r="K7" s="49">
        <f t="shared" si="3"/>
        <v>725</v>
      </c>
      <c r="L7" s="73">
        <f t="shared" si="4"/>
        <v>0</v>
      </c>
      <c r="M7" s="66"/>
    </row>
    <row r="8" spans="1:13" x14ac:dyDescent="0.2">
      <c r="A8" s="70">
        <v>250</v>
      </c>
      <c r="B8" s="71">
        <v>700</v>
      </c>
      <c r="C8" s="72">
        <v>2</v>
      </c>
      <c r="D8" s="72" t="str">
        <f t="shared" si="0"/>
        <v>Chicago</v>
      </c>
      <c r="E8" s="72">
        <v>5</v>
      </c>
      <c r="F8" s="72" t="str">
        <f t="shared" si="1"/>
        <v>Denver</v>
      </c>
      <c r="G8" s="64"/>
      <c r="H8" s="49">
        <v>4</v>
      </c>
      <c r="I8" s="49" t="s">
        <v>28</v>
      </c>
      <c r="J8" s="49">
        <f t="shared" si="2"/>
        <v>650</v>
      </c>
      <c r="K8" s="49">
        <f t="shared" si="3"/>
        <v>650</v>
      </c>
      <c r="L8" s="73">
        <f t="shared" si="4"/>
        <v>0</v>
      </c>
      <c r="M8" s="66"/>
    </row>
    <row r="9" spans="1:13" x14ac:dyDescent="0.2">
      <c r="A9" s="70">
        <v>0</v>
      </c>
      <c r="B9" s="71">
        <v>625</v>
      </c>
      <c r="C9" s="72">
        <v>4</v>
      </c>
      <c r="D9" s="72" t="str">
        <f t="shared" si="0"/>
        <v>Kansas City</v>
      </c>
      <c r="E9" s="72">
        <v>3</v>
      </c>
      <c r="F9" s="72" t="str">
        <f t="shared" si="1"/>
        <v>Dallas</v>
      </c>
      <c r="G9" s="64"/>
      <c r="H9" s="49">
        <v>5</v>
      </c>
      <c r="I9" s="49" t="s">
        <v>29</v>
      </c>
      <c r="J9" s="49">
        <f t="shared" si="2"/>
        <v>900</v>
      </c>
      <c r="K9" s="49">
        <f t="shared" si="3"/>
        <v>900</v>
      </c>
      <c r="L9" s="73">
        <f t="shared" si="4"/>
        <v>0</v>
      </c>
      <c r="M9" s="66"/>
    </row>
    <row r="10" spans="1:13" ht="13.5" thickBot="1" x14ac:dyDescent="0.25">
      <c r="A10" s="70">
        <v>650</v>
      </c>
      <c r="B10" s="71">
        <v>750</v>
      </c>
      <c r="C10" s="72">
        <v>4</v>
      </c>
      <c r="D10" s="72" t="str">
        <f t="shared" si="0"/>
        <v>Kansas City</v>
      </c>
      <c r="E10" s="72">
        <v>5</v>
      </c>
      <c r="F10" s="72" t="str">
        <f t="shared" si="1"/>
        <v>Denver</v>
      </c>
      <c r="G10" s="64"/>
      <c r="H10" s="50">
        <v>6</v>
      </c>
      <c r="I10" s="50" t="s">
        <v>30</v>
      </c>
      <c r="J10" s="50">
        <f t="shared" si="2"/>
        <v>1625</v>
      </c>
      <c r="K10" s="50">
        <f t="shared" si="3"/>
        <v>1625</v>
      </c>
      <c r="L10" s="73">
        <f t="shared" si="4"/>
        <v>0</v>
      </c>
      <c r="M10" s="66"/>
    </row>
    <row r="11" spans="1:13" x14ac:dyDescent="0.2">
      <c r="A11" s="70">
        <v>900</v>
      </c>
      <c r="B11" s="71">
        <v>900</v>
      </c>
      <c r="C11" s="72">
        <v>5</v>
      </c>
      <c r="D11" s="72" t="str">
        <f t="shared" si="0"/>
        <v>Denver</v>
      </c>
      <c r="E11" s="72">
        <v>6</v>
      </c>
      <c r="F11" s="72" t="str">
        <f t="shared" si="1"/>
        <v>San Fran.</v>
      </c>
      <c r="G11" s="64"/>
      <c r="H11" s="49"/>
      <c r="I11" s="49"/>
      <c r="J11" s="49"/>
      <c r="K11" s="49"/>
      <c r="L11" s="49"/>
      <c r="M11" s="66"/>
    </row>
    <row r="12" spans="1:13" x14ac:dyDescent="0.2">
      <c r="A12" s="70">
        <v>725</v>
      </c>
      <c r="B12" s="74">
        <v>725</v>
      </c>
      <c r="C12" s="75">
        <v>3</v>
      </c>
      <c r="D12" s="75" t="str">
        <f t="shared" si="0"/>
        <v>Dallas</v>
      </c>
      <c r="E12" s="75">
        <v>6</v>
      </c>
      <c r="F12" s="75" t="str">
        <f t="shared" si="1"/>
        <v>San Fran.</v>
      </c>
      <c r="G12" s="64"/>
      <c r="H12" s="49"/>
      <c r="L12" s="49"/>
      <c r="M12" s="66"/>
    </row>
    <row r="13" spans="1:13" ht="13.5" thickBot="1" x14ac:dyDescent="0.25">
      <c r="A13" s="70">
        <v>1625</v>
      </c>
      <c r="B13" s="76">
        <v>10000000</v>
      </c>
      <c r="C13" s="67">
        <v>6</v>
      </c>
      <c r="D13" s="67" t="str">
        <f t="shared" si="0"/>
        <v>San Fran.</v>
      </c>
      <c r="E13" s="67">
        <v>1</v>
      </c>
      <c r="F13" s="67" t="str">
        <f t="shared" si="1"/>
        <v>Wash, DC</v>
      </c>
      <c r="G13" s="64"/>
      <c r="H13" s="49"/>
      <c r="I13" s="49"/>
      <c r="J13" s="49"/>
      <c r="K13" s="49"/>
      <c r="L13" s="49"/>
      <c r="M13" s="66"/>
    </row>
    <row r="14" spans="1:13" x14ac:dyDescent="0.2">
      <c r="C14" s="64"/>
      <c r="D14" s="64"/>
      <c r="E14" s="64"/>
      <c r="F14" s="64"/>
      <c r="G14" s="64"/>
      <c r="H14" s="49"/>
      <c r="I14" s="49"/>
      <c r="J14" s="49"/>
      <c r="K14" s="49"/>
      <c r="L14" s="49"/>
      <c r="M14" s="77"/>
    </row>
    <row r="15" spans="1:13" ht="13.5" thickBot="1" x14ac:dyDescent="0.25">
      <c r="A15" s="64"/>
      <c r="B15" s="64"/>
      <c r="C15" s="64"/>
      <c r="D15" s="64"/>
      <c r="E15" s="64"/>
      <c r="F15" s="64"/>
      <c r="G15" s="64"/>
      <c r="H15" s="49"/>
      <c r="I15" s="49"/>
      <c r="J15" s="49"/>
      <c r="K15" s="49"/>
      <c r="L15" s="49"/>
      <c r="M15" s="64"/>
    </row>
    <row r="16" spans="1:13" ht="14.25" thickTop="1" thickBot="1" x14ac:dyDescent="0.25">
      <c r="A16" s="60" t="s">
        <v>42</v>
      </c>
      <c r="B16" s="78">
        <f>A13</f>
        <v>1625</v>
      </c>
      <c r="H16" s="49"/>
      <c r="I16" s="49"/>
      <c r="J16" s="49"/>
      <c r="K16" s="49"/>
      <c r="L16" s="49"/>
    </row>
    <row r="17" ht="13.5" thickTop="1" x14ac:dyDescent="0.2"/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8"/>
  <sheetViews>
    <sheetView showGridLines="0" workbookViewId="0">
      <selection activeCell="G26" sqref="G26"/>
    </sheetView>
  </sheetViews>
  <sheetFormatPr defaultRowHeight="15" x14ac:dyDescent="0.25"/>
  <cols>
    <col min="1" max="1" width="2.28515625" customWidth="1"/>
    <col min="2" max="2" width="6.28515625" bestFit="1" customWidth="1"/>
    <col min="3" max="3" width="19.5703125" bestFit="1" customWidth="1"/>
    <col min="4" max="4" width="6.140625" customWidth="1"/>
    <col min="5" max="5" width="8.7109375" bestFit="1" customWidth="1"/>
    <col min="6" max="6" width="10.85546875" bestFit="1" customWidth="1"/>
    <col min="7" max="8" width="10" bestFit="1" customWidth="1"/>
  </cols>
  <sheetData>
    <row r="1" spans="1:8" x14ac:dyDescent="0.25">
      <c r="A1" s="17" t="s">
        <v>43</v>
      </c>
    </row>
    <row r="2" spans="1:8" x14ac:dyDescent="0.25">
      <c r="A2" s="17" t="s">
        <v>146</v>
      </c>
    </row>
    <row r="3" spans="1:8" x14ac:dyDescent="0.25">
      <c r="A3" s="17" t="s">
        <v>147</v>
      </c>
    </row>
    <row r="6" spans="1:8" ht="15.75" thickBot="1" x14ac:dyDescent="0.3">
      <c r="A6" t="s">
        <v>46</v>
      </c>
    </row>
    <row r="7" spans="1:8" x14ac:dyDescent="0.25">
      <c r="B7" s="85"/>
      <c r="C7" s="85"/>
      <c r="D7" s="85" t="s">
        <v>49</v>
      </c>
      <c r="E7" s="85" t="s">
        <v>51</v>
      </c>
      <c r="F7" s="85" t="s">
        <v>22</v>
      </c>
      <c r="G7" s="85" t="s">
        <v>54</v>
      </c>
      <c r="H7" s="85" t="s">
        <v>54</v>
      </c>
    </row>
    <row r="8" spans="1:8" ht="15.75" thickBot="1" x14ac:dyDescent="0.3">
      <c r="B8" s="86" t="s">
        <v>47</v>
      </c>
      <c r="C8" s="86" t="s">
        <v>48</v>
      </c>
      <c r="D8" s="86" t="s">
        <v>50</v>
      </c>
      <c r="E8" s="86" t="s">
        <v>52</v>
      </c>
      <c r="F8" s="86" t="s">
        <v>53</v>
      </c>
      <c r="G8" s="86" t="s">
        <v>55</v>
      </c>
      <c r="H8" s="86" t="s">
        <v>56</v>
      </c>
    </row>
    <row r="9" spans="1:8" x14ac:dyDescent="0.25">
      <c r="B9" s="79" t="s">
        <v>148</v>
      </c>
      <c r="C9" s="79" t="s">
        <v>35</v>
      </c>
      <c r="D9" s="87">
        <v>275</v>
      </c>
      <c r="E9" s="87">
        <v>0</v>
      </c>
      <c r="F9" s="79">
        <v>0</v>
      </c>
      <c r="G9" s="79">
        <v>0</v>
      </c>
      <c r="H9" s="79">
        <v>1</v>
      </c>
    </row>
    <row r="10" spans="1:8" x14ac:dyDescent="0.25">
      <c r="B10" s="79" t="s">
        <v>149</v>
      </c>
      <c r="C10" s="79" t="s">
        <v>35</v>
      </c>
      <c r="D10" s="87">
        <v>700</v>
      </c>
      <c r="E10" s="87">
        <v>0</v>
      </c>
      <c r="F10" s="79">
        <v>0</v>
      </c>
      <c r="G10" s="79">
        <v>1E+30</v>
      </c>
      <c r="H10" s="79">
        <v>0</v>
      </c>
    </row>
    <row r="11" spans="1:8" x14ac:dyDescent="0.25">
      <c r="B11" s="79" t="s">
        <v>150</v>
      </c>
      <c r="C11" s="79" t="s">
        <v>35</v>
      </c>
      <c r="D11" s="87">
        <v>650</v>
      </c>
      <c r="E11" s="87">
        <v>0</v>
      </c>
      <c r="F11" s="79">
        <v>0</v>
      </c>
      <c r="G11" s="79">
        <v>1E+30</v>
      </c>
      <c r="H11" s="79">
        <v>0</v>
      </c>
    </row>
    <row r="12" spans="1:8" x14ac:dyDescent="0.25">
      <c r="B12" s="79" t="s">
        <v>151</v>
      </c>
      <c r="C12" s="79" t="s">
        <v>35</v>
      </c>
      <c r="D12" s="87">
        <v>25</v>
      </c>
      <c r="E12" s="87">
        <v>0</v>
      </c>
      <c r="F12" s="79">
        <v>0</v>
      </c>
      <c r="G12" s="79">
        <v>0</v>
      </c>
      <c r="H12" s="79">
        <v>0</v>
      </c>
    </row>
    <row r="13" spans="1:8" x14ac:dyDescent="0.25">
      <c r="B13" s="79" t="s">
        <v>152</v>
      </c>
      <c r="C13" s="79" t="s">
        <v>35</v>
      </c>
      <c r="D13" s="87">
        <v>250</v>
      </c>
      <c r="E13" s="87">
        <v>0</v>
      </c>
      <c r="F13" s="79">
        <v>0</v>
      </c>
      <c r="G13" s="79">
        <v>0</v>
      </c>
      <c r="H13" s="79">
        <v>1</v>
      </c>
    </row>
    <row r="14" spans="1:8" x14ac:dyDescent="0.25">
      <c r="B14" s="79" t="s">
        <v>153</v>
      </c>
      <c r="C14" s="79" t="s">
        <v>35</v>
      </c>
      <c r="D14" s="87">
        <v>0</v>
      </c>
      <c r="E14" s="87">
        <v>0</v>
      </c>
      <c r="F14" s="79">
        <v>0</v>
      </c>
      <c r="G14" s="79">
        <v>0</v>
      </c>
      <c r="H14" s="79">
        <v>1E+30</v>
      </c>
    </row>
    <row r="15" spans="1:8" x14ac:dyDescent="0.25">
      <c r="B15" s="79" t="s">
        <v>154</v>
      </c>
      <c r="C15" s="79" t="s">
        <v>35</v>
      </c>
      <c r="D15" s="87">
        <v>650</v>
      </c>
      <c r="E15" s="87">
        <v>0</v>
      </c>
      <c r="F15" s="79">
        <v>0</v>
      </c>
      <c r="G15" s="79">
        <v>1E+30</v>
      </c>
      <c r="H15" s="79">
        <v>0</v>
      </c>
    </row>
    <row r="16" spans="1:8" x14ac:dyDescent="0.25">
      <c r="B16" s="79" t="s">
        <v>155</v>
      </c>
      <c r="C16" s="79" t="s">
        <v>35</v>
      </c>
      <c r="D16" s="87">
        <v>900</v>
      </c>
      <c r="E16" s="87">
        <v>1</v>
      </c>
      <c r="F16" s="79">
        <v>0</v>
      </c>
      <c r="G16" s="79">
        <v>1E+30</v>
      </c>
      <c r="H16" s="79">
        <v>1</v>
      </c>
    </row>
    <row r="17" spans="1:8" x14ac:dyDescent="0.25">
      <c r="B17" s="79" t="s">
        <v>156</v>
      </c>
      <c r="C17" s="79" t="s">
        <v>35</v>
      </c>
      <c r="D17" s="87">
        <v>725</v>
      </c>
      <c r="E17" s="87">
        <v>1</v>
      </c>
      <c r="F17" s="79">
        <v>0</v>
      </c>
      <c r="G17" s="79">
        <v>1E+30</v>
      </c>
      <c r="H17" s="79">
        <v>1</v>
      </c>
    </row>
    <row r="18" spans="1:8" ht="15.75" thickBot="1" x14ac:dyDescent="0.3">
      <c r="B18" s="80" t="s">
        <v>157</v>
      </c>
      <c r="C18" s="80" t="s">
        <v>35</v>
      </c>
      <c r="D18" s="88">
        <v>1625</v>
      </c>
      <c r="E18" s="88">
        <v>0</v>
      </c>
      <c r="F18" s="80">
        <v>1</v>
      </c>
      <c r="G18" s="80">
        <v>1E+30</v>
      </c>
      <c r="H18" s="80">
        <v>1</v>
      </c>
    </row>
    <row r="20" spans="1:8" ht="15.75" thickBot="1" x14ac:dyDescent="0.3">
      <c r="A20" t="s">
        <v>57</v>
      </c>
    </row>
    <row r="21" spans="1:8" x14ac:dyDescent="0.25">
      <c r="B21" s="85"/>
      <c r="C21" s="85"/>
      <c r="D21" s="85" t="s">
        <v>49</v>
      </c>
      <c r="E21" s="85" t="s">
        <v>58</v>
      </c>
      <c r="F21" s="85" t="s">
        <v>60</v>
      </c>
      <c r="G21" s="85" t="s">
        <v>54</v>
      </c>
      <c r="H21" s="85" t="s">
        <v>54</v>
      </c>
    </row>
    <row r="22" spans="1:8" ht="15.75" thickBot="1" x14ac:dyDescent="0.3">
      <c r="B22" s="86" t="s">
        <v>47</v>
      </c>
      <c r="C22" s="86" t="s">
        <v>48</v>
      </c>
      <c r="D22" s="86" t="s">
        <v>50</v>
      </c>
      <c r="E22" s="86" t="s">
        <v>59</v>
      </c>
      <c r="F22" s="86" t="s">
        <v>61</v>
      </c>
      <c r="G22" s="86" t="s">
        <v>55</v>
      </c>
      <c r="H22" s="86" t="s">
        <v>56</v>
      </c>
    </row>
    <row r="23" spans="1:8" x14ac:dyDescent="0.25">
      <c r="B23" s="79" t="s">
        <v>158</v>
      </c>
      <c r="C23" s="79" t="s">
        <v>159</v>
      </c>
      <c r="D23" s="83">
        <v>0</v>
      </c>
      <c r="E23" s="83">
        <v>1</v>
      </c>
      <c r="F23" s="79">
        <v>0</v>
      </c>
      <c r="G23" s="79">
        <v>9998375</v>
      </c>
      <c r="H23" s="79">
        <v>0</v>
      </c>
    </row>
    <row r="24" spans="1:8" x14ac:dyDescent="0.25">
      <c r="B24" s="79" t="s">
        <v>160</v>
      </c>
      <c r="C24" s="79" t="s">
        <v>161</v>
      </c>
      <c r="D24" s="83">
        <v>0</v>
      </c>
      <c r="E24" s="83">
        <v>1</v>
      </c>
      <c r="F24" s="79">
        <v>0</v>
      </c>
      <c r="G24" s="79">
        <v>525</v>
      </c>
      <c r="H24" s="79">
        <v>0</v>
      </c>
    </row>
    <row r="25" spans="1:8" x14ac:dyDescent="0.25">
      <c r="B25" s="79" t="s">
        <v>162</v>
      </c>
      <c r="C25" s="79" t="s">
        <v>163</v>
      </c>
      <c r="D25" s="83">
        <v>0</v>
      </c>
      <c r="E25" s="83">
        <v>1</v>
      </c>
      <c r="F25" s="79">
        <v>0</v>
      </c>
      <c r="G25" s="79">
        <v>525</v>
      </c>
      <c r="H25" s="79">
        <v>0</v>
      </c>
    </row>
    <row r="26" spans="1:8" x14ac:dyDescent="0.25">
      <c r="B26" s="79" t="s">
        <v>164</v>
      </c>
      <c r="C26" s="79" t="s">
        <v>165</v>
      </c>
      <c r="D26" s="83">
        <v>0</v>
      </c>
      <c r="E26" s="83">
        <v>1</v>
      </c>
      <c r="F26" s="79">
        <v>0</v>
      </c>
      <c r="G26" s="79">
        <v>450</v>
      </c>
      <c r="H26" s="79">
        <v>0</v>
      </c>
    </row>
    <row r="27" spans="1:8" x14ac:dyDescent="0.25">
      <c r="B27" s="79" t="s">
        <v>166</v>
      </c>
      <c r="C27" s="79" t="s">
        <v>167</v>
      </c>
      <c r="D27" s="83">
        <v>0</v>
      </c>
      <c r="E27" s="83">
        <v>1</v>
      </c>
      <c r="F27" s="79">
        <v>0</v>
      </c>
      <c r="G27" s="79">
        <v>450</v>
      </c>
      <c r="H27" s="79">
        <v>0</v>
      </c>
    </row>
    <row r="28" spans="1:8" ht="15.75" thickBot="1" x14ac:dyDescent="0.3">
      <c r="B28" s="80" t="s">
        <v>168</v>
      </c>
      <c r="C28" s="80" t="s">
        <v>169</v>
      </c>
      <c r="D28" s="84">
        <v>0</v>
      </c>
      <c r="E28" s="84">
        <v>0</v>
      </c>
      <c r="F28" s="80">
        <v>0</v>
      </c>
      <c r="G28" s="80">
        <v>0</v>
      </c>
      <c r="H28" s="80">
        <v>1E+30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"/>
  <sheetViews>
    <sheetView tabSelected="1" zoomScaleNormal="100" workbookViewId="0">
      <selection activeCell="G32" sqref="G32"/>
    </sheetView>
  </sheetViews>
  <sheetFormatPr defaultColWidth="12.5703125" defaultRowHeight="12.75" x14ac:dyDescent="0.2"/>
  <cols>
    <col min="1" max="1" width="10" style="47" customWidth="1"/>
    <col min="2" max="2" width="12.5703125" style="47" customWidth="1"/>
    <col min="3" max="9" width="11.140625" style="47" customWidth="1"/>
    <col min="10" max="10" width="6.5703125" style="47" bestFit="1" customWidth="1"/>
    <col min="11" max="11" width="7.7109375" style="47" bestFit="1" customWidth="1"/>
    <col min="12" max="12" width="12.5703125" style="47" bestFit="1" customWidth="1"/>
    <col min="13" max="258" width="12.5703125" style="47"/>
    <col min="259" max="259" width="10" style="47" customWidth="1"/>
    <col min="260" max="260" width="12.5703125" style="47" customWidth="1"/>
    <col min="261" max="267" width="11.140625" style="47" customWidth="1"/>
    <col min="268" max="268" width="12.5703125" style="47" bestFit="1" customWidth="1"/>
    <col min="269" max="514" width="12.5703125" style="47"/>
    <col min="515" max="515" width="10" style="47" customWidth="1"/>
    <col min="516" max="516" width="12.5703125" style="47" customWidth="1"/>
    <col min="517" max="523" width="11.140625" style="47" customWidth="1"/>
    <col min="524" max="524" width="12.5703125" style="47" bestFit="1" customWidth="1"/>
    <col min="525" max="770" width="12.5703125" style="47"/>
    <col min="771" max="771" width="10" style="47" customWidth="1"/>
    <col min="772" max="772" width="12.5703125" style="47" customWidth="1"/>
    <col min="773" max="779" width="11.140625" style="47" customWidth="1"/>
    <col min="780" max="780" width="12.5703125" style="47" bestFit="1" customWidth="1"/>
    <col min="781" max="1026" width="12.5703125" style="47"/>
    <col min="1027" max="1027" width="10" style="47" customWidth="1"/>
    <col min="1028" max="1028" width="12.5703125" style="47" customWidth="1"/>
    <col min="1029" max="1035" width="11.140625" style="47" customWidth="1"/>
    <col min="1036" max="1036" width="12.5703125" style="47" bestFit="1" customWidth="1"/>
    <col min="1037" max="1282" width="12.5703125" style="47"/>
    <col min="1283" max="1283" width="10" style="47" customWidth="1"/>
    <col min="1284" max="1284" width="12.5703125" style="47" customWidth="1"/>
    <col min="1285" max="1291" width="11.140625" style="47" customWidth="1"/>
    <col min="1292" max="1292" width="12.5703125" style="47" bestFit="1" customWidth="1"/>
    <col min="1293" max="1538" width="12.5703125" style="47"/>
    <col min="1539" max="1539" width="10" style="47" customWidth="1"/>
    <col min="1540" max="1540" width="12.5703125" style="47" customWidth="1"/>
    <col min="1541" max="1547" width="11.140625" style="47" customWidth="1"/>
    <col min="1548" max="1548" width="12.5703125" style="47" bestFit="1" customWidth="1"/>
    <col min="1549" max="1794" width="12.5703125" style="47"/>
    <col min="1795" max="1795" width="10" style="47" customWidth="1"/>
    <col min="1796" max="1796" width="12.5703125" style="47" customWidth="1"/>
    <col min="1797" max="1803" width="11.140625" style="47" customWidth="1"/>
    <col min="1804" max="1804" width="12.5703125" style="47" bestFit="1" customWidth="1"/>
    <col min="1805" max="2050" width="12.5703125" style="47"/>
    <col min="2051" max="2051" width="10" style="47" customWidth="1"/>
    <col min="2052" max="2052" width="12.5703125" style="47" customWidth="1"/>
    <col min="2053" max="2059" width="11.140625" style="47" customWidth="1"/>
    <col min="2060" max="2060" width="12.5703125" style="47" bestFit="1" customWidth="1"/>
    <col min="2061" max="2306" width="12.5703125" style="47"/>
    <col min="2307" max="2307" width="10" style="47" customWidth="1"/>
    <col min="2308" max="2308" width="12.5703125" style="47" customWidth="1"/>
    <col min="2309" max="2315" width="11.140625" style="47" customWidth="1"/>
    <col min="2316" max="2316" width="12.5703125" style="47" bestFit="1" customWidth="1"/>
    <col min="2317" max="2562" width="12.5703125" style="47"/>
    <col min="2563" max="2563" width="10" style="47" customWidth="1"/>
    <col min="2564" max="2564" width="12.5703125" style="47" customWidth="1"/>
    <col min="2565" max="2571" width="11.140625" style="47" customWidth="1"/>
    <col min="2572" max="2572" width="12.5703125" style="47" bestFit="1" customWidth="1"/>
    <col min="2573" max="2818" width="12.5703125" style="47"/>
    <col min="2819" max="2819" width="10" style="47" customWidth="1"/>
    <col min="2820" max="2820" width="12.5703125" style="47" customWidth="1"/>
    <col min="2821" max="2827" width="11.140625" style="47" customWidth="1"/>
    <col min="2828" max="2828" width="12.5703125" style="47" bestFit="1" customWidth="1"/>
    <col min="2829" max="3074" width="12.5703125" style="47"/>
    <col min="3075" max="3075" width="10" style="47" customWidth="1"/>
    <col min="3076" max="3076" width="12.5703125" style="47" customWidth="1"/>
    <col min="3077" max="3083" width="11.140625" style="47" customWidth="1"/>
    <col min="3084" max="3084" width="12.5703125" style="47" bestFit="1" customWidth="1"/>
    <col min="3085" max="3330" width="12.5703125" style="47"/>
    <col min="3331" max="3331" width="10" style="47" customWidth="1"/>
    <col min="3332" max="3332" width="12.5703125" style="47" customWidth="1"/>
    <col min="3333" max="3339" width="11.140625" style="47" customWidth="1"/>
    <col min="3340" max="3340" width="12.5703125" style="47" bestFit="1" customWidth="1"/>
    <col min="3341" max="3586" width="12.5703125" style="47"/>
    <col min="3587" max="3587" width="10" style="47" customWidth="1"/>
    <col min="3588" max="3588" width="12.5703125" style="47" customWidth="1"/>
    <col min="3589" max="3595" width="11.140625" style="47" customWidth="1"/>
    <col min="3596" max="3596" width="12.5703125" style="47" bestFit="1" customWidth="1"/>
    <col min="3597" max="3842" width="12.5703125" style="47"/>
    <col min="3843" max="3843" width="10" style="47" customWidth="1"/>
    <col min="3844" max="3844" width="12.5703125" style="47" customWidth="1"/>
    <col min="3845" max="3851" width="11.140625" style="47" customWidth="1"/>
    <col min="3852" max="3852" width="12.5703125" style="47" bestFit="1" customWidth="1"/>
    <col min="3853" max="4098" width="12.5703125" style="47"/>
    <col min="4099" max="4099" width="10" style="47" customWidth="1"/>
    <col min="4100" max="4100" width="12.5703125" style="47" customWidth="1"/>
    <col min="4101" max="4107" width="11.140625" style="47" customWidth="1"/>
    <col min="4108" max="4108" width="12.5703125" style="47" bestFit="1" customWidth="1"/>
    <col min="4109" max="4354" width="12.5703125" style="47"/>
    <col min="4355" max="4355" width="10" style="47" customWidth="1"/>
    <col min="4356" max="4356" width="12.5703125" style="47" customWidth="1"/>
    <col min="4357" max="4363" width="11.140625" style="47" customWidth="1"/>
    <col min="4364" max="4364" width="12.5703125" style="47" bestFit="1" customWidth="1"/>
    <col min="4365" max="4610" width="12.5703125" style="47"/>
    <col min="4611" max="4611" width="10" style="47" customWidth="1"/>
    <col min="4612" max="4612" width="12.5703125" style="47" customWidth="1"/>
    <col min="4613" max="4619" width="11.140625" style="47" customWidth="1"/>
    <col min="4620" max="4620" width="12.5703125" style="47" bestFit="1" customWidth="1"/>
    <col min="4621" max="4866" width="12.5703125" style="47"/>
    <col min="4867" max="4867" width="10" style="47" customWidth="1"/>
    <col min="4868" max="4868" width="12.5703125" style="47" customWidth="1"/>
    <col min="4869" max="4875" width="11.140625" style="47" customWidth="1"/>
    <col min="4876" max="4876" width="12.5703125" style="47" bestFit="1" customWidth="1"/>
    <col min="4877" max="5122" width="12.5703125" style="47"/>
    <col min="5123" max="5123" width="10" style="47" customWidth="1"/>
    <col min="5124" max="5124" width="12.5703125" style="47" customWidth="1"/>
    <col min="5125" max="5131" width="11.140625" style="47" customWidth="1"/>
    <col min="5132" max="5132" width="12.5703125" style="47" bestFit="1" customWidth="1"/>
    <col min="5133" max="5378" width="12.5703125" style="47"/>
    <col min="5379" max="5379" width="10" style="47" customWidth="1"/>
    <col min="5380" max="5380" width="12.5703125" style="47" customWidth="1"/>
    <col min="5381" max="5387" width="11.140625" style="47" customWidth="1"/>
    <col min="5388" max="5388" width="12.5703125" style="47" bestFit="1" customWidth="1"/>
    <col min="5389" max="5634" width="12.5703125" style="47"/>
    <col min="5635" max="5635" width="10" style="47" customWidth="1"/>
    <col min="5636" max="5636" width="12.5703125" style="47" customWidth="1"/>
    <col min="5637" max="5643" width="11.140625" style="47" customWidth="1"/>
    <col min="5644" max="5644" width="12.5703125" style="47" bestFit="1" customWidth="1"/>
    <col min="5645" max="5890" width="12.5703125" style="47"/>
    <col min="5891" max="5891" width="10" style="47" customWidth="1"/>
    <col min="5892" max="5892" width="12.5703125" style="47" customWidth="1"/>
    <col min="5893" max="5899" width="11.140625" style="47" customWidth="1"/>
    <col min="5900" max="5900" width="12.5703125" style="47" bestFit="1" customWidth="1"/>
    <col min="5901" max="6146" width="12.5703125" style="47"/>
    <col min="6147" max="6147" width="10" style="47" customWidth="1"/>
    <col min="6148" max="6148" width="12.5703125" style="47" customWidth="1"/>
    <col min="6149" max="6155" width="11.140625" style="47" customWidth="1"/>
    <col min="6156" max="6156" width="12.5703125" style="47" bestFit="1" customWidth="1"/>
    <col min="6157" max="6402" width="12.5703125" style="47"/>
    <col min="6403" max="6403" width="10" style="47" customWidth="1"/>
    <col min="6404" max="6404" width="12.5703125" style="47" customWidth="1"/>
    <col min="6405" max="6411" width="11.140625" style="47" customWidth="1"/>
    <col min="6412" max="6412" width="12.5703125" style="47" bestFit="1" customWidth="1"/>
    <col min="6413" max="6658" width="12.5703125" style="47"/>
    <col min="6659" max="6659" width="10" style="47" customWidth="1"/>
    <col min="6660" max="6660" width="12.5703125" style="47" customWidth="1"/>
    <col min="6661" max="6667" width="11.140625" style="47" customWidth="1"/>
    <col min="6668" max="6668" width="12.5703125" style="47" bestFit="1" customWidth="1"/>
    <col min="6669" max="6914" width="12.5703125" style="47"/>
    <col min="6915" max="6915" width="10" style="47" customWidth="1"/>
    <col min="6916" max="6916" width="12.5703125" style="47" customWidth="1"/>
    <col min="6917" max="6923" width="11.140625" style="47" customWidth="1"/>
    <col min="6924" max="6924" width="12.5703125" style="47" bestFit="1" customWidth="1"/>
    <col min="6925" max="7170" width="12.5703125" style="47"/>
    <col min="7171" max="7171" width="10" style="47" customWidth="1"/>
    <col min="7172" max="7172" width="12.5703125" style="47" customWidth="1"/>
    <col min="7173" max="7179" width="11.140625" style="47" customWidth="1"/>
    <col min="7180" max="7180" width="12.5703125" style="47" bestFit="1" customWidth="1"/>
    <col min="7181" max="7426" width="12.5703125" style="47"/>
    <col min="7427" max="7427" width="10" style="47" customWidth="1"/>
    <col min="7428" max="7428" width="12.5703125" style="47" customWidth="1"/>
    <col min="7429" max="7435" width="11.140625" style="47" customWidth="1"/>
    <col min="7436" max="7436" width="12.5703125" style="47" bestFit="1" customWidth="1"/>
    <col min="7437" max="7682" width="12.5703125" style="47"/>
    <col min="7683" max="7683" width="10" style="47" customWidth="1"/>
    <col min="7684" max="7684" width="12.5703125" style="47" customWidth="1"/>
    <col min="7685" max="7691" width="11.140625" style="47" customWidth="1"/>
    <col min="7692" max="7692" width="12.5703125" style="47" bestFit="1" customWidth="1"/>
    <col min="7693" max="7938" width="12.5703125" style="47"/>
    <col min="7939" max="7939" width="10" style="47" customWidth="1"/>
    <col min="7940" max="7940" width="12.5703125" style="47" customWidth="1"/>
    <col min="7941" max="7947" width="11.140625" style="47" customWidth="1"/>
    <col min="7948" max="7948" width="12.5703125" style="47" bestFit="1" customWidth="1"/>
    <col min="7949" max="8194" width="12.5703125" style="47"/>
    <col min="8195" max="8195" width="10" style="47" customWidth="1"/>
    <col min="8196" max="8196" width="12.5703125" style="47" customWidth="1"/>
    <col min="8197" max="8203" width="11.140625" style="47" customWidth="1"/>
    <col min="8204" max="8204" width="12.5703125" style="47" bestFit="1" customWidth="1"/>
    <col min="8205" max="8450" width="12.5703125" style="47"/>
    <col min="8451" max="8451" width="10" style="47" customWidth="1"/>
    <col min="8452" max="8452" width="12.5703125" style="47" customWidth="1"/>
    <col min="8453" max="8459" width="11.140625" style="47" customWidth="1"/>
    <col min="8460" max="8460" width="12.5703125" style="47" bestFit="1" customWidth="1"/>
    <col min="8461" max="8706" width="12.5703125" style="47"/>
    <col min="8707" max="8707" width="10" style="47" customWidth="1"/>
    <col min="8708" max="8708" width="12.5703125" style="47" customWidth="1"/>
    <col min="8709" max="8715" width="11.140625" style="47" customWidth="1"/>
    <col min="8716" max="8716" width="12.5703125" style="47" bestFit="1" customWidth="1"/>
    <col min="8717" max="8962" width="12.5703125" style="47"/>
    <col min="8963" max="8963" width="10" style="47" customWidth="1"/>
    <col min="8964" max="8964" width="12.5703125" style="47" customWidth="1"/>
    <col min="8965" max="8971" width="11.140625" style="47" customWidth="1"/>
    <col min="8972" max="8972" width="12.5703125" style="47" bestFit="1" customWidth="1"/>
    <col min="8973" max="9218" width="12.5703125" style="47"/>
    <col min="9219" max="9219" width="10" style="47" customWidth="1"/>
    <col min="9220" max="9220" width="12.5703125" style="47" customWidth="1"/>
    <col min="9221" max="9227" width="11.140625" style="47" customWidth="1"/>
    <col min="9228" max="9228" width="12.5703125" style="47" bestFit="1" customWidth="1"/>
    <col min="9229" max="9474" width="12.5703125" style="47"/>
    <col min="9475" max="9475" width="10" style="47" customWidth="1"/>
    <col min="9476" max="9476" width="12.5703125" style="47" customWidth="1"/>
    <col min="9477" max="9483" width="11.140625" style="47" customWidth="1"/>
    <col min="9484" max="9484" width="12.5703125" style="47" bestFit="1" customWidth="1"/>
    <col min="9485" max="9730" width="12.5703125" style="47"/>
    <col min="9731" max="9731" width="10" style="47" customWidth="1"/>
    <col min="9732" max="9732" width="12.5703125" style="47" customWidth="1"/>
    <col min="9733" max="9739" width="11.140625" style="47" customWidth="1"/>
    <col min="9740" max="9740" width="12.5703125" style="47" bestFit="1" customWidth="1"/>
    <col min="9741" max="9986" width="12.5703125" style="47"/>
    <col min="9987" max="9987" width="10" style="47" customWidth="1"/>
    <col min="9988" max="9988" width="12.5703125" style="47" customWidth="1"/>
    <col min="9989" max="9995" width="11.140625" style="47" customWidth="1"/>
    <col min="9996" max="9996" width="12.5703125" style="47" bestFit="1" customWidth="1"/>
    <col min="9997" max="10242" width="12.5703125" style="47"/>
    <col min="10243" max="10243" width="10" style="47" customWidth="1"/>
    <col min="10244" max="10244" width="12.5703125" style="47" customWidth="1"/>
    <col min="10245" max="10251" width="11.140625" style="47" customWidth="1"/>
    <col min="10252" max="10252" width="12.5703125" style="47" bestFit="1" customWidth="1"/>
    <col min="10253" max="10498" width="12.5703125" style="47"/>
    <col min="10499" max="10499" width="10" style="47" customWidth="1"/>
    <col min="10500" max="10500" width="12.5703125" style="47" customWidth="1"/>
    <col min="10501" max="10507" width="11.140625" style="47" customWidth="1"/>
    <col min="10508" max="10508" width="12.5703125" style="47" bestFit="1" customWidth="1"/>
    <col min="10509" max="10754" width="12.5703125" style="47"/>
    <col min="10755" max="10755" width="10" style="47" customWidth="1"/>
    <col min="10756" max="10756" width="12.5703125" style="47" customWidth="1"/>
    <col min="10757" max="10763" width="11.140625" style="47" customWidth="1"/>
    <col min="10764" max="10764" width="12.5703125" style="47" bestFit="1" customWidth="1"/>
    <col min="10765" max="11010" width="12.5703125" style="47"/>
    <col min="11011" max="11011" width="10" style="47" customWidth="1"/>
    <col min="11012" max="11012" width="12.5703125" style="47" customWidth="1"/>
    <col min="11013" max="11019" width="11.140625" style="47" customWidth="1"/>
    <col min="11020" max="11020" width="12.5703125" style="47" bestFit="1" customWidth="1"/>
    <col min="11021" max="11266" width="12.5703125" style="47"/>
    <col min="11267" max="11267" width="10" style="47" customWidth="1"/>
    <col min="11268" max="11268" width="12.5703125" style="47" customWidth="1"/>
    <col min="11269" max="11275" width="11.140625" style="47" customWidth="1"/>
    <col min="11276" max="11276" width="12.5703125" style="47" bestFit="1" customWidth="1"/>
    <col min="11277" max="11522" width="12.5703125" style="47"/>
    <col min="11523" max="11523" width="10" style="47" customWidth="1"/>
    <col min="11524" max="11524" width="12.5703125" style="47" customWidth="1"/>
    <col min="11525" max="11531" width="11.140625" style="47" customWidth="1"/>
    <col min="11532" max="11532" width="12.5703125" style="47" bestFit="1" customWidth="1"/>
    <col min="11533" max="11778" width="12.5703125" style="47"/>
    <col min="11779" max="11779" width="10" style="47" customWidth="1"/>
    <col min="11780" max="11780" width="12.5703125" style="47" customWidth="1"/>
    <col min="11781" max="11787" width="11.140625" style="47" customWidth="1"/>
    <col min="11788" max="11788" width="12.5703125" style="47" bestFit="1" customWidth="1"/>
    <col min="11789" max="12034" width="12.5703125" style="47"/>
    <col min="12035" max="12035" width="10" style="47" customWidth="1"/>
    <col min="12036" max="12036" width="12.5703125" style="47" customWidth="1"/>
    <col min="12037" max="12043" width="11.140625" style="47" customWidth="1"/>
    <col min="12044" max="12044" width="12.5703125" style="47" bestFit="1" customWidth="1"/>
    <col min="12045" max="12290" width="12.5703125" style="47"/>
    <col min="12291" max="12291" width="10" style="47" customWidth="1"/>
    <col min="12292" max="12292" width="12.5703125" style="47" customWidth="1"/>
    <col min="12293" max="12299" width="11.140625" style="47" customWidth="1"/>
    <col min="12300" max="12300" width="12.5703125" style="47" bestFit="1" customWidth="1"/>
    <col min="12301" max="12546" width="12.5703125" style="47"/>
    <col min="12547" max="12547" width="10" style="47" customWidth="1"/>
    <col min="12548" max="12548" width="12.5703125" style="47" customWidth="1"/>
    <col min="12549" max="12555" width="11.140625" style="47" customWidth="1"/>
    <col min="12556" max="12556" width="12.5703125" style="47" bestFit="1" customWidth="1"/>
    <col min="12557" max="12802" width="12.5703125" style="47"/>
    <col min="12803" max="12803" width="10" style="47" customWidth="1"/>
    <col min="12804" max="12804" width="12.5703125" style="47" customWidth="1"/>
    <col min="12805" max="12811" width="11.140625" style="47" customWidth="1"/>
    <col min="12812" max="12812" width="12.5703125" style="47" bestFit="1" customWidth="1"/>
    <col min="12813" max="13058" width="12.5703125" style="47"/>
    <col min="13059" max="13059" width="10" style="47" customWidth="1"/>
    <col min="13060" max="13060" width="12.5703125" style="47" customWidth="1"/>
    <col min="13061" max="13067" width="11.140625" style="47" customWidth="1"/>
    <col min="13068" max="13068" width="12.5703125" style="47" bestFit="1" customWidth="1"/>
    <col min="13069" max="13314" width="12.5703125" style="47"/>
    <col min="13315" max="13315" width="10" style="47" customWidth="1"/>
    <col min="13316" max="13316" width="12.5703125" style="47" customWidth="1"/>
    <col min="13317" max="13323" width="11.140625" style="47" customWidth="1"/>
    <col min="13324" max="13324" width="12.5703125" style="47" bestFit="1" customWidth="1"/>
    <col min="13325" max="13570" width="12.5703125" style="47"/>
    <col min="13571" max="13571" width="10" style="47" customWidth="1"/>
    <col min="13572" max="13572" width="12.5703125" style="47" customWidth="1"/>
    <col min="13573" max="13579" width="11.140625" style="47" customWidth="1"/>
    <col min="13580" max="13580" width="12.5703125" style="47" bestFit="1" customWidth="1"/>
    <col min="13581" max="13826" width="12.5703125" style="47"/>
    <col min="13827" max="13827" width="10" style="47" customWidth="1"/>
    <col min="13828" max="13828" width="12.5703125" style="47" customWidth="1"/>
    <col min="13829" max="13835" width="11.140625" style="47" customWidth="1"/>
    <col min="13836" max="13836" width="12.5703125" style="47" bestFit="1" customWidth="1"/>
    <col min="13837" max="14082" width="12.5703125" style="47"/>
    <col min="14083" max="14083" width="10" style="47" customWidth="1"/>
    <col min="14084" max="14084" width="12.5703125" style="47" customWidth="1"/>
    <col min="14085" max="14091" width="11.140625" style="47" customWidth="1"/>
    <col min="14092" max="14092" width="12.5703125" style="47" bestFit="1" customWidth="1"/>
    <col min="14093" max="14338" width="12.5703125" style="47"/>
    <col min="14339" max="14339" width="10" style="47" customWidth="1"/>
    <col min="14340" max="14340" width="12.5703125" style="47" customWidth="1"/>
    <col min="14341" max="14347" width="11.140625" style="47" customWidth="1"/>
    <col min="14348" max="14348" width="12.5703125" style="47" bestFit="1" customWidth="1"/>
    <col min="14349" max="14594" width="12.5703125" style="47"/>
    <col min="14595" max="14595" width="10" style="47" customWidth="1"/>
    <col min="14596" max="14596" width="12.5703125" style="47" customWidth="1"/>
    <col min="14597" max="14603" width="11.140625" style="47" customWidth="1"/>
    <col min="14604" max="14604" width="12.5703125" style="47" bestFit="1" customWidth="1"/>
    <col min="14605" max="14850" width="12.5703125" style="47"/>
    <col min="14851" max="14851" width="10" style="47" customWidth="1"/>
    <col min="14852" max="14852" width="12.5703125" style="47" customWidth="1"/>
    <col min="14853" max="14859" width="11.140625" style="47" customWidth="1"/>
    <col min="14860" max="14860" width="12.5703125" style="47" bestFit="1" customWidth="1"/>
    <col min="14861" max="15106" width="12.5703125" style="47"/>
    <col min="15107" max="15107" width="10" style="47" customWidth="1"/>
    <col min="15108" max="15108" width="12.5703125" style="47" customWidth="1"/>
    <col min="15109" max="15115" width="11.140625" style="47" customWidth="1"/>
    <col min="15116" max="15116" width="12.5703125" style="47" bestFit="1" customWidth="1"/>
    <col min="15117" max="15362" width="12.5703125" style="47"/>
    <col min="15363" max="15363" width="10" style="47" customWidth="1"/>
    <col min="15364" max="15364" width="12.5703125" style="47" customWidth="1"/>
    <col min="15365" max="15371" width="11.140625" style="47" customWidth="1"/>
    <col min="15372" max="15372" width="12.5703125" style="47" bestFit="1" customWidth="1"/>
    <col min="15373" max="15618" width="12.5703125" style="47"/>
    <col min="15619" max="15619" width="10" style="47" customWidth="1"/>
    <col min="15620" max="15620" width="12.5703125" style="47" customWidth="1"/>
    <col min="15621" max="15627" width="11.140625" style="47" customWidth="1"/>
    <col min="15628" max="15628" width="12.5703125" style="47" bestFit="1" customWidth="1"/>
    <col min="15629" max="15874" width="12.5703125" style="47"/>
    <col min="15875" max="15875" width="10" style="47" customWidth="1"/>
    <col min="15876" max="15876" width="12.5703125" style="47" customWidth="1"/>
    <col min="15877" max="15883" width="11.140625" style="47" customWidth="1"/>
    <col min="15884" max="15884" width="12.5703125" style="47" bestFit="1" customWidth="1"/>
    <col min="15885" max="16130" width="12.5703125" style="47"/>
    <col min="16131" max="16131" width="10" style="47" customWidth="1"/>
    <col min="16132" max="16132" width="12.5703125" style="47" customWidth="1"/>
    <col min="16133" max="16139" width="11.140625" style="47" customWidth="1"/>
    <col min="16140" max="16140" width="12.5703125" style="47" bestFit="1" customWidth="1"/>
    <col min="16141" max="16384" width="12.5703125" style="47"/>
  </cols>
  <sheetData>
    <row r="1" spans="1:13" x14ac:dyDescent="0.2">
      <c r="A1" s="46"/>
      <c r="C1" s="48" t="s">
        <v>23</v>
      </c>
    </row>
    <row r="2" spans="1:13" x14ac:dyDescent="0.2">
      <c r="A2" s="64"/>
      <c r="B2" s="64"/>
      <c r="C2" s="65" t="s">
        <v>34</v>
      </c>
      <c r="D2" s="65"/>
      <c r="E2" s="65"/>
      <c r="F2" s="65"/>
      <c r="G2" s="64"/>
      <c r="M2" s="66"/>
    </row>
    <row r="3" spans="1:13" ht="13.5" thickBot="1" x14ac:dyDescent="0.25">
      <c r="A3" s="67" t="s">
        <v>35</v>
      </c>
      <c r="B3" s="67" t="s">
        <v>36</v>
      </c>
      <c r="C3" s="68" t="s">
        <v>37</v>
      </c>
      <c r="D3" s="69"/>
      <c r="E3" s="67" t="s">
        <v>38</v>
      </c>
      <c r="F3" s="67"/>
      <c r="G3" s="64"/>
      <c r="H3" s="49"/>
      <c r="I3" s="49"/>
      <c r="J3" s="49"/>
      <c r="K3" s="49"/>
      <c r="L3" s="49"/>
      <c r="M3" s="64"/>
    </row>
    <row r="4" spans="1:13" ht="13.5" thickBot="1" x14ac:dyDescent="0.25">
      <c r="A4" s="70">
        <v>725</v>
      </c>
      <c r="B4" s="71">
        <v>800</v>
      </c>
      <c r="C4" s="72">
        <v>1</v>
      </c>
      <c r="D4" s="72" t="str">
        <f t="shared" ref="D4:D13" si="0">VLOOKUP(C4,$H$5:$I$10,2)</f>
        <v>Wash, DC</v>
      </c>
      <c r="E4" s="72">
        <v>2</v>
      </c>
      <c r="F4" s="72" t="str">
        <f t="shared" ref="F4:F13" si="1">VLOOKUP(E4,$H$5:$I$10,2)</f>
        <v>Chicago</v>
      </c>
      <c r="G4" s="64"/>
      <c r="H4" s="50" t="s">
        <v>39</v>
      </c>
      <c r="I4" s="50" t="s">
        <v>40</v>
      </c>
      <c r="J4" s="50" t="s">
        <v>18</v>
      </c>
      <c r="K4" s="50" t="s">
        <v>17</v>
      </c>
      <c r="L4" s="50" t="s">
        <v>41</v>
      </c>
      <c r="M4" s="66"/>
    </row>
    <row r="5" spans="1:13" ht="13.5" thickBot="1" x14ac:dyDescent="0.25">
      <c r="A5" s="70">
        <v>700</v>
      </c>
      <c r="B5" s="71">
        <v>700</v>
      </c>
      <c r="C5" s="72">
        <v>1</v>
      </c>
      <c r="D5" s="72" t="str">
        <f t="shared" si="0"/>
        <v>Wash, DC</v>
      </c>
      <c r="E5" s="72">
        <v>3</v>
      </c>
      <c r="F5" s="72" t="str">
        <f t="shared" si="1"/>
        <v>Dallas</v>
      </c>
      <c r="G5" s="64"/>
      <c r="H5" s="49">
        <v>1</v>
      </c>
      <c r="I5" s="49" t="s">
        <v>25</v>
      </c>
      <c r="J5" s="49">
        <f>SUMIF($E$4:$E$13,H5,$A$4:$A$13)</f>
        <v>1625</v>
      </c>
      <c r="K5" s="49">
        <f>SUMIF($C$4:$C$13,H5,$A$4:$A$13)</f>
        <v>1625</v>
      </c>
      <c r="L5" s="73">
        <f>J5-K5</f>
        <v>0</v>
      </c>
      <c r="M5" s="66"/>
    </row>
    <row r="6" spans="1:13" ht="14.25" thickTop="1" thickBot="1" x14ac:dyDescent="0.25">
      <c r="A6" s="70">
        <v>200</v>
      </c>
      <c r="B6" s="78">
        <v>200</v>
      </c>
      <c r="C6" s="72">
        <v>1</v>
      </c>
      <c r="D6" s="72" t="str">
        <f t="shared" si="0"/>
        <v>Wash, DC</v>
      </c>
      <c r="E6" s="72">
        <v>4</v>
      </c>
      <c r="F6" s="72" t="str">
        <f t="shared" si="1"/>
        <v>Kansas City</v>
      </c>
      <c r="G6" s="64"/>
      <c r="H6" s="49">
        <v>2</v>
      </c>
      <c r="I6" s="49" t="s">
        <v>26</v>
      </c>
      <c r="J6" s="49">
        <f t="shared" ref="J6:J10" si="2">SUMIF($E$4:$E$13,H6,$A$4:$A$13)</f>
        <v>725</v>
      </c>
      <c r="K6" s="49">
        <f t="shared" ref="K6:K10" si="3">SUMIF($C$4:$C$13,H6,$A$4:$A$13)</f>
        <v>725</v>
      </c>
      <c r="L6" s="73">
        <f t="shared" ref="L6:L10" si="4">J6-K6</f>
        <v>0</v>
      </c>
      <c r="M6" s="66"/>
    </row>
    <row r="7" spans="1:13" ht="13.5" thickTop="1" x14ac:dyDescent="0.2">
      <c r="A7" s="70">
        <v>25</v>
      </c>
      <c r="B7" s="71">
        <v>725</v>
      </c>
      <c r="C7" s="72">
        <v>2</v>
      </c>
      <c r="D7" s="72" t="str">
        <f t="shared" si="0"/>
        <v>Chicago</v>
      </c>
      <c r="E7" s="72">
        <v>3</v>
      </c>
      <c r="F7" s="72" t="str">
        <f t="shared" si="1"/>
        <v>Dallas</v>
      </c>
      <c r="G7" s="64"/>
      <c r="H7" s="49">
        <v>3</v>
      </c>
      <c r="I7" s="49" t="s">
        <v>27</v>
      </c>
      <c r="J7" s="49">
        <f t="shared" si="2"/>
        <v>725</v>
      </c>
      <c r="K7" s="49">
        <f t="shared" si="3"/>
        <v>725</v>
      </c>
      <c r="L7" s="73">
        <f t="shared" si="4"/>
        <v>0</v>
      </c>
      <c r="M7" s="66"/>
    </row>
    <row r="8" spans="1:13" x14ac:dyDescent="0.2">
      <c r="A8" s="70">
        <v>700</v>
      </c>
      <c r="B8" s="71">
        <v>700</v>
      </c>
      <c r="C8" s="72">
        <v>2</v>
      </c>
      <c r="D8" s="72" t="str">
        <f t="shared" si="0"/>
        <v>Chicago</v>
      </c>
      <c r="E8" s="72">
        <v>5</v>
      </c>
      <c r="F8" s="72" t="str">
        <f t="shared" si="1"/>
        <v>Denver</v>
      </c>
      <c r="G8" s="64"/>
      <c r="H8" s="49">
        <v>4</v>
      </c>
      <c r="I8" s="49" t="s">
        <v>28</v>
      </c>
      <c r="J8" s="49">
        <f t="shared" si="2"/>
        <v>200</v>
      </c>
      <c r="K8" s="49">
        <f t="shared" si="3"/>
        <v>200</v>
      </c>
      <c r="L8" s="73">
        <f t="shared" si="4"/>
        <v>0</v>
      </c>
      <c r="M8" s="66"/>
    </row>
    <row r="9" spans="1:13" x14ac:dyDescent="0.2">
      <c r="A9" s="70">
        <v>0</v>
      </c>
      <c r="B9" s="71">
        <v>625</v>
      </c>
      <c r="C9" s="72">
        <v>4</v>
      </c>
      <c r="D9" s="72" t="str">
        <f t="shared" si="0"/>
        <v>Kansas City</v>
      </c>
      <c r="E9" s="72">
        <v>3</v>
      </c>
      <c r="F9" s="72" t="str">
        <f t="shared" si="1"/>
        <v>Dallas</v>
      </c>
      <c r="G9" s="64"/>
      <c r="H9" s="49">
        <v>5</v>
      </c>
      <c r="I9" s="49" t="s">
        <v>29</v>
      </c>
      <c r="J9" s="49">
        <f t="shared" si="2"/>
        <v>900</v>
      </c>
      <c r="K9" s="49">
        <f t="shared" si="3"/>
        <v>900</v>
      </c>
      <c r="L9" s="73">
        <f t="shared" si="4"/>
        <v>0</v>
      </c>
      <c r="M9" s="66"/>
    </row>
    <row r="10" spans="1:13" ht="13.5" thickBot="1" x14ac:dyDescent="0.25">
      <c r="A10" s="70">
        <v>200</v>
      </c>
      <c r="B10" s="71">
        <v>750</v>
      </c>
      <c r="C10" s="72">
        <v>4</v>
      </c>
      <c r="D10" s="72" t="str">
        <f t="shared" si="0"/>
        <v>Kansas City</v>
      </c>
      <c r="E10" s="72">
        <v>5</v>
      </c>
      <c r="F10" s="72" t="str">
        <f t="shared" si="1"/>
        <v>Denver</v>
      </c>
      <c r="G10" s="64"/>
      <c r="H10" s="50">
        <v>6</v>
      </c>
      <c r="I10" s="50" t="s">
        <v>30</v>
      </c>
      <c r="J10" s="50">
        <f t="shared" si="2"/>
        <v>1625</v>
      </c>
      <c r="K10" s="50">
        <f t="shared" si="3"/>
        <v>1625</v>
      </c>
      <c r="L10" s="73">
        <f t="shared" si="4"/>
        <v>0</v>
      </c>
      <c r="M10" s="66"/>
    </row>
    <row r="11" spans="1:13" x14ac:dyDescent="0.2">
      <c r="A11" s="70">
        <v>900</v>
      </c>
      <c r="B11" s="71">
        <v>900</v>
      </c>
      <c r="C11" s="72">
        <v>5</v>
      </c>
      <c r="D11" s="72" t="str">
        <f t="shared" si="0"/>
        <v>Denver</v>
      </c>
      <c r="E11" s="72">
        <v>6</v>
      </c>
      <c r="F11" s="72" t="str">
        <f t="shared" si="1"/>
        <v>San Fran.</v>
      </c>
      <c r="G11" s="64"/>
      <c r="H11" s="49"/>
      <c r="I11" s="49"/>
      <c r="J11" s="49"/>
      <c r="K11" s="49"/>
      <c r="L11" s="49"/>
      <c r="M11" s="66"/>
    </row>
    <row r="12" spans="1:13" x14ac:dyDescent="0.2">
      <c r="A12" s="70">
        <v>725</v>
      </c>
      <c r="B12" s="74">
        <v>725</v>
      </c>
      <c r="C12" s="75">
        <v>3</v>
      </c>
      <c r="D12" s="75" t="str">
        <f t="shared" si="0"/>
        <v>Dallas</v>
      </c>
      <c r="E12" s="75">
        <v>6</v>
      </c>
      <c r="F12" s="75" t="str">
        <f t="shared" si="1"/>
        <v>San Fran.</v>
      </c>
      <c r="G12" s="64"/>
      <c r="H12" s="49"/>
      <c r="L12" s="49"/>
      <c r="M12" s="66"/>
    </row>
    <row r="13" spans="1:13" ht="13.5" thickBot="1" x14ac:dyDescent="0.25">
      <c r="A13" s="70">
        <v>1625</v>
      </c>
      <c r="B13" s="76">
        <v>10000000</v>
      </c>
      <c r="C13" s="67">
        <v>6</v>
      </c>
      <c r="D13" s="67" t="str">
        <f t="shared" si="0"/>
        <v>San Fran.</v>
      </c>
      <c r="E13" s="67">
        <v>1</v>
      </c>
      <c r="F13" s="67" t="str">
        <f t="shared" si="1"/>
        <v>Wash, DC</v>
      </c>
      <c r="G13" s="64"/>
      <c r="H13" s="49"/>
      <c r="I13" s="49"/>
      <c r="J13" s="49"/>
      <c r="K13" s="49"/>
      <c r="L13" s="49"/>
      <c r="M13" s="66"/>
    </row>
    <row r="14" spans="1:13" x14ac:dyDescent="0.2">
      <c r="C14" s="64"/>
      <c r="D14" s="64"/>
      <c r="E14" s="64"/>
      <c r="F14" s="64"/>
      <c r="G14" s="64"/>
      <c r="H14" s="49"/>
      <c r="I14" s="49"/>
      <c r="J14" s="49"/>
      <c r="K14" s="49"/>
      <c r="L14" s="49"/>
      <c r="M14" s="77"/>
    </row>
    <row r="15" spans="1:13" x14ac:dyDescent="0.2">
      <c r="A15" s="64"/>
      <c r="B15" s="64"/>
      <c r="C15" s="64"/>
      <c r="D15" s="64"/>
      <c r="E15" s="49"/>
      <c r="F15" s="49"/>
      <c r="G15" s="49"/>
      <c r="H15" s="49"/>
      <c r="I15" s="49"/>
      <c r="J15" s="64"/>
    </row>
    <row r="16" spans="1:13" x14ac:dyDescent="0.2">
      <c r="E16" s="49"/>
      <c r="F16" s="49"/>
      <c r="G16" s="49"/>
      <c r="H16" s="49"/>
      <c r="I16" s="49"/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Clifton</vt:lpstr>
      <vt:lpstr>Sensitivity Report 1</vt:lpstr>
      <vt:lpstr>Max flow</vt:lpstr>
      <vt:lpstr>Max flow (2)</vt:lpstr>
      <vt:lpstr>Sensitivity Report 2</vt:lpstr>
      <vt:lpstr>Max flow (Q13)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2020-03-30T16:08:44Z</dcterms:modified>
</cp:coreProperties>
</file>