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filterPrivacy="1" defaultThemeVersion="124226"/>
  <bookViews>
    <workbookView xWindow="240" yWindow="460" windowWidth="22580" windowHeight="14280" activeTab="1"/>
  </bookViews>
  <sheets>
    <sheet name="Distance" sheetId="1" r:id="rId1"/>
    <sheet name="Distance (2)" sheetId="3" r:id="rId2"/>
    <sheet name="Discount" sheetId="2" r:id="rId3"/>
  </sheets>
  <externalReferences>
    <externalReference r:id="rId4"/>
  </externalReferences>
  <definedNames>
    <definedName name="BalAfterLoan" localSheetId="1">#REF!</definedName>
    <definedName name="BalAfterLoan">#REF!</definedName>
    <definedName name="Capacities1" localSheetId="1">#REF!</definedName>
    <definedName name="Capacities1">#REF!</definedName>
    <definedName name="CostMatrix" localSheetId="1">#REF!</definedName>
    <definedName name="CostMatrix">#REF!</definedName>
    <definedName name="Demands1" localSheetId="1">#REF!</definedName>
    <definedName name="Demands1">#REF!</definedName>
    <definedName name="Dests1" localSheetId="1">#REF!</definedName>
    <definedName name="Dests1">#REF!</definedName>
    <definedName name="EndBal" localSheetId="1">#REF!</definedName>
    <definedName name="EndBal">#REF!</definedName>
    <definedName name="FinalBal" localSheetId="1">#REF!</definedName>
    <definedName name="FinalBal">#REF!</definedName>
    <definedName name="Flows1" localSheetId="1">#REF!</definedName>
    <definedName name="Flows1">#REF!</definedName>
    <definedName name="Inflows1" localSheetId="1">#REF!</definedName>
    <definedName name="Inflows1">#REF!</definedName>
    <definedName name="InitCash" localSheetId="1">#REF!</definedName>
    <definedName name="InitCash">#REF!</definedName>
    <definedName name="IntRate" localSheetId="1">#REF!</definedName>
    <definedName name="IntRate">#REF!</definedName>
    <definedName name="LTLoan" localSheetId="1">#REF!</definedName>
    <definedName name="LTLoan">#REF!</definedName>
    <definedName name="LTRate" localSheetId="1">#REF!</definedName>
    <definedName name="LTRate">#REF!</definedName>
    <definedName name="MaxEndInv" localSheetId="1">[1]Pigskin!#REF!</definedName>
    <definedName name="MaxEndInv">[1]Pigskin!#REF!</definedName>
    <definedName name="MinBal" localSheetId="1">#REF!</definedName>
    <definedName name="MinBal">#REF!</definedName>
    <definedName name="MinCashBal" localSheetId="1">#REF!</definedName>
    <definedName name="MinCashBal">#REF!</definedName>
    <definedName name="NetOutflows1" localSheetId="1">#REF!</definedName>
    <definedName name="NetOutflows1">#REF!</definedName>
    <definedName name="Origins1" localSheetId="1">#REF!</definedName>
    <definedName name="Origins1">#REF!</definedName>
    <definedName name="Outflows1" localSheetId="1">#REF!</definedName>
    <definedName name="Outflows1">#REF!</definedName>
    <definedName name="sencount" hidden="1">1</definedName>
    <definedName name="sencount2" hidden="1">3</definedName>
    <definedName name="solver_adj" localSheetId="2" hidden="1">Discount!$C$9:$F$11</definedName>
    <definedName name="solver_adj" localSheetId="1" hidden="1">'Distance (2)'!$D$15:$L$15</definedName>
    <definedName name="solver_con1" localSheetId="2" hidden="1">" "</definedName>
    <definedName name="solver_con1" localSheetId="1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on6" localSheetId="2" hidden="1">" "</definedName>
    <definedName name="solver_cvg" localSheetId="2" hidden="1">0.0001</definedName>
    <definedName name="solver_cvg" localSheetId="1" hidden="1">0.0001</definedName>
    <definedName name="solver_dia" localSheetId="2" hidden="1">1</definedName>
    <definedName name="solver_dia" localSheetId="1" hidden="1">1</definedName>
    <definedName name="solver_drv" localSheetId="2" hidden="1">1</definedName>
    <definedName name="solver_eng" localSheetId="2" hidden="1">1</definedName>
    <definedName name="solver_eng" localSheetId="1" hidden="1">3</definedName>
    <definedName name="solver_est" localSheetId="2" hidden="1">1</definedName>
    <definedName name="solver_fns" localSheetId="1" hidden="1">0</definedName>
    <definedName name="solver_itr" localSheetId="2" hidden="1">100</definedName>
    <definedName name="solver_itr" localSheetId="1" hidden="1">1000</definedName>
    <definedName name="solver_kiv" localSheetId="2" hidden="1">5</definedName>
    <definedName name="solver_lhs1" localSheetId="2" hidden="1">Discount!$C$14</definedName>
    <definedName name="solver_lhs1" localSheetId="1" hidden="1">'Distance (2)'!$D$15:$L$15</definedName>
    <definedName name="solver_lhs2" localSheetId="2" hidden="1">Discount!$C$9:$C$11</definedName>
    <definedName name="solver_lhs3" localSheetId="2" hidden="1">Discount!$D$9:$D$11</definedName>
    <definedName name="solver_lhs4" localSheetId="2" hidden="1">Discount!$D$9:$D$11</definedName>
    <definedName name="solver_lhs5" localSheetId="2" hidden="1">Discount!$C$22:$C$24</definedName>
    <definedName name="solver_lhs6" localSheetId="2" hidden="1">Discount!$E$9:$F$11</definedName>
    <definedName name="solver_lhs7" localSheetId="2" hidden="1">Discount!$E$9:$F$11</definedName>
    <definedName name="solver_lin" localSheetId="2" hidden="1">1</definedName>
    <definedName name="solver_lin" localSheetId="1" hidden="1">2</definedName>
    <definedName name="solver_loc" localSheetId="1" hidden="1">4</definedName>
    <definedName name="solver_lva" localSheetId="2" hidden="1">0</definedName>
    <definedName name="solver_mip" localSheetId="2" hidden="1">5000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2" hidden="1">0</definedName>
    <definedName name="solver_neg" localSheetId="2" hidden="1">1</definedName>
    <definedName name="solver_neg" localSheetId="1" hidden="1">0</definedName>
    <definedName name="solver_nod" localSheetId="2" hidden="1">5000</definedName>
    <definedName name="solver_nod" localSheetId="1" hidden="1">5000</definedName>
    <definedName name="solver_num" localSheetId="2" hidden="1">6</definedName>
    <definedName name="solver_num" localSheetId="1" hidden="1">1</definedName>
    <definedName name="solver_nwt" localSheetId="2" hidden="1">1</definedName>
    <definedName name="solver_opt" localSheetId="2" hidden="1">Discount!$C$26</definedName>
    <definedName name="solver_opt" localSheetId="1" hidden="1">'Distance (2)'!$M$16</definedName>
    <definedName name="solver_pre" localSheetId="2" hidden="1">0.000001</definedName>
    <definedName name="solver_pre" localSheetId="1" hidden="1">0.000001</definedName>
    <definedName name="solver_psi" localSheetId="2" hidden="1">0</definedName>
    <definedName name="solver_psi" localSheetId="1" hidden="1">0</definedName>
    <definedName name="solver_rbv" localSheetId="2" hidden="1">1</definedName>
    <definedName name="solver_rbv" localSheetId="1" hidden="1">1</definedName>
    <definedName name="solver_rel1" localSheetId="2" hidden="1">2</definedName>
    <definedName name="solver_rel1" localSheetId="1" hidden="1">6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5</definedName>
    <definedName name="solver_rel7" localSheetId="2" hidden="1">5</definedName>
    <definedName name="solver_rep" localSheetId="2" hidden="1">0</definedName>
    <definedName name="solver_rep" localSheetId="1" hidden="1">0</definedName>
    <definedName name="solver_rhs1" localSheetId="2" hidden="1">Discount!$E$14</definedName>
    <definedName name="solver_rhs1" localSheetId="1" hidden="1">alldifferent</definedName>
    <definedName name="solver_rhs2" localSheetId="2" hidden="1">Discount!$C$17:$C$19</definedName>
    <definedName name="solver_rhs3" localSheetId="2" hidden="1">Discount!$E$17:$E$19</definedName>
    <definedName name="solver_rhs4" localSheetId="2" hidden="1">Discount!$D$17:$D$19</definedName>
    <definedName name="solver_rhs5" localSheetId="2" hidden="1">Discount!$E$22:$E$24</definedName>
    <definedName name="solver_rhs6" localSheetId="2" hidden="1">"="</definedName>
    <definedName name="solver_rhs7" localSheetId="2" hidden="1">binary</definedName>
    <definedName name="solver_rlx" localSheetId="2" hidden="1">1</definedName>
    <definedName name="solver_rlx" localSheetId="1" hidden="1">0</definedName>
    <definedName name="solver_scl" localSheetId="2" hidden="1">2</definedName>
    <definedName name="solver_scl" localSheetId="1" hidden="1">0</definedName>
    <definedName name="solver_sho" localSheetId="2" hidden="1">2</definedName>
    <definedName name="solver_sho" localSheetId="1" hidden="1">0</definedName>
    <definedName name="solver_ssz" localSheetId="2" hidden="1">0</definedName>
    <definedName name="solver_ssz" localSheetId="1" hidden="1">0</definedName>
    <definedName name="solver_tim" localSheetId="2" hidden="1">100</definedName>
    <definedName name="solver_tim" localSheetId="1" hidden="1">100</definedName>
    <definedName name="solver_tms" localSheetId="2" hidden="1">0</definedName>
    <definedName name="solver_tol" localSheetId="2" hidden="1">0</definedName>
    <definedName name="solver_tol" localSheetId="1" hidden="1">0.05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ar" localSheetId="2" hidden="1">" "</definedName>
    <definedName name="solver_var" localSheetId="1" hidden="1">" "</definedName>
    <definedName name="solver_ver" localSheetId="2" hidden="1">7</definedName>
    <definedName name="solver_ver" localSheetId="1" hidden="1">7</definedName>
    <definedName name="solver_vir" localSheetId="2" hidden="1">1</definedName>
    <definedName name="solver_vir" localSheetId="1" hidden="1">1</definedName>
    <definedName name="solver_vol" localSheetId="2" hidden="1">0</definedName>
    <definedName name="solver_vol" localSheetId="1" hidden="1">0</definedName>
    <definedName name="STLoan" localSheetId="1">#REF!</definedName>
    <definedName name="STLoan">#REF!</definedName>
    <definedName name="STRate" localSheetId="1">#REF!</definedName>
    <definedName name="STRate">#REF!</definedName>
    <definedName name="TotCost1" localSheetId="1">#REF!</definedName>
    <definedName name="TotCost1">#REF!</definedName>
    <definedName name="TotIntPaid" localSheetId="1">#REF!</definedName>
    <definedName name="TotIntPaid">#REF!</definedName>
  </definedNames>
  <calcPr calcId="162913"/>
</workbook>
</file>

<file path=xl/calcChain.xml><?xml version="1.0" encoding="utf-8"?>
<calcChain xmlns="http://schemas.openxmlformats.org/spreadsheetml/2006/main">
  <c r="L23" i="3" l="1"/>
  <c r="K23" i="3"/>
  <c r="J23" i="3"/>
  <c r="I23" i="3"/>
  <c r="H23" i="3"/>
  <c r="G23" i="3"/>
  <c r="F23" i="3"/>
  <c r="E23" i="3"/>
  <c r="D23" i="3"/>
  <c r="C23" i="3"/>
  <c r="L16" i="3"/>
  <c r="J16" i="3"/>
  <c r="H16" i="3"/>
  <c r="F16" i="3"/>
  <c r="D16" i="3"/>
  <c r="C16" i="3"/>
  <c r="I22" i="2"/>
  <c r="G22" i="2"/>
  <c r="C26" i="2"/>
  <c r="C24" i="2"/>
  <c r="C23" i="2"/>
  <c r="C22" i="2"/>
  <c r="E19" i="2"/>
  <c r="D19" i="2"/>
  <c r="C19" i="2"/>
  <c r="E18" i="2"/>
  <c r="D18" i="2"/>
  <c r="C18" i="2"/>
  <c r="E17" i="2"/>
  <c r="D17" i="2"/>
  <c r="C17" i="2"/>
  <c r="E14" i="2"/>
  <c r="C14" i="2"/>
  <c r="E18" i="1"/>
  <c r="E17" i="1"/>
  <c r="C18" i="1"/>
  <c r="C17" i="1"/>
  <c r="E19" i="1" l="1"/>
  <c r="E16" i="3"/>
  <c r="G16" i="3"/>
  <c r="I16" i="3"/>
  <c r="K16" i="3"/>
  <c r="M16" i="3" l="1"/>
</calcChain>
</file>

<file path=xl/sharedStrings.xml><?xml version="1.0" encoding="utf-8"?>
<sst xmlns="http://schemas.openxmlformats.org/spreadsheetml/2006/main" count="58" uniqueCount="35">
  <si>
    <t>-</t>
  </si>
  <si>
    <t>Quiz 8</t>
  </si>
  <si>
    <t>Variable cost (per unit)</t>
  </si>
  <si>
    <t>Factory</t>
  </si>
  <si>
    <t>&lt;10,000</t>
  </si>
  <si>
    <t>&gt;=10,000</t>
  </si>
  <si>
    <t>capacity</t>
  </si>
  <si>
    <t>total demand</t>
  </si>
  <si>
    <t>Production</t>
  </si>
  <si>
    <t>x_low</t>
  </si>
  <si>
    <t>x_high</t>
  </si>
  <si>
    <t>y_low</t>
  </si>
  <si>
    <t>y_high</t>
  </si>
  <si>
    <t>x_low: amount produced &lt;10,000</t>
  </si>
  <si>
    <t>x_high: amount produced &gt;= 10,000</t>
  </si>
  <si>
    <t>y_low: 0/1 if x_low is used</t>
  </si>
  <si>
    <t>y_high: 0/1 if x_high is used</t>
  </si>
  <si>
    <t>Constraints</t>
  </si>
  <si>
    <t>meet demand</t>
  </si>
  <si>
    <t>=</t>
  </si>
  <si>
    <t>9999y_low</t>
  </si>
  <si>
    <t>10000y_high</t>
  </si>
  <si>
    <t>capacity*y_high</t>
  </si>
  <si>
    <t>bounds</t>
  </si>
  <si>
    <t>y_low+y_high</t>
  </si>
  <si>
    <t>not both low and high</t>
  </si>
  <si>
    <t>&lt;=</t>
  </si>
  <si>
    <t>Objective</t>
  </si>
  <si>
    <t>y_(high,3)</t>
  </si>
  <si>
    <t>y_(high,1)</t>
  </si>
  <si>
    <t>Extra requirement in quiz Q2</t>
  </si>
  <si>
    <t>Genetic opt</t>
  </si>
  <si>
    <t>Alt Greedy</t>
  </si>
  <si>
    <t>Greedy</t>
  </si>
  <si>
    <t>Stupid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</si>
</sst>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59">
    <xf numFmtId="0" fontId="0" fillId="0" borderId="0" xfId="0"/>
    <xf numFmtId="0" fontId="0" fillId="0" borderId="1" xfId="0" applyBorder="1"/>
    <xf numFmtId="0" fontId="2" fillId="0" borderId="0" xfId="0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164" fontId="4" fillId="0" borderId="2" xfId="1" applyNumberFormat="1" applyFont="1" applyBorder="1"/>
    <xf numFmtId="164" fontId="4" fillId="0" borderId="4" xfId="1" applyNumberFormat="1" applyFont="1" applyBorder="1"/>
    <xf numFmtId="3" fontId="4" fillId="0" borderId="9" xfId="1" applyNumberFormat="1" applyFont="1" applyBorder="1"/>
    <xf numFmtId="3" fontId="4" fillId="0" borderId="10" xfId="1" applyNumberFormat="1" applyFont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3" fontId="4" fillId="0" borderId="11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3" fontId="4" fillId="0" borderId="12" xfId="1" applyNumberFormat="1" applyFont="1" applyBorder="1"/>
    <xf numFmtId="0" fontId="4" fillId="0" borderId="0" xfId="1" applyFont="1" applyBorder="1" applyAlignment="1">
      <alignment horizontal="right"/>
    </xf>
    <xf numFmtId="0" fontId="4" fillId="0" borderId="0" xfId="1" applyFont="1" applyFill="1" applyBorder="1" applyAlignment="1">
      <alignment horizontal="left"/>
    </xf>
    <xf numFmtId="3" fontId="6" fillId="2" borderId="13" xfId="1" applyNumberFormat="1" applyFont="1" applyFill="1" applyBorder="1"/>
    <xf numFmtId="0" fontId="6" fillId="2" borderId="13" xfId="1" applyFont="1" applyFill="1" applyBorder="1"/>
    <xf numFmtId="3" fontId="6" fillId="2" borderId="14" xfId="1" applyNumberFormat="1" applyFont="1" applyFill="1" applyBorder="1"/>
    <xf numFmtId="0" fontId="6" fillId="2" borderId="14" xfId="1" applyFont="1" applyFill="1" applyBorder="1"/>
    <xf numFmtId="3" fontId="6" fillId="2" borderId="15" xfId="1" applyNumberFormat="1" applyFont="1" applyFill="1" applyBorder="1"/>
    <xf numFmtId="0" fontId="6" fillId="2" borderId="15" xfId="1" applyFont="1" applyFill="1" applyBorder="1"/>
    <xf numFmtId="3" fontId="7" fillId="2" borderId="16" xfId="1" applyNumberFormat="1" applyFont="1" applyFill="1" applyBorder="1"/>
    <xf numFmtId="0" fontId="4" fillId="0" borderId="0" xfId="1" applyFont="1" applyAlignment="1">
      <alignment horizontal="center"/>
    </xf>
    <xf numFmtId="3" fontId="4" fillId="0" borderId="0" xfId="1" applyNumberFormat="1" applyFont="1"/>
    <xf numFmtId="0" fontId="7" fillId="2" borderId="13" xfId="1" applyFont="1" applyFill="1" applyBorder="1"/>
    <xf numFmtId="0" fontId="7" fillId="2" borderId="14" xfId="1" applyFont="1" applyFill="1" applyBorder="1"/>
    <xf numFmtId="0" fontId="7" fillId="2" borderId="15" xfId="1" applyFont="1" applyFill="1" applyBorder="1"/>
    <xf numFmtId="164" fontId="8" fillId="2" borderId="17" xfId="1" applyNumberFormat="1" applyFont="1" applyFill="1" applyBorder="1"/>
    <xf numFmtId="0" fontId="10" fillId="3" borderId="0" xfId="1" applyFont="1" applyFill="1"/>
    <xf numFmtId="0" fontId="0" fillId="4" borderId="3" xfId="0" applyFill="1" applyBorder="1"/>
    <xf numFmtId="0" fontId="0" fillId="4" borderId="0" xfId="0" applyFill="1" applyBorder="1"/>
    <xf numFmtId="0" fontId="11" fillId="3" borderId="18" xfId="0" applyFont="1" applyFill="1" applyBorder="1"/>
    <xf numFmtId="0" fontId="11" fillId="3" borderId="19" xfId="0" applyFont="1" applyFill="1" applyBorder="1"/>
    <xf numFmtId="0" fontId="11" fillId="3" borderId="20" xfId="0" applyFont="1" applyFill="1" applyBorder="1"/>
    <xf numFmtId="0" fontId="12" fillId="3" borderId="10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4" fillId="0" borderId="0" xfId="0" applyFont="1" applyFill="1" applyBorder="1"/>
    <xf numFmtId="0" fontId="0" fillId="0" borderId="0" xfId="0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T/W2/Lectures/new%20(2004)/Macintosh%20HDQUANT/mini1-00/lectures/sept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2"/>
      <sheetName val="Pigskin"/>
      <sheetName val="Blendin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I16" sqref="I16"/>
    </sheetView>
  </sheetViews>
  <sheetFormatPr baseColWidth="10" defaultColWidth="8.83203125" defaultRowHeight="15"/>
  <cols>
    <col min="2" max="2" width="6.5" bestFit="1" customWidth="1"/>
    <col min="3" max="12" width="6.5" customWidth="1"/>
  </cols>
  <sheetData>
    <row r="1" spans="2:12">
      <c r="B1" s="2" t="s">
        <v>1</v>
      </c>
    </row>
    <row r="3" spans="2:12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</row>
    <row r="4" spans="2:12">
      <c r="B4" s="3">
        <v>1</v>
      </c>
      <c r="C4" s="4" t="s">
        <v>0</v>
      </c>
      <c r="D4" s="5">
        <v>10</v>
      </c>
      <c r="E4" s="5">
        <v>46</v>
      </c>
      <c r="F4" s="5">
        <v>33</v>
      </c>
      <c r="G4" s="5">
        <v>43</v>
      </c>
      <c r="H4" s="5">
        <v>40</v>
      </c>
      <c r="I4" s="42">
        <v>61</v>
      </c>
      <c r="J4" s="5">
        <v>58</v>
      </c>
      <c r="K4" s="42">
        <v>61</v>
      </c>
      <c r="L4" s="6">
        <v>37</v>
      </c>
    </row>
    <row r="5" spans="2:12">
      <c r="B5" s="3">
        <v>2</v>
      </c>
      <c r="C5" s="7">
        <v>10</v>
      </c>
      <c r="D5" s="8" t="s">
        <v>0</v>
      </c>
      <c r="E5" s="8">
        <v>38</v>
      </c>
      <c r="F5" s="8">
        <v>24</v>
      </c>
      <c r="G5" s="43">
        <v>51</v>
      </c>
      <c r="H5" s="8">
        <v>46</v>
      </c>
      <c r="I5" s="8">
        <v>53</v>
      </c>
      <c r="J5" s="43">
        <v>51</v>
      </c>
      <c r="K5" s="8">
        <v>52</v>
      </c>
      <c r="L5" s="9">
        <v>45</v>
      </c>
    </row>
    <row r="6" spans="2:12">
      <c r="B6" s="3">
        <v>3</v>
      </c>
      <c r="C6" s="7">
        <v>46</v>
      </c>
      <c r="D6" s="8">
        <v>38</v>
      </c>
      <c r="E6" s="8" t="s">
        <v>0</v>
      </c>
      <c r="F6" s="8">
        <v>31</v>
      </c>
      <c r="G6" s="8">
        <v>88</v>
      </c>
      <c r="H6" s="8">
        <v>83</v>
      </c>
      <c r="I6" s="8">
        <v>15</v>
      </c>
      <c r="J6" s="8">
        <v>20</v>
      </c>
      <c r="K6" s="8">
        <v>30</v>
      </c>
      <c r="L6" s="9">
        <v>72</v>
      </c>
    </row>
    <row r="7" spans="2:12">
      <c r="B7" s="3">
        <v>4</v>
      </c>
      <c r="C7" s="7">
        <v>33</v>
      </c>
      <c r="D7" s="8">
        <v>24</v>
      </c>
      <c r="E7" s="43">
        <v>31</v>
      </c>
      <c r="F7" s="8" t="s">
        <v>0</v>
      </c>
      <c r="G7" s="8">
        <v>67</v>
      </c>
      <c r="H7" s="8">
        <v>60</v>
      </c>
      <c r="I7" s="8">
        <v>45</v>
      </c>
      <c r="J7" s="8">
        <v>50</v>
      </c>
      <c r="K7" s="43">
        <v>31</v>
      </c>
      <c r="L7" s="9">
        <v>68</v>
      </c>
    </row>
    <row r="8" spans="2:12">
      <c r="B8" s="3">
        <v>5</v>
      </c>
      <c r="C8" s="7">
        <v>43</v>
      </c>
      <c r="D8" s="8">
        <v>51</v>
      </c>
      <c r="E8" s="8">
        <v>88</v>
      </c>
      <c r="F8" s="8">
        <v>67</v>
      </c>
      <c r="G8" s="8" t="s">
        <v>0</v>
      </c>
      <c r="H8" s="8">
        <v>11</v>
      </c>
      <c r="I8" s="8">
        <v>103</v>
      </c>
      <c r="J8" s="8">
        <v>100</v>
      </c>
      <c r="K8" s="8">
        <v>97</v>
      </c>
      <c r="L8" s="9">
        <v>48</v>
      </c>
    </row>
    <row r="9" spans="2:12">
      <c r="B9" s="3">
        <v>6</v>
      </c>
      <c r="C9" s="7">
        <v>40</v>
      </c>
      <c r="D9" s="8">
        <v>46</v>
      </c>
      <c r="E9" s="8">
        <v>83</v>
      </c>
      <c r="F9" s="8">
        <v>60</v>
      </c>
      <c r="G9" s="8">
        <v>11</v>
      </c>
      <c r="H9" s="8" t="s">
        <v>0</v>
      </c>
      <c r="I9" s="8">
        <v>98</v>
      </c>
      <c r="J9" s="8">
        <v>97</v>
      </c>
      <c r="K9" s="8">
        <v>90</v>
      </c>
      <c r="L9" s="9">
        <v>53</v>
      </c>
    </row>
    <row r="10" spans="2:12">
      <c r="B10" s="3">
        <v>7</v>
      </c>
      <c r="C10" s="7">
        <v>61</v>
      </c>
      <c r="D10" s="8">
        <v>53</v>
      </c>
      <c r="E10" s="43">
        <v>15</v>
      </c>
      <c r="F10" s="8">
        <v>45</v>
      </c>
      <c r="G10" s="8">
        <v>103</v>
      </c>
      <c r="H10" s="8">
        <v>98</v>
      </c>
      <c r="I10" s="8" t="s">
        <v>0</v>
      </c>
      <c r="J10" s="43">
        <v>15</v>
      </c>
      <c r="K10" s="8">
        <v>34</v>
      </c>
      <c r="L10" s="9">
        <v>83</v>
      </c>
    </row>
    <row r="11" spans="2:12">
      <c r="B11" s="3">
        <v>8</v>
      </c>
      <c r="C11" s="7">
        <v>58</v>
      </c>
      <c r="D11" s="8">
        <v>51</v>
      </c>
      <c r="E11" s="8">
        <v>20</v>
      </c>
      <c r="F11" s="8">
        <v>50</v>
      </c>
      <c r="G11" s="8">
        <v>100</v>
      </c>
      <c r="H11" s="8">
        <v>97</v>
      </c>
      <c r="I11" s="8">
        <v>15</v>
      </c>
      <c r="J11" s="8" t="s">
        <v>0</v>
      </c>
      <c r="K11" s="8">
        <v>47</v>
      </c>
      <c r="L11" s="9">
        <v>74</v>
      </c>
    </row>
    <row r="12" spans="2:12">
      <c r="B12" s="3">
        <v>9</v>
      </c>
      <c r="C12" s="7">
        <v>61</v>
      </c>
      <c r="D12" s="8">
        <v>52</v>
      </c>
      <c r="E12" s="8">
        <v>30</v>
      </c>
      <c r="F12" s="8">
        <v>31</v>
      </c>
      <c r="G12" s="8">
        <v>97</v>
      </c>
      <c r="H12" s="8">
        <v>90</v>
      </c>
      <c r="I12" s="8">
        <v>34</v>
      </c>
      <c r="J12" s="8">
        <v>47</v>
      </c>
      <c r="K12" s="8" t="s">
        <v>0</v>
      </c>
      <c r="L12" s="9">
        <v>94</v>
      </c>
    </row>
    <row r="13" spans="2:12">
      <c r="B13" s="3">
        <v>10</v>
      </c>
      <c r="C13" s="10">
        <v>37</v>
      </c>
      <c r="D13" s="1">
        <v>45</v>
      </c>
      <c r="E13" s="1">
        <v>72</v>
      </c>
      <c r="F13" s="1">
        <v>68</v>
      </c>
      <c r="G13" s="1">
        <v>48</v>
      </c>
      <c r="H13" s="1">
        <v>53</v>
      </c>
      <c r="I13" s="1">
        <v>83</v>
      </c>
      <c r="J13" s="1">
        <v>74</v>
      </c>
      <c r="K13" s="1">
        <v>94</v>
      </c>
      <c r="L13" s="11" t="s">
        <v>0</v>
      </c>
    </row>
    <row r="17" spans="3:5">
      <c r="C17">
        <f>F5+K9</f>
        <v>114</v>
      </c>
      <c r="E17">
        <f>I6+K11</f>
        <v>62</v>
      </c>
    </row>
    <row r="18" spans="3:5">
      <c r="C18">
        <f>K5+H7</f>
        <v>112</v>
      </c>
      <c r="E18">
        <f>J6+K10</f>
        <v>54</v>
      </c>
    </row>
    <row r="19" spans="3:5">
      <c r="E19">
        <f>E17-E18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workbookViewId="0">
      <selection activeCell="A17" sqref="A17"/>
    </sheetView>
  </sheetViews>
  <sheetFormatPr baseColWidth="10" defaultColWidth="8.83203125" defaultRowHeight="15"/>
  <cols>
    <col min="2" max="2" width="6.5" bestFit="1" customWidth="1"/>
    <col min="3" max="12" width="6.5" customWidth="1"/>
  </cols>
  <sheetData>
    <row r="1" spans="2:13">
      <c r="B1" s="2" t="s">
        <v>1</v>
      </c>
    </row>
    <row r="3" spans="2:13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</row>
    <row r="4" spans="2:13">
      <c r="B4" s="3">
        <v>1</v>
      </c>
      <c r="C4" s="48" t="s">
        <v>0</v>
      </c>
      <c r="D4" s="49">
        <v>10</v>
      </c>
      <c r="E4" s="49">
        <v>46</v>
      </c>
      <c r="F4" s="49">
        <v>33</v>
      </c>
      <c r="G4" s="49">
        <v>43</v>
      </c>
      <c r="H4" s="49">
        <v>40</v>
      </c>
      <c r="I4" s="49">
        <v>61</v>
      </c>
      <c r="J4" s="49">
        <v>58</v>
      </c>
      <c r="K4" s="49">
        <v>61</v>
      </c>
      <c r="L4" s="50">
        <v>37</v>
      </c>
    </row>
    <row r="5" spans="2:13">
      <c r="B5" s="3">
        <v>2</v>
      </c>
      <c r="C5" s="51">
        <v>10</v>
      </c>
      <c r="D5" s="52" t="s">
        <v>0</v>
      </c>
      <c r="E5" s="52">
        <v>38</v>
      </c>
      <c r="F5" s="52">
        <v>24</v>
      </c>
      <c r="G5" s="52">
        <v>51</v>
      </c>
      <c r="H5" s="52">
        <v>46</v>
      </c>
      <c r="I5" s="52">
        <v>53</v>
      </c>
      <c r="J5" s="52">
        <v>51</v>
      </c>
      <c r="K5" s="52">
        <v>52</v>
      </c>
      <c r="L5" s="53">
        <v>45</v>
      </c>
    </row>
    <row r="6" spans="2:13">
      <c r="B6" s="3">
        <v>3</v>
      </c>
      <c r="C6" s="51">
        <v>46</v>
      </c>
      <c r="D6" s="52">
        <v>38</v>
      </c>
      <c r="E6" s="52" t="s">
        <v>0</v>
      </c>
      <c r="F6" s="52">
        <v>31</v>
      </c>
      <c r="G6" s="52">
        <v>88</v>
      </c>
      <c r="H6" s="52">
        <v>83</v>
      </c>
      <c r="I6" s="52">
        <v>15</v>
      </c>
      <c r="J6" s="52">
        <v>20</v>
      </c>
      <c r="K6" s="52">
        <v>30</v>
      </c>
      <c r="L6" s="53">
        <v>72</v>
      </c>
    </row>
    <row r="7" spans="2:13">
      <c r="B7" s="3">
        <v>4</v>
      </c>
      <c r="C7" s="51">
        <v>33</v>
      </c>
      <c r="D7" s="52">
        <v>24</v>
      </c>
      <c r="E7" s="52">
        <v>31</v>
      </c>
      <c r="F7" s="52" t="s">
        <v>0</v>
      </c>
      <c r="G7" s="52">
        <v>67</v>
      </c>
      <c r="H7" s="52">
        <v>60</v>
      </c>
      <c r="I7" s="52">
        <v>45</v>
      </c>
      <c r="J7" s="52">
        <v>50</v>
      </c>
      <c r="K7" s="52">
        <v>31</v>
      </c>
      <c r="L7" s="53">
        <v>68</v>
      </c>
    </row>
    <row r="8" spans="2:13">
      <c r="B8" s="3">
        <v>5</v>
      </c>
      <c r="C8" s="51">
        <v>43</v>
      </c>
      <c r="D8" s="52">
        <v>51</v>
      </c>
      <c r="E8" s="52">
        <v>88</v>
      </c>
      <c r="F8" s="52">
        <v>67</v>
      </c>
      <c r="G8" s="52" t="s">
        <v>0</v>
      </c>
      <c r="H8" s="52">
        <v>11</v>
      </c>
      <c r="I8" s="52">
        <v>103</v>
      </c>
      <c r="J8" s="52">
        <v>100</v>
      </c>
      <c r="K8" s="52">
        <v>97</v>
      </c>
      <c r="L8" s="53">
        <v>48</v>
      </c>
    </row>
    <row r="9" spans="2:13">
      <c r="B9" s="3">
        <v>6</v>
      </c>
      <c r="C9" s="51">
        <v>40</v>
      </c>
      <c r="D9" s="52">
        <v>46</v>
      </c>
      <c r="E9" s="52">
        <v>83</v>
      </c>
      <c r="F9" s="52">
        <v>60</v>
      </c>
      <c r="G9" s="52">
        <v>11</v>
      </c>
      <c r="H9" s="52" t="s">
        <v>0</v>
      </c>
      <c r="I9" s="52">
        <v>98</v>
      </c>
      <c r="J9" s="52">
        <v>97</v>
      </c>
      <c r="K9" s="52">
        <v>90</v>
      </c>
      <c r="L9" s="53">
        <v>53</v>
      </c>
    </row>
    <row r="10" spans="2:13">
      <c r="B10" s="3">
        <v>7</v>
      </c>
      <c r="C10" s="51">
        <v>61</v>
      </c>
      <c r="D10" s="52">
        <v>53</v>
      </c>
      <c r="E10" s="52">
        <v>15</v>
      </c>
      <c r="F10" s="52">
        <v>45</v>
      </c>
      <c r="G10" s="52">
        <v>103</v>
      </c>
      <c r="H10" s="52">
        <v>98</v>
      </c>
      <c r="I10" s="52" t="s">
        <v>0</v>
      </c>
      <c r="J10" s="52">
        <v>15</v>
      </c>
      <c r="K10" s="52">
        <v>34</v>
      </c>
      <c r="L10" s="53">
        <v>83</v>
      </c>
    </row>
    <row r="11" spans="2:13">
      <c r="B11" s="3">
        <v>8</v>
      </c>
      <c r="C11" s="51">
        <v>58</v>
      </c>
      <c r="D11" s="52">
        <v>51</v>
      </c>
      <c r="E11" s="52">
        <v>20</v>
      </c>
      <c r="F11" s="52">
        <v>50</v>
      </c>
      <c r="G11" s="52">
        <v>100</v>
      </c>
      <c r="H11" s="52">
        <v>97</v>
      </c>
      <c r="I11" s="52">
        <v>15</v>
      </c>
      <c r="J11" s="52" t="s">
        <v>0</v>
      </c>
      <c r="K11" s="52">
        <v>47</v>
      </c>
      <c r="L11" s="53">
        <v>74</v>
      </c>
    </row>
    <row r="12" spans="2:13">
      <c r="B12" s="3">
        <v>9</v>
      </c>
      <c r="C12" s="51">
        <v>61</v>
      </c>
      <c r="D12" s="52">
        <v>52</v>
      </c>
      <c r="E12" s="52">
        <v>30</v>
      </c>
      <c r="F12" s="52">
        <v>31</v>
      </c>
      <c r="G12" s="52">
        <v>97</v>
      </c>
      <c r="H12" s="52">
        <v>90</v>
      </c>
      <c r="I12" s="52">
        <v>34</v>
      </c>
      <c r="J12" s="52">
        <v>47</v>
      </c>
      <c r="K12" s="52" t="s">
        <v>0</v>
      </c>
      <c r="L12" s="53">
        <v>94</v>
      </c>
    </row>
    <row r="13" spans="2:13">
      <c r="B13" s="3">
        <v>10</v>
      </c>
      <c r="C13" s="54">
        <v>37</v>
      </c>
      <c r="D13" s="55">
        <v>45</v>
      </c>
      <c r="E13" s="55">
        <v>72</v>
      </c>
      <c r="F13" s="55">
        <v>68</v>
      </c>
      <c r="G13" s="55">
        <v>48</v>
      </c>
      <c r="H13" s="55">
        <v>53</v>
      </c>
      <c r="I13" s="55">
        <v>83</v>
      </c>
      <c r="J13" s="55">
        <v>74</v>
      </c>
      <c r="K13" s="55">
        <v>94</v>
      </c>
      <c r="L13" s="56" t="s">
        <v>0</v>
      </c>
    </row>
    <row r="15" spans="2:13">
      <c r="C15" s="57">
        <v>0</v>
      </c>
      <c r="D15" s="44">
        <v>1</v>
      </c>
      <c r="E15" s="45">
        <v>8</v>
      </c>
      <c r="F15" s="45">
        <v>7</v>
      </c>
      <c r="G15" s="45">
        <v>6</v>
      </c>
      <c r="H15" s="45">
        <v>2</v>
      </c>
      <c r="I15" s="45">
        <v>3</v>
      </c>
      <c r="J15" s="45">
        <v>5</v>
      </c>
      <c r="K15" s="45">
        <v>4</v>
      </c>
      <c r="L15" s="46">
        <v>9</v>
      </c>
    </row>
    <row r="16" spans="2:13">
      <c r="C16">
        <f>INDEX($C$4:$L$13,C15+1,D15+1)</f>
        <v>10</v>
      </c>
      <c r="D16">
        <f t="shared" ref="D16:K16" si="0">INDEX($C$4:$L$13,D15+1,E15+1)</f>
        <v>52</v>
      </c>
      <c r="E16">
        <f t="shared" si="0"/>
        <v>47</v>
      </c>
      <c r="F16">
        <f t="shared" si="0"/>
        <v>15</v>
      </c>
      <c r="G16">
        <f t="shared" si="0"/>
        <v>15</v>
      </c>
      <c r="H16">
        <f t="shared" si="0"/>
        <v>31</v>
      </c>
      <c r="I16">
        <f t="shared" si="0"/>
        <v>60</v>
      </c>
      <c r="J16">
        <f t="shared" si="0"/>
        <v>11</v>
      </c>
      <c r="K16">
        <f t="shared" si="0"/>
        <v>48</v>
      </c>
      <c r="L16">
        <f>INDEX($C$4:$L$13,L15+1,C15+1)</f>
        <v>37</v>
      </c>
      <c r="M16" s="47">
        <f>SUM(C16:L16)</f>
        <v>326</v>
      </c>
    </row>
    <row r="18" spans="2:13">
      <c r="B18" t="s">
        <v>34</v>
      </c>
      <c r="C18">
        <v>1</v>
      </c>
      <c r="D18">
        <v>2</v>
      </c>
      <c r="E18">
        <v>9</v>
      </c>
      <c r="F18">
        <v>8</v>
      </c>
      <c r="G18">
        <v>7</v>
      </c>
      <c r="H18">
        <v>3</v>
      </c>
      <c r="I18">
        <v>4</v>
      </c>
      <c r="J18">
        <v>6</v>
      </c>
      <c r="K18">
        <v>5</v>
      </c>
      <c r="L18">
        <v>10</v>
      </c>
      <c r="M18">
        <v>326</v>
      </c>
    </row>
    <row r="19" spans="2:13">
      <c r="B19" s="58" t="s">
        <v>33</v>
      </c>
      <c r="C19">
        <v>1</v>
      </c>
      <c r="D19">
        <v>2</v>
      </c>
      <c r="E19">
        <v>4</v>
      </c>
      <c r="F19">
        <v>3</v>
      </c>
      <c r="G19">
        <v>7</v>
      </c>
      <c r="H19">
        <v>8</v>
      </c>
      <c r="I19">
        <v>9</v>
      </c>
      <c r="J19">
        <v>6</v>
      </c>
      <c r="K19">
        <v>5</v>
      </c>
      <c r="L19">
        <v>10</v>
      </c>
      <c r="M19">
        <v>298</v>
      </c>
    </row>
    <row r="20" spans="2:13">
      <c r="B20" s="58" t="s">
        <v>32</v>
      </c>
      <c r="C20">
        <v>1</v>
      </c>
      <c r="D20">
        <v>2</v>
      </c>
      <c r="E20">
        <v>4</v>
      </c>
      <c r="F20">
        <v>9</v>
      </c>
      <c r="G20">
        <v>3</v>
      </c>
      <c r="H20">
        <v>7</v>
      </c>
      <c r="I20">
        <v>8</v>
      </c>
      <c r="J20">
        <v>10</v>
      </c>
      <c r="K20">
        <v>5</v>
      </c>
      <c r="L20">
        <v>6</v>
      </c>
      <c r="M20">
        <v>298</v>
      </c>
    </row>
    <row r="21" spans="2:13">
      <c r="B21" s="58" t="s">
        <v>31</v>
      </c>
      <c r="C21">
        <v>1</v>
      </c>
      <c r="D21">
        <v>6</v>
      </c>
      <c r="E21">
        <v>5</v>
      </c>
      <c r="F21">
        <v>10</v>
      </c>
      <c r="G21">
        <v>8</v>
      </c>
      <c r="H21">
        <v>7</v>
      </c>
      <c r="I21">
        <v>3</v>
      </c>
      <c r="J21">
        <v>9</v>
      </c>
      <c r="K21">
        <v>4</v>
      </c>
      <c r="L21">
        <v>2</v>
      </c>
      <c r="M21">
        <v>298</v>
      </c>
    </row>
    <row r="23" spans="2:13">
      <c r="C23">
        <f>C18-1</f>
        <v>0</v>
      </c>
      <c r="D23">
        <f t="shared" ref="D23:L23" si="1">D18-1</f>
        <v>1</v>
      </c>
      <c r="E23">
        <f t="shared" si="1"/>
        <v>8</v>
      </c>
      <c r="F23">
        <f t="shared" si="1"/>
        <v>7</v>
      </c>
      <c r="G23">
        <f t="shared" si="1"/>
        <v>6</v>
      </c>
      <c r="H23">
        <f t="shared" si="1"/>
        <v>2</v>
      </c>
      <c r="I23">
        <f t="shared" si="1"/>
        <v>3</v>
      </c>
      <c r="J23">
        <f t="shared" si="1"/>
        <v>5</v>
      </c>
      <c r="K23">
        <f t="shared" si="1"/>
        <v>4</v>
      </c>
      <c r="L23">
        <f t="shared" si="1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zoomScaleNormal="100" workbookViewId="0"/>
  </sheetViews>
  <sheetFormatPr baseColWidth="10" defaultColWidth="12.5" defaultRowHeight="15"/>
  <cols>
    <col min="1" max="2" width="12.5" style="12"/>
    <col min="3" max="3" width="13.5" style="12" customWidth="1"/>
    <col min="4" max="258" width="12.5" style="12"/>
    <col min="259" max="259" width="13.5" style="12" customWidth="1"/>
    <col min="260" max="514" width="12.5" style="12"/>
    <col min="515" max="515" width="13.5" style="12" customWidth="1"/>
    <col min="516" max="770" width="12.5" style="12"/>
    <col min="771" max="771" width="13.5" style="12" customWidth="1"/>
    <col min="772" max="1026" width="12.5" style="12"/>
    <col min="1027" max="1027" width="13.5" style="12" customWidth="1"/>
    <col min="1028" max="1282" width="12.5" style="12"/>
    <col min="1283" max="1283" width="13.5" style="12" customWidth="1"/>
    <col min="1284" max="1538" width="12.5" style="12"/>
    <col min="1539" max="1539" width="13.5" style="12" customWidth="1"/>
    <col min="1540" max="1794" width="12.5" style="12"/>
    <col min="1795" max="1795" width="13.5" style="12" customWidth="1"/>
    <col min="1796" max="2050" width="12.5" style="12"/>
    <col min="2051" max="2051" width="13.5" style="12" customWidth="1"/>
    <col min="2052" max="2306" width="12.5" style="12"/>
    <col min="2307" max="2307" width="13.5" style="12" customWidth="1"/>
    <col min="2308" max="2562" width="12.5" style="12"/>
    <col min="2563" max="2563" width="13.5" style="12" customWidth="1"/>
    <col min="2564" max="2818" width="12.5" style="12"/>
    <col min="2819" max="2819" width="13.5" style="12" customWidth="1"/>
    <col min="2820" max="3074" width="12.5" style="12"/>
    <col min="3075" max="3075" width="13.5" style="12" customWidth="1"/>
    <col min="3076" max="3330" width="12.5" style="12"/>
    <col min="3331" max="3331" width="13.5" style="12" customWidth="1"/>
    <col min="3332" max="3586" width="12.5" style="12"/>
    <col min="3587" max="3587" width="13.5" style="12" customWidth="1"/>
    <col min="3588" max="3842" width="12.5" style="12"/>
    <col min="3843" max="3843" width="13.5" style="12" customWidth="1"/>
    <col min="3844" max="4098" width="12.5" style="12"/>
    <col min="4099" max="4099" width="13.5" style="12" customWidth="1"/>
    <col min="4100" max="4354" width="12.5" style="12"/>
    <col min="4355" max="4355" width="13.5" style="12" customWidth="1"/>
    <col min="4356" max="4610" width="12.5" style="12"/>
    <col min="4611" max="4611" width="13.5" style="12" customWidth="1"/>
    <col min="4612" max="4866" width="12.5" style="12"/>
    <col min="4867" max="4867" width="13.5" style="12" customWidth="1"/>
    <col min="4868" max="5122" width="12.5" style="12"/>
    <col min="5123" max="5123" width="13.5" style="12" customWidth="1"/>
    <col min="5124" max="5378" width="12.5" style="12"/>
    <col min="5379" max="5379" width="13.5" style="12" customWidth="1"/>
    <col min="5380" max="5634" width="12.5" style="12"/>
    <col min="5635" max="5635" width="13.5" style="12" customWidth="1"/>
    <col min="5636" max="5890" width="12.5" style="12"/>
    <col min="5891" max="5891" width="13.5" style="12" customWidth="1"/>
    <col min="5892" max="6146" width="12.5" style="12"/>
    <col min="6147" max="6147" width="13.5" style="12" customWidth="1"/>
    <col min="6148" max="6402" width="12.5" style="12"/>
    <col min="6403" max="6403" width="13.5" style="12" customWidth="1"/>
    <col min="6404" max="6658" width="12.5" style="12"/>
    <col min="6659" max="6659" width="13.5" style="12" customWidth="1"/>
    <col min="6660" max="6914" width="12.5" style="12"/>
    <col min="6915" max="6915" width="13.5" style="12" customWidth="1"/>
    <col min="6916" max="7170" width="12.5" style="12"/>
    <col min="7171" max="7171" width="13.5" style="12" customWidth="1"/>
    <col min="7172" max="7426" width="12.5" style="12"/>
    <col min="7427" max="7427" width="13.5" style="12" customWidth="1"/>
    <col min="7428" max="7682" width="12.5" style="12"/>
    <col min="7683" max="7683" width="13.5" style="12" customWidth="1"/>
    <col min="7684" max="7938" width="12.5" style="12"/>
    <col min="7939" max="7939" width="13.5" style="12" customWidth="1"/>
    <col min="7940" max="8194" width="12.5" style="12"/>
    <col min="8195" max="8195" width="13.5" style="12" customWidth="1"/>
    <col min="8196" max="8450" width="12.5" style="12"/>
    <col min="8451" max="8451" width="13.5" style="12" customWidth="1"/>
    <col min="8452" max="8706" width="12.5" style="12"/>
    <col min="8707" max="8707" width="13.5" style="12" customWidth="1"/>
    <col min="8708" max="8962" width="12.5" style="12"/>
    <col min="8963" max="8963" width="13.5" style="12" customWidth="1"/>
    <col min="8964" max="9218" width="12.5" style="12"/>
    <col min="9219" max="9219" width="13.5" style="12" customWidth="1"/>
    <col min="9220" max="9474" width="12.5" style="12"/>
    <col min="9475" max="9475" width="13.5" style="12" customWidth="1"/>
    <col min="9476" max="9730" width="12.5" style="12"/>
    <col min="9731" max="9731" width="13.5" style="12" customWidth="1"/>
    <col min="9732" max="9986" width="12.5" style="12"/>
    <col min="9987" max="9987" width="13.5" style="12" customWidth="1"/>
    <col min="9988" max="10242" width="12.5" style="12"/>
    <col min="10243" max="10243" width="13.5" style="12" customWidth="1"/>
    <col min="10244" max="10498" width="12.5" style="12"/>
    <col min="10499" max="10499" width="13.5" style="12" customWidth="1"/>
    <col min="10500" max="10754" width="12.5" style="12"/>
    <col min="10755" max="10755" width="13.5" style="12" customWidth="1"/>
    <col min="10756" max="11010" width="12.5" style="12"/>
    <col min="11011" max="11011" width="13.5" style="12" customWidth="1"/>
    <col min="11012" max="11266" width="12.5" style="12"/>
    <col min="11267" max="11267" width="13.5" style="12" customWidth="1"/>
    <col min="11268" max="11522" width="12.5" style="12"/>
    <col min="11523" max="11523" width="13.5" style="12" customWidth="1"/>
    <col min="11524" max="11778" width="12.5" style="12"/>
    <col min="11779" max="11779" width="13.5" style="12" customWidth="1"/>
    <col min="11780" max="12034" width="12.5" style="12"/>
    <col min="12035" max="12035" width="13.5" style="12" customWidth="1"/>
    <col min="12036" max="12290" width="12.5" style="12"/>
    <col min="12291" max="12291" width="13.5" style="12" customWidth="1"/>
    <col min="12292" max="12546" width="12.5" style="12"/>
    <col min="12547" max="12547" width="13.5" style="12" customWidth="1"/>
    <col min="12548" max="12802" width="12.5" style="12"/>
    <col min="12803" max="12803" width="13.5" style="12" customWidth="1"/>
    <col min="12804" max="13058" width="12.5" style="12"/>
    <col min="13059" max="13059" width="13.5" style="12" customWidth="1"/>
    <col min="13060" max="13314" width="12.5" style="12"/>
    <col min="13315" max="13315" width="13.5" style="12" customWidth="1"/>
    <col min="13316" max="13570" width="12.5" style="12"/>
    <col min="13571" max="13571" width="13.5" style="12" customWidth="1"/>
    <col min="13572" max="13826" width="12.5" style="12"/>
    <col min="13827" max="13827" width="13.5" style="12" customWidth="1"/>
    <col min="13828" max="14082" width="12.5" style="12"/>
    <col min="14083" max="14083" width="13.5" style="12" customWidth="1"/>
    <col min="14084" max="14338" width="12.5" style="12"/>
    <col min="14339" max="14339" width="13.5" style="12" customWidth="1"/>
    <col min="14340" max="14594" width="12.5" style="12"/>
    <col min="14595" max="14595" width="13.5" style="12" customWidth="1"/>
    <col min="14596" max="14850" width="12.5" style="12"/>
    <col min="14851" max="14851" width="13.5" style="12" customWidth="1"/>
    <col min="14852" max="15106" width="12.5" style="12"/>
    <col min="15107" max="15107" width="13.5" style="12" customWidth="1"/>
    <col min="15108" max="15362" width="12.5" style="12"/>
    <col min="15363" max="15363" width="13.5" style="12" customWidth="1"/>
    <col min="15364" max="15618" width="12.5" style="12"/>
    <col min="15619" max="15619" width="13.5" style="12" customWidth="1"/>
    <col min="15620" max="15874" width="12.5" style="12"/>
    <col min="15875" max="15875" width="13.5" style="12" customWidth="1"/>
    <col min="15876" max="16130" width="12.5" style="12"/>
    <col min="16131" max="16131" width="13.5" style="12" customWidth="1"/>
    <col min="16132" max="16384" width="12.5" style="12"/>
  </cols>
  <sheetData>
    <row r="2" spans="2:8">
      <c r="C2" s="13" t="s">
        <v>2</v>
      </c>
    </row>
    <row r="3" spans="2:8">
      <c r="B3" s="14" t="s">
        <v>3</v>
      </c>
      <c r="C3" s="15" t="s">
        <v>4</v>
      </c>
      <c r="D3" s="15" t="s">
        <v>5</v>
      </c>
      <c r="E3" s="14" t="s">
        <v>6</v>
      </c>
      <c r="H3" s="13" t="s">
        <v>7</v>
      </c>
    </row>
    <row r="4" spans="2:8">
      <c r="B4" s="15">
        <v>1</v>
      </c>
      <c r="C4" s="16">
        <v>23</v>
      </c>
      <c r="D4" s="17">
        <v>20</v>
      </c>
      <c r="E4" s="18">
        <v>50000</v>
      </c>
      <c r="H4" s="19">
        <v>75000</v>
      </c>
    </row>
    <row r="5" spans="2:8">
      <c r="B5" s="15">
        <v>2</v>
      </c>
      <c r="C5" s="20">
        <v>19</v>
      </c>
      <c r="D5" s="21">
        <v>16</v>
      </c>
      <c r="E5" s="22">
        <v>30000</v>
      </c>
    </row>
    <row r="6" spans="2:8">
      <c r="B6" s="15">
        <v>3</v>
      </c>
      <c r="C6" s="23">
        <v>21</v>
      </c>
      <c r="D6" s="24">
        <v>17</v>
      </c>
      <c r="E6" s="25">
        <v>40000</v>
      </c>
    </row>
    <row r="7" spans="2:8">
      <c r="B7" s="15"/>
    </row>
    <row r="8" spans="2:8">
      <c r="B8" s="14" t="s">
        <v>8</v>
      </c>
      <c r="C8" s="15" t="s">
        <v>9</v>
      </c>
      <c r="D8" s="15" t="s">
        <v>10</v>
      </c>
      <c r="E8" s="26" t="s">
        <v>11</v>
      </c>
      <c r="F8" s="26" t="s">
        <v>12</v>
      </c>
      <c r="H8" s="27" t="s">
        <v>13</v>
      </c>
    </row>
    <row r="9" spans="2:8">
      <c r="B9" s="15">
        <v>1</v>
      </c>
      <c r="C9" s="28">
        <v>4999.9999953412835</v>
      </c>
      <c r="D9" s="28">
        <v>2.0991137716919184E-9</v>
      </c>
      <c r="E9" s="29">
        <v>1</v>
      </c>
      <c r="F9" s="29">
        <v>0</v>
      </c>
      <c r="H9" s="12" t="s">
        <v>14</v>
      </c>
    </row>
    <row r="10" spans="2:8">
      <c r="B10" s="15">
        <v>2</v>
      </c>
      <c r="C10" s="30">
        <v>-1.4319795374748549E-13</v>
      </c>
      <c r="D10" s="30">
        <v>30000</v>
      </c>
      <c r="E10" s="31">
        <v>0</v>
      </c>
      <c r="F10" s="31">
        <v>1</v>
      </c>
      <c r="H10" s="12" t="s">
        <v>15</v>
      </c>
    </row>
    <row r="11" spans="2:8">
      <c r="B11" s="15">
        <v>3</v>
      </c>
      <c r="C11" s="32">
        <v>0</v>
      </c>
      <c r="D11" s="32">
        <v>40000.000000000007</v>
      </c>
      <c r="E11" s="33">
        <v>0</v>
      </c>
      <c r="F11" s="33">
        <v>1</v>
      </c>
      <c r="H11" s="12" t="s">
        <v>16</v>
      </c>
    </row>
    <row r="13" spans="2:8">
      <c r="B13" s="14" t="s">
        <v>17</v>
      </c>
    </row>
    <row r="14" spans="2:8">
      <c r="B14" s="15" t="s">
        <v>18</v>
      </c>
      <c r="C14" s="34">
        <f>SUM(C9:D11)</f>
        <v>74999.999995343387</v>
      </c>
      <c r="D14" s="35" t="s">
        <v>19</v>
      </c>
      <c r="E14" s="36">
        <f>H4</f>
        <v>75000</v>
      </c>
    </row>
    <row r="15" spans="2:8">
      <c r="B15" s="15"/>
    </row>
    <row r="16" spans="2:8">
      <c r="B16" s="15"/>
      <c r="C16" s="15" t="s">
        <v>20</v>
      </c>
      <c r="D16" s="35" t="s">
        <v>21</v>
      </c>
      <c r="E16" s="12" t="s">
        <v>22</v>
      </c>
    </row>
    <row r="17" spans="2:9">
      <c r="B17" s="15" t="s">
        <v>23</v>
      </c>
      <c r="C17" s="37">
        <f>9999*E9</f>
        <v>9999</v>
      </c>
      <c r="D17" s="37">
        <f>10000*F9</f>
        <v>0</v>
      </c>
      <c r="E17" s="37">
        <f>E4*F9</f>
        <v>0</v>
      </c>
    </row>
    <row r="18" spans="2:9">
      <c r="B18" s="15"/>
      <c r="C18" s="38">
        <f t="shared" ref="C18:C19" si="0">9999*E10</f>
        <v>0</v>
      </c>
      <c r="D18" s="38">
        <f t="shared" ref="D18:D19" si="1">10000*F10</f>
        <v>10000</v>
      </c>
      <c r="E18" s="38">
        <f t="shared" ref="E18:E19" si="2">E5*F10</f>
        <v>30000</v>
      </c>
    </row>
    <row r="19" spans="2:9">
      <c r="B19" s="15"/>
      <c r="C19" s="39">
        <f t="shared" si="0"/>
        <v>0</v>
      </c>
      <c r="D19" s="39">
        <f t="shared" si="1"/>
        <v>10000</v>
      </c>
      <c r="E19" s="39">
        <f t="shared" si="2"/>
        <v>40000</v>
      </c>
    </row>
    <row r="20" spans="2:9">
      <c r="B20" s="15"/>
      <c r="G20" s="13" t="s">
        <v>30</v>
      </c>
    </row>
    <row r="21" spans="2:9">
      <c r="B21" s="15"/>
      <c r="C21" s="12" t="s">
        <v>24</v>
      </c>
      <c r="G21" s="12" t="s">
        <v>28</v>
      </c>
      <c r="H21" s="35"/>
      <c r="I21" s="12" t="s">
        <v>29</v>
      </c>
    </row>
    <row r="22" spans="2:9">
      <c r="B22" s="15" t="s">
        <v>25</v>
      </c>
      <c r="C22" s="37">
        <f>SUM(E9:F9)</f>
        <v>1</v>
      </c>
      <c r="D22" s="35" t="s">
        <v>26</v>
      </c>
      <c r="E22" s="12">
        <v>1</v>
      </c>
      <c r="G22" s="41">
        <f>F11</f>
        <v>1</v>
      </c>
      <c r="H22" s="35" t="s">
        <v>26</v>
      </c>
      <c r="I22" s="41">
        <f>F9</f>
        <v>0</v>
      </c>
    </row>
    <row r="23" spans="2:9">
      <c r="B23" s="15"/>
      <c r="C23" s="38">
        <f t="shared" ref="C23:C24" si="3">SUM(E10:F10)</f>
        <v>1</v>
      </c>
      <c r="D23" s="35" t="s">
        <v>26</v>
      </c>
      <c r="E23" s="12">
        <v>1</v>
      </c>
    </row>
    <row r="24" spans="2:9">
      <c r="B24" s="15"/>
      <c r="C24" s="39">
        <f t="shared" si="3"/>
        <v>1</v>
      </c>
      <c r="D24" s="35" t="s">
        <v>26</v>
      </c>
      <c r="E24" s="12">
        <v>1</v>
      </c>
    </row>
    <row r="25" spans="2:9" ht="16" thickBot="1">
      <c r="B25" s="15"/>
    </row>
    <row r="26" spans="2:9" ht="17" thickTop="1" thickBot="1">
      <c r="B26" s="14" t="s">
        <v>27</v>
      </c>
      <c r="C26" s="40">
        <f>SUMPRODUCT(C4:D6,C9:D11)</f>
        <v>1274999.9998928916</v>
      </c>
    </row>
    <row r="27" spans="2:9" ht="16" thickTop="1"/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Distance (2)</vt:lpstr>
      <vt:lpstr>Discount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2018-04-27T14:18:47Z</dcterms:modified>
</cp:coreProperties>
</file>