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pis\Documents\Fac\AMP\Computo_Movil\"/>
    </mc:Choice>
  </mc:AlternateContent>
  <xr:revisionPtr revIDLastSave="0" documentId="13_ncr:1_{0F3A2236-138D-447A-A483-A4029D570105}" xr6:coauthVersionLast="47" xr6:coauthVersionMax="47" xr10:uidLastSave="{00000000-0000-0000-0000-000000000000}"/>
  <bookViews>
    <workbookView xWindow="-108" yWindow="-108" windowWidth="23256" windowHeight="12576" xr2:uid="{CDAED0EF-F2F6-4F47-A24D-B365A47AEC0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6" i="1" l="1"/>
  <c r="Y6" i="1"/>
  <c r="Z6" i="1"/>
  <c r="X7" i="1"/>
  <c r="AA7" i="1" s="1"/>
  <c r="AD7" i="1" s="1"/>
  <c r="Y7" i="1"/>
  <c r="Z7" i="1"/>
  <c r="X8" i="1"/>
  <c r="Y8" i="1"/>
  <c r="AB8" i="1" s="1"/>
  <c r="Z8" i="1"/>
  <c r="X10" i="1"/>
  <c r="Y10" i="1"/>
  <c r="Z10" i="1"/>
  <c r="AC10" i="1" s="1"/>
  <c r="X11" i="1"/>
  <c r="Y11" i="1"/>
  <c r="Z11" i="1"/>
  <c r="X12" i="1"/>
  <c r="Y12" i="1"/>
  <c r="Z12" i="1"/>
  <c r="X13" i="1"/>
  <c r="Y13" i="1"/>
  <c r="Z13" i="1"/>
  <c r="AC13" i="1" s="1"/>
  <c r="Y5" i="1"/>
  <c r="AB5" i="1" s="1"/>
  <c r="Z5" i="1"/>
  <c r="AC5" i="1" s="1"/>
  <c r="X5" i="1"/>
  <c r="AA5" i="1" s="1"/>
  <c r="AC6" i="1"/>
  <c r="AA8" i="1"/>
  <c r="AA10" i="1"/>
  <c r="AB10" i="1"/>
  <c r="AC11" i="1"/>
  <c r="AA12" i="1"/>
  <c r="AB13" i="1"/>
  <c r="AC12" i="1"/>
  <c r="AB12" i="1"/>
  <c r="AA6" i="1"/>
  <c r="AB6" i="1"/>
  <c r="AB7" i="1"/>
  <c r="AC7" i="1"/>
  <c r="AC8" i="1"/>
  <c r="AA11" i="1"/>
  <c r="AB11" i="1"/>
  <c r="AA13" i="1"/>
  <c r="V6" i="1"/>
  <c r="W6" i="1"/>
  <c r="V7" i="1"/>
  <c r="W7" i="1"/>
  <c r="V8" i="1"/>
  <c r="W8" i="1"/>
  <c r="V10" i="1"/>
  <c r="W10" i="1"/>
  <c r="V11" i="1"/>
  <c r="W11" i="1"/>
  <c r="V12" i="1"/>
  <c r="W12" i="1"/>
  <c r="V13" i="1"/>
  <c r="W13" i="1"/>
  <c r="W5" i="1"/>
  <c r="V5" i="1"/>
  <c r="K6" i="1"/>
  <c r="R6" i="1" s="1"/>
  <c r="K7" i="1"/>
  <c r="R7" i="1" s="1"/>
  <c r="K8" i="1"/>
  <c r="P8" i="1" s="1"/>
  <c r="K10" i="1"/>
  <c r="K11" i="1"/>
  <c r="K12" i="1"/>
  <c r="K13" i="1"/>
  <c r="K5" i="1"/>
  <c r="Q5" i="1" s="1"/>
  <c r="R10" i="1"/>
  <c r="Q13" i="1"/>
  <c r="P10" i="1"/>
  <c r="Q10" i="1"/>
  <c r="P11" i="1"/>
  <c r="Q11" i="1"/>
  <c r="R11" i="1"/>
  <c r="P12" i="1"/>
  <c r="S12" i="1" s="1"/>
  <c r="Q12" i="1"/>
  <c r="R12" i="1"/>
  <c r="P13" i="1"/>
  <c r="R13" i="1"/>
  <c r="S10" i="1"/>
  <c r="G6" i="1"/>
  <c r="G7" i="1"/>
  <c r="G8" i="1"/>
  <c r="G10" i="1"/>
  <c r="G11" i="1"/>
  <c r="G12" i="1"/>
  <c r="G13" i="1"/>
  <c r="G5" i="1"/>
  <c r="AD10" i="1" l="1"/>
  <c r="AD8" i="1"/>
  <c r="AD6" i="1"/>
  <c r="AD11" i="1"/>
  <c r="AD13" i="1"/>
  <c r="AD12" i="1"/>
  <c r="AD5" i="1"/>
  <c r="S8" i="1"/>
  <c r="Q7" i="1"/>
  <c r="P7" i="1"/>
  <c r="S7" i="1" s="1"/>
  <c r="Q6" i="1"/>
  <c r="P6" i="1"/>
  <c r="R8" i="1"/>
  <c r="Q8" i="1"/>
  <c r="P5" i="1"/>
  <c r="R5" i="1"/>
  <c r="S11" i="1"/>
  <c r="S13" i="1"/>
  <c r="S5" i="1"/>
  <c r="G15" i="1"/>
  <c r="AD15" i="1" l="1"/>
  <c r="S6" i="1"/>
  <c r="S15" i="1" s="1"/>
</calcChain>
</file>

<file path=xl/sharedStrings.xml><?xml version="1.0" encoding="utf-8"?>
<sst xmlns="http://schemas.openxmlformats.org/spreadsheetml/2006/main" count="55" uniqueCount="26">
  <si>
    <t>Tarea</t>
  </si>
  <si>
    <t>Optimista</t>
  </si>
  <si>
    <t>Pesimista</t>
  </si>
  <si>
    <t>Distribución triangular</t>
  </si>
  <si>
    <t>Reunión con el cliente</t>
  </si>
  <si>
    <t>Más Probable</t>
  </si>
  <si>
    <t>Creación de base de datos</t>
  </si>
  <si>
    <t>Creación de planeación</t>
  </si>
  <si>
    <t>Codificación de la api</t>
  </si>
  <si>
    <t>Codificación de la aplicación</t>
  </si>
  <si>
    <t xml:space="preserve">     Backend</t>
  </si>
  <si>
    <t xml:space="preserve">     Frontend</t>
  </si>
  <si>
    <t>Testing</t>
  </si>
  <si>
    <t>Entrega final</t>
  </si>
  <si>
    <t xml:space="preserve">Total </t>
  </si>
  <si>
    <t>Recursos
humanos</t>
  </si>
  <si>
    <t>Costo/Hora 
optimista (MXN)</t>
  </si>
  <si>
    <t>Costo/Hora 
pesimista (MXN)</t>
  </si>
  <si>
    <t>Esfuerzo 
(Horas)</t>
  </si>
  <si>
    <t>Costo Total optimista</t>
  </si>
  <si>
    <t>Costo Total pesimista</t>
  </si>
  <si>
    <t>Costo/Hora 
probable (MXN)</t>
  </si>
  <si>
    <t>Costo Total probable</t>
  </si>
  <si>
    <t>Distribución
triangular</t>
  </si>
  <si>
    <t>Codificación del api</t>
  </si>
  <si>
    <t>Codificación de la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</si>
</sst>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26" xfId="0" applyBorder="1" applyAlignment="1">
      <alignment wrapText="1"/>
    </xf>
    <xf numFmtId="0" fontId="0" fillId="0" borderId="29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1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4" fontId="0" fillId="0" borderId="30" xfId="0" applyNumberForma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4" xfId="0" applyBorder="1" applyAlignment="1">
      <alignment wrapText="1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164" fontId="0" fillId="0" borderId="35" xfId="0" applyNumberFormat="1" applyBorder="1" applyAlignment="1">
      <alignment horizontal="center" vertical="center"/>
    </xf>
    <xf numFmtId="164" fontId="0" fillId="0" borderId="36" xfId="0" applyNumberForma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8451E-D4D9-4C12-8871-E83DFC00C236}">
  <dimension ref="C3:AF15"/>
  <sheetViews>
    <sheetView tabSelected="1" topLeftCell="R1" zoomScale="115" zoomScaleNormal="115" workbookViewId="0">
      <selection activeCell="AF8" sqref="AF8"/>
    </sheetView>
  </sheetViews>
  <sheetFormatPr baseColWidth="10" defaultRowHeight="14.4" x14ac:dyDescent="0.3"/>
  <cols>
    <col min="3" max="3" width="25.33203125" bestFit="1" customWidth="1"/>
    <col min="6" max="6" width="12.5546875" bestFit="1" customWidth="1"/>
    <col min="7" max="7" width="19.6640625" bestFit="1" customWidth="1"/>
    <col min="10" max="10" width="13.109375" style="9" customWidth="1"/>
    <col min="11" max="11" width="8.109375" bestFit="1" customWidth="1"/>
    <col min="12" max="12" width="8.88671875" bestFit="1" customWidth="1"/>
    <col min="13" max="15" width="14.6640625" customWidth="1"/>
    <col min="16" max="18" width="10.44140625" bestFit="1" customWidth="1"/>
    <col min="19" max="19" width="12" bestFit="1" customWidth="1"/>
    <col min="30" max="30" width="12.88671875" customWidth="1"/>
  </cols>
  <sheetData>
    <row r="3" spans="3:32" ht="15" thickBot="1" x14ac:dyDescent="0.35"/>
    <row r="4" spans="3:32" s="1" customFormat="1" ht="43.8" thickBot="1" x14ac:dyDescent="0.35">
      <c r="C4" s="1" t="s">
        <v>0</v>
      </c>
      <c r="D4" s="1" t="s">
        <v>1</v>
      </c>
      <c r="E4" s="1" t="s">
        <v>2</v>
      </c>
      <c r="F4" s="1" t="s">
        <v>5</v>
      </c>
      <c r="G4" s="1" t="s">
        <v>3</v>
      </c>
      <c r="J4" s="6" t="s">
        <v>0</v>
      </c>
      <c r="K4" s="5" t="s">
        <v>18</v>
      </c>
      <c r="L4" s="7" t="s">
        <v>15</v>
      </c>
      <c r="M4" s="2" t="s">
        <v>16</v>
      </c>
      <c r="N4" s="3" t="s">
        <v>17</v>
      </c>
      <c r="O4" s="4" t="s">
        <v>21</v>
      </c>
      <c r="P4" s="2" t="s">
        <v>19</v>
      </c>
      <c r="Q4" s="3" t="s">
        <v>20</v>
      </c>
      <c r="R4" s="4" t="s">
        <v>22</v>
      </c>
      <c r="S4" s="8" t="s">
        <v>23</v>
      </c>
      <c r="U4" s="6" t="s">
        <v>0</v>
      </c>
      <c r="V4" s="5" t="s">
        <v>18</v>
      </c>
      <c r="W4" s="7" t="s">
        <v>15</v>
      </c>
      <c r="X4" s="2" t="s">
        <v>16</v>
      </c>
      <c r="Y4" s="3" t="s">
        <v>17</v>
      </c>
      <c r="Z4" s="4" t="s">
        <v>21</v>
      </c>
      <c r="AA4" s="2" t="s">
        <v>19</v>
      </c>
      <c r="AB4" s="3" t="s">
        <v>20</v>
      </c>
      <c r="AC4" s="4" t="s">
        <v>22</v>
      </c>
      <c r="AD4" s="8" t="s">
        <v>23</v>
      </c>
    </row>
    <row r="5" spans="3:32" ht="29.4" thickBot="1" x14ac:dyDescent="0.35">
      <c r="C5" t="s">
        <v>4</v>
      </c>
      <c r="D5">
        <v>1</v>
      </c>
      <c r="E5">
        <v>3</v>
      </c>
      <c r="F5">
        <v>2</v>
      </c>
      <c r="G5">
        <f>AVERAGE(D5:F5)</f>
        <v>2</v>
      </c>
      <c r="J5" s="10" t="s">
        <v>4</v>
      </c>
      <c r="K5" s="15">
        <f>F5*8</f>
        <v>16</v>
      </c>
      <c r="L5" s="16">
        <v>4</v>
      </c>
      <c r="M5" s="17">
        <v>10</v>
      </c>
      <c r="N5" s="18">
        <v>5</v>
      </c>
      <c r="O5" s="19">
        <v>8</v>
      </c>
      <c r="P5" s="17">
        <f>$K5*$L$5*M5</f>
        <v>640</v>
      </c>
      <c r="Q5" s="18">
        <f t="shared" ref="Q5:R5" si="0">$K5*$L$5*N5</f>
        <v>320</v>
      </c>
      <c r="R5" s="19">
        <f t="shared" si="0"/>
        <v>512</v>
      </c>
      <c r="S5" s="20">
        <f>AVERAGE(P5:R5)</f>
        <v>490.66666666666669</v>
      </c>
      <c r="U5" s="41" t="s">
        <v>4</v>
      </c>
      <c r="V5" s="42">
        <f>K5</f>
        <v>16</v>
      </c>
      <c r="W5" s="43">
        <f t="shared" ref="W5:AD5" si="1">L5</f>
        <v>4</v>
      </c>
      <c r="X5" s="48">
        <f>M5*4</f>
        <v>40</v>
      </c>
      <c r="Y5" s="48">
        <f t="shared" ref="Y5:Z5" si="2">N5*4</f>
        <v>20</v>
      </c>
      <c r="Z5" s="48">
        <f t="shared" si="2"/>
        <v>32</v>
      </c>
      <c r="AA5" s="48">
        <f>$K5*$L$5*X5</f>
        <v>2560</v>
      </c>
      <c r="AB5" s="48">
        <f t="shared" ref="AB5:AC5" si="3">$K5*$L$5*Y5</f>
        <v>1280</v>
      </c>
      <c r="AC5" s="48">
        <f t="shared" si="3"/>
        <v>2048</v>
      </c>
      <c r="AD5" s="49">
        <f>AVERAGE(AA5:AC5)</f>
        <v>1962.6666666666667</v>
      </c>
    </row>
    <row r="6" spans="3:32" ht="29.4" thickBot="1" x14ac:dyDescent="0.35">
      <c r="C6" t="s">
        <v>7</v>
      </c>
      <c r="D6">
        <v>1</v>
      </c>
      <c r="E6">
        <v>3</v>
      </c>
      <c r="F6">
        <v>2</v>
      </c>
      <c r="G6">
        <f t="shared" ref="G6:G13" si="4">AVERAGE(D6:F6)</f>
        <v>2</v>
      </c>
      <c r="J6" s="11" t="s">
        <v>7</v>
      </c>
      <c r="K6" s="15">
        <f t="shared" ref="K6:K13" si="5">F6*8</f>
        <v>16</v>
      </c>
      <c r="L6" s="21">
        <v>4</v>
      </c>
      <c r="M6" s="22">
        <v>25</v>
      </c>
      <c r="N6" s="23">
        <v>10</v>
      </c>
      <c r="O6" s="24">
        <v>20</v>
      </c>
      <c r="P6" s="22">
        <f>$K6*$L6*M6</f>
        <v>1600</v>
      </c>
      <c r="Q6" s="23">
        <f>$K6*$L6*N6</f>
        <v>640</v>
      </c>
      <c r="R6" s="24">
        <f>$K6*$L6*O6</f>
        <v>1280</v>
      </c>
      <c r="S6" s="25">
        <f t="shared" ref="S6:S13" si="6">AVERAGE(P6:R6)</f>
        <v>1173.3333333333333</v>
      </c>
      <c r="U6" s="12" t="s">
        <v>7</v>
      </c>
      <c r="V6" s="44">
        <f t="shared" ref="V6:V15" si="7">K6</f>
        <v>16</v>
      </c>
      <c r="W6" s="45">
        <f t="shared" ref="W6:W15" si="8">L6</f>
        <v>4</v>
      </c>
      <c r="X6" s="48">
        <f t="shared" ref="X6:X13" si="9">M6*4</f>
        <v>100</v>
      </c>
      <c r="Y6" s="48">
        <f t="shared" ref="Y6:Y13" si="10">N6*4</f>
        <v>40</v>
      </c>
      <c r="Z6" s="48">
        <f t="shared" ref="Z6:Z13" si="11">O6*4</f>
        <v>80</v>
      </c>
      <c r="AA6" s="17">
        <f t="shared" ref="AA6:AA13" si="12">$K6*$L$5*X6</f>
        <v>6400</v>
      </c>
      <c r="AB6" s="17">
        <f t="shared" ref="AB6:AB13" si="13">$K6*$L$5*Y6</f>
        <v>2560</v>
      </c>
      <c r="AC6" s="17">
        <f t="shared" ref="AC6:AC13" si="14">$K6*$L$5*Z6</f>
        <v>5120</v>
      </c>
      <c r="AD6" s="20">
        <f t="shared" ref="AD6:AD13" si="15">AVERAGE(AA6:AC6)</f>
        <v>4693.333333333333</v>
      </c>
    </row>
    <row r="7" spans="3:32" ht="43.8" thickBot="1" x14ac:dyDescent="0.35">
      <c r="C7" t="s">
        <v>6</v>
      </c>
      <c r="D7">
        <v>3</v>
      </c>
      <c r="E7">
        <v>8</v>
      </c>
      <c r="F7">
        <v>5</v>
      </c>
      <c r="G7">
        <f t="shared" si="4"/>
        <v>5.333333333333333</v>
      </c>
      <c r="J7" s="11" t="s">
        <v>6</v>
      </c>
      <c r="K7" s="15">
        <f t="shared" si="5"/>
        <v>40</v>
      </c>
      <c r="L7" s="21">
        <v>2</v>
      </c>
      <c r="M7" s="22">
        <v>40</v>
      </c>
      <c r="N7" s="23">
        <v>15</v>
      </c>
      <c r="O7" s="24">
        <v>30</v>
      </c>
      <c r="P7" s="22">
        <f t="shared" ref="P7:P13" si="16">$K7*$L7*M7</f>
        <v>3200</v>
      </c>
      <c r="Q7" s="23">
        <f>$K7*$L7*N7</f>
        <v>1200</v>
      </c>
      <c r="R7" s="24">
        <f>$K7*$L7*O7</f>
        <v>2400</v>
      </c>
      <c r="S7" s="25">
        <f>AVERAGE(P7:R7)</f>
        <v>2266.6666666666665</v>
      </c>
      <c r="U7" s="12" t="s">
        <v>6</v>
      </c>
      <c r="V7" s="44">
        <f t="shared" si="7"/>
        <v>40</v>
      </c>
      <c r="W7" s="45">
        <f t="shared" si="8"/>
        <v>2</v>
      </c>
      <c r="X7" s="48">
        <f t="shared" si="9"/>
        <v>160</v>
      </c>
      <c r="Y7" s="48">
        <f t="shared" si="10"/>
        <v>60</v>
      </c>
      <c r="Z7" s="48">
        <f t="shared" si="11"/>
        <v>120</v>
      </c>
      <c r="AA7" s="17">
        <f t="shared" si="12"/>
        <v>25600</v>
      </c>
      <c r="AB7" s="17">
        <f t="shared" si="13"/>
        <v>9600</v>
      </c>
      <c r="AC7" s="17">
        <f t="shared" si="14"/>
        <v>19200</v>
      </c>
      <c r="AD7" s="20">
        <f t="shared" si="15"/>
        <v>18133.333333333332</v>
      </c>
    </row>
    <row r="8" spans="3:32" ht="29.4" thickBot="1" x14ac:dyDescent="0.35">
      <c r="C8" t="s">
        <v>8</v>
      </c>
      <c r="D8">
        <v>5</v>
      </c>
      <c r="E8">
        <v>12</v>
      </c>
      <c r="F8">
        <v>6</v>
      </c>
      <c r="G8">
        <f t="shared" si="4"/>
        <v>7.666666666666667</v>
      </c>
      <c r="J8" s="11" t="s">
        <v>24</v>
      </c>
      <c r="K8" s="39">
        <f t="shared" si="5"/>
        <v>48</v>
      </c>
      <c r="L8" s="26">
        <v>2</v>
      </c>
      <c r="M8" s="27">
        <v>40</v>
      </c>
      <c r="N8" s="28">
        <v>15</v>
      </c>
      <c r="O8" s="29">
        <v>30</v>
      </c>
      <c r="P8" s="27">
        <f t="shared" si="16"/>
        <v>3840</v>
      </c>
      <c r="Q8" s="28">
        <f t="shared" ref="Q8:Q12" si="17">$K8*$L8*N8</f>
        <v>1440</v>
      </c>
      <c r="R8" s="29">
        <f t="shared" ref="R8:R13" si="18">$K8*$L8*O8</f>
        <v>2880</v>
      </c>
      <c r="S8" s="30">
        <f t="shared" si="6"/>
        <v>2720</v>
      </c>
      <c r="U8" s="12" t="s">
        <v>24</v>
      </c>
      <c r="V8" s="44">
        <f t="shared" si="7"/>
        <v>48</v>
      </c>
      <c r="W8" s="45">
        <f t="shared" si="8"/>
        <v>2</v>
      </c>
      <c r="X8" s="48">
        <f t="shared" si="9"/>
        <v>160</v>
      </c>
      <c r="Y8" s="48">
        <f t="shared" si="10"/>
        <v>60</v>
      </c>
      <c r="Z8" s="48">
        <f t="shared" si="11"/>
        <v>120</v>
      </c>
      <c r="AA8" s="17">
        <f t="shared" si="12"/>
        <v>30720</v>
      </c>
      <c r="AB8" s="17">
        <f t="shared" si="13"/>
        <v>11520</v>
      </c>
      <c r="AC8" s="17">
        <f t="shared" si="14"/>
        <v>23040</v>
      </c>
      <c r="AD8" s="20">
        <f t="shared" si="15"/>
        <v>21760</v>
      </c>
    </row>
    <row r="9" spans="3:32" ht="29.4" thickBot="1" x14ac:dyDescent="0.35">
      <c r="C9" t="s">
        <v>9</v>
      </c>
      <c r="J9" s="12" t="s">
        <v>25</v>
      </c>
      <c r="K9" s="40"/>
      <c r="L9" s="32"/>
      <c r="M9" s="33"/>
      <c r="N9" s="33"/>
      <c r="O9" s="33"/>
      <c r="P9" s="33"/>
      <c r="Q9" s="33"/>
      <c r="R9" s="33"/>
      <c r="S9" s="34"/>
      <c r="U9" s="12" t="s">
        <v>25</v>
      </c>
      <c r="V9" s="44"/>
      <c r="W9" s="45"/>
      <c r="X9" s="48"/>
      <c r="Y9" s="48"/>
      <c r="Z9" s="48"/>
      <c r="AA9" s="17"/>
      <c r="AB9" s="17"/>
      <c r="AC9" s="17"/>
      <c r="AD9" s="20"/>
    </row>
    <row r="10" spans="3:32" ht="15" thickBot="1" x14ac:dyDescent="0.35">
      <c r="C10" t="s">
        <v>10</v>
      </c>
      <c r="D10">
        <v>10</v>
      </c>
      <c r="E10">
        <v>15</v>
      </c>
      <c r="F10">
        <v>12</v>
      </c>
      <c r="G10">
        <f t="shared" si="4"/>
        <v>12.333333333333334</v>
      </c>
      <c r="J10" s="11" t="s">
        <v>10</v>
      </c>
      <c r="K10" s="15">
        <f t="shared" si="5"/>
        <v>96</v>
      </c>
      <c r="L10" s="16">
        <v>2</v>
      </c>
      <c r="M10" s="17">
        <v>45</v>
      </c>
      <c r="N10" s="18">
        <v>20</v>
      </c>
      <c r="O10" s="19">
        <v>35</v>
      </c>
      <c r="P10" s="17">
        <f t="shared" si="16"/>
        <v>8640</v>
      </c>
      <c r="Q10" s="18">
        <f t="shared" si="17"/>
        <v>3840</v>
      </c>
      <c r="R10" s="19">
        <f>$K10*$L10*O10</f>
        <v>6720</v>
      </c>
      <c r="S10" s="20">
        <f t="shared" si="6"/>
        <v>6400</v>
      </c>
      <c r="U10" s="12" t="s">
        <v>10</v>
      </c>
      <c r="V10" s="44">
        <f t="shared" si="7"/>
        <v>96</v>
      </c>
      <c r="W10" s="45">
        <f t="shared" si="8"/>
        <v>2</v>
      </c>
      <c r="X10" s="48">
        <f t="shared" si="9"/>
        <v>180</v>
      </c>
      <c r="Y10" s="48">
        <f t="shared" si="10"/>
        <v>80</v>
      </c>
      <c r="Z10" s="48">
        <f t="shared" si="11"/>
        <v>140</v>
      </c>
      <c r="AA10" s="17">
        <f t="shared" si="12"/>
        <v>69120</v>
      </c>
      <c r="AB10" s="17">
        <f t="shared" si="13"/>
        <v>30720</v>
      </c>
      <c r="AC10" s="17">
        <f t="shared" si="14"/>
        <v>53760</v>
      </c>
      <c r="AD10" s="20">
        <f t="shared" si="15"/>
        <v>51200</v>
      </c>
    </row>
    <row r="11" spans="3:32" ht="15" thickBot="1" x14ac:dyDescent="0.35">
      <c r="C11" t="s">
        <v>11</v>
      </c>
      <c r="D11">
        <v>15</v>
      </c>
      <c r="E11">
        <v>20</v>
      </c>
      <c r="F11">
        <v>18</v>
      </c>
      <c r="G11">
        <f t="shared" si="4"/>
        <v>17.666666666666668</v>
      </c>
      <c r="J11" s="11" t="s">
        <v>11</v>
      </c>
      <c r="K11" s="15">
        <f t="shared" si="5"/>
        <v>144</v>
      </c>
      <c r="L11" s="21">
        <v>2</v>
      </c>
      <c r="M11" s="22">
        <v>45</v>
      </c>
      <c r="N11" s="23">
        <v>20</v>
      </c>
      <c r="O11" s="24">
        <v>35</v>
      </c>
      <c r="P11" s="22">
        <f t="shared" si="16"/>
        <v>12960</v>
      </c>
      <c r="Q11" s="23">
        <f t="shared" si="17"/>
        <v>5760</v>
      </c>
      <c r="R11" s="24">
        <f t="shared" si="18"/>
        <v>10080</v>
      </c>
      <c r="S11" s="25">
        <f t="shared" si="6"/>
        <v>9600</v>
      </c>
      <c r="U11" s="12" t="s">
        <v>11</v>
      </c>
      <c r="V11" s="44">
        <f t="shared" si="7"/>
        <v>144</v>
      </c>
      <c r="W11" s="45">
        <f t="shared" si="8"/>
        <v>2</v>
      </c>
      <c r="X11" s="48">
        <f t="shared" si="9"/>
        <v>180</v>
      </c>
      <c r="Y11" s="48">
        <f t="shared" si="10"/>
        <v>80</v>
      </c>
      <c r="Z11" s="48">
        <f t="shared" si="11"/>
        <v>140</v>
      </c>
      <c r="AA11" s="17">
        <f t="shared" si="12"/>
        <v>103680</v>
      </c>
      <c r="AB11" s="17">
        <f t="shared" si="13"/>
        <v>46080</v>
      </c>
      <c r="AC11" s="17">
        <f t="shared" si="14"/>
        <v>80640</v>
      </c>
      <c r="AD11" s="20">
        <f t="shared" si="15"/>
        <v>76800</v>
      </c>
    </row>
    <row r="12" spans="3:32" ht="15" thickBot="1" x14ac:dyDescent="0.35">
      <c r="C12" t="s">
        <v>12</v>
      </c>
      <c r="D12">
        <v>4</v>
      </c>
      <c r="E12">
        <v>8</v>
      </c>
      <c r="F12">
        <v>6</v>
      </c>
      <c r="G12">
        <f t="shared" si="4"/>
        <v>6</v>
      </c>
      <c r="J12" s="11" t="s">
        <v>12</v>
      </c>
      <c r="K12" s="15">
        <f t="shared" si="5"/>
        <v>48</v>
      </c>
      <c r="L12" s="21">
        <v>4</v>
      </c>
      <c r="M12" s="22">
        <v>25</v>
      </c>
      <c r="N12" s="23">
        <v>20</v>
      </c>
      <c r="O12" s="24">
        <v>23</v>
      </c>
      <c r="P12" s="22">
        <f t="shared" si="16"/>
        <v>4800</v>
      </c>
      <c r="Q12" s="23">
        <f t="shared" si="17"/>
        <v>3840</v>
      </c>
      <c r="R12" s="24">
        <f t="shared" si="18"/>
        <v>4416</v>
      </c>
      <c r="S12" s="25">
        <f t="shared" si="6"/>
        <v>4352</v>
      </c>
      <c r="U12" s="12" t="s">
        <v>12</v>
      </c>
      <c r="V12" s="44">
        <f t="shared" si="7"/>
        <v>48</v>
      </c>
      <c r="W12" s="45">
        <f t="shared" si="8"/>
        <v>4</v>
      </c>
      <c r="X12" s="48">
        <f t="shared" si="9"/>
        <v>100</v>
      </c>
      <c r="Y12" s="48">
        <f t="shared" si="10"/>
        <v>80</v>
      </c>
      <c r="Z12" s="48">
        <f t="shared" si="11"/>
        <v>92</v>
      </c>
      <c r="AA12" s="17">
        <f t="shared" si="12"/>
        <v>19200</v>
      </c>
      <c r="AB12" s="17">
        <f t="shared" si="13"/>
        <v>15360</v>
      </c>
      <c r="AC12" s="17">
        <f t="shared" si="14"/>
        <v>17664</v>
      </c>
      <c r="AD12" s="20">
        <f t="shared" si="15"/>
        <v>17408</v>
      </c>
    </row>
    <row r="13" spans="3:32" ht="15" thickBot="1" x14ac:dyDescent="0.35">
      <c r="C13" t="s">
        <v>13</v>
      </c>
      <c r="D13">
        <v>1</v>
      </c>
      <c r="E13">
        <v>5</v>
      </c>
      <c r="F13">
        <v>3</v>
      </c>
      <c r="G13">
        <f t="shared" si="4"/>
        <v>3</v>
      </c>
      <c r="J13" s="11" t="s">
        <v>13</v>
      </c>
      <c r="K13" s="15">
        <f t="shared" si="5"/>
        <v>24</v>
      </c>
      <c r="L13" s="26">
        <v>4</v>
      </c>
      <c r="M13" s="27">
        <v>15</v>
      </c>
      <c r="N13" s="28">
        <v>5</v>
      </c>
      <c r="O13" s="29">
        <v>10</v>
      </c>
      <c r="P13" s="27">
        <f t="shared" si="16"/>
        <v>1440</v>
      </c>
      <c r="Q13" s="28">
        <f>$K13*$L13*N13</f>
        <v>480</v>
      </c>
      <c r="R13" s="29">
        <f t="shared" si="18"/>
        <v>960</v>
      </c>
      <c r="S13" s="30">
        <f t="shared" si="6"/>
        <v>960</v>
      </c>
      <c r="U13" s="12" t="s">
        <v>13</v>
      </c>
      <c r="V13" s="44">
        <f t="shared" si="7"/>
        <v>24</v>
      </c>
      <c r="W13" s="45">
        <f t="shared" si="8"/>
        <v>4</v>
      </c>
      <c r="X13" s="48">
        <f t="shared" si="9"/>
        <v>60</v>
      </c>
      <c r="Y13" s="48">
        <f t="shared" si="10"/>
        <v>20</v>
      </c>
      <c r="Z13" s="48">
        <f t="shared" si="11"/>
        <v>40</v>
      </c>
      <c r="AA13" s="17">
        <f t="shared" si="12"/>
        <v>5760</v>
      </c>
      <c r="AB13" s="17">
        <f t="shared" si="13"/>
        <v>1920</v>
      </c>
      <c r="AC13" s="17">
        <f t="shared" si="14"/>
        <v>3840</v>
      </c>
      <c r="AD13" s="20">
        <f t="shared" si="15"/>
        <v>3840</v>
      </c>
    </row>
    <row r="14" spans="3:32" ht="15" thickBot="1" x14ac:dyDescent="0.35">
      <c r="J14" s="13"/>
      <c r="K14" s="35"/>
      <c r="L14" s="36"/>
      <c r="M14" s="36"/>
      <c r="N14" s="36"/>
      <c r="O14" s="36"/>
      <c r="P14" s="36"/>
      <c r="Q14" s="36"/>
      <c r="R14" s="36"/>
      <c r="S14" s="37"/>
      <c r="U14" s="13"/>
      <c r="V14" s="46"/>
      <c r="W14" s="47"/>
      <c r="X14" s="46"/>
      <c r="Y14" s="50"/>
      <c r="Z14" s="47"/>
      <c r="AA14" s="46"/>
      <c r="AB14" s="50"/>
      <c r="AC14" s="50"/>
      <c r="AD14" s="47"/>
    </row>
    <row r="15" spans="3:32" ht="15" thickBot="1" x14ac:dyDescent="0.35">
      <c r="C15" t="s">
        <v>14</v>
      </c>
      <c r="G15">
        <f>SUM(G5:G13)</f>
        <v>56</v>
      </c>
      <c r="J15" s="14" t="s">
        <v>14</v>
      </c>
      <c r="K15" s="31"/>
      <c r="L15" s="32"/>
      <c r="M15" s="32"/>
      <c r="N15" s="32"/>
      <c r="O15" s="32"/>
      <c r="P15" s="32"/>
      <c r="Q15" s="32"/>
      <c r="R15" s="37"/>
      <c r="S15" s="38">
        <f>SUM(S5:S13)</f>
        <v>27962.666666666664</v>
      </c>
      <c r="U15" s="14" t="s">
        <v>14</v>
      </c>
      <c r="V15" s="40"/>
      <c r="W15" s="51"/>
      <c r="X15" s="51"/>
      <c r="Y15" s="51"/>
      <c r="Z15" s="51"/>
      <c r="AA15" s="51"/>
      <c r="AB15" s="51"/>
      <c r="AC15" s="51"/>
      <c r="AD15" s="34">
        <f>SUM(AD5:AD13)</f>
        <v>195797.33333333331</v>
      </c>
      <c r="AF15" s="5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Alarcon Pedraza</dc:creator>
  <cp:lastModifiedBy>Juan carlos Alarcon Pedraza</cp:lastModifiedBy>
  <dcterms:created xsi:type="dcterms:W3CDTF">2023-06-14T21:44:39Z</dcterms:created>
  <dcterms:modified xsi:type="dcterms:W3CDTF">2023-06-14T23:40:01Z</dcterms:modified>
</cp:coreProperties>
</file>