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hidePivotFieldList="1"/>
  <mc:AlternateContent xmlns:mc="http://schemas.openxmlformats.org/markup-compatibility/2006">
    <mc:Choice Requires="x15">
      <x15ac:absPath xmlns:x15ac="http://schemas.microsoft.com/office/spreadsheetml/2010/11/ac" url="C:\Users\JISHNU\Desktop\Placements\Prepleaf\Excel\Projects\"/>
    </mc:Choice>
  </mc:AlternateContent>
  <xr:revisionPtr revIDLastSave="0" documentId="13_ncr:1_{9D05C07A-C91B-4C3A-A903-87CABBF3C067}" xr6:coauthVersionLast="45" xr6:coauthVersionMax="45" xr10:uidLastSave="{00000000-0000-0000-0000-000000000000}"/>
  <bookViews>
    <workbookView xWindow="-110" yWindow="-110" windowWidth="19420" windowHeight="10420" xr2:uid="{00000000-000D-0000-FFFF-FFFF00000000}"/>
  </bookViews>
  <sheets>
    <sheet name="Actives Dashboard" sheetId="1" r:id="rId1"/>
    <sheet name="Separations Dashboard" sheetId="11" r:id="rId2"/>
    <sheet name="Ethnicity" sheetId="3" r:id="rId3"/>
    <sheet name="Actives" sheetId="2" r:id="rId4"/>
    <sheet name="Separations" sheetId="6" r:id="rId5"/>
    <sheet name="Region" sheetId="5" r:id="rId6"/>
    <sheet name="Tenure" sheetId="4" r:id="rId7"/>
    <sheet name="Headline" sheetId="8" r:id="rId8"/>
    <sheet name="Term Reason" sheetId="7" r:id="rId9"/>
  </sheets>
  <definedNames>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313" r:id="rId10"/>
    <pivotCache cacheId="327" r:id="rId11"/>
    <pivotCache cacheId="342" r:id="rId12"/>
    <pivotCache cacheId="348" r:id="rId13"/>
    <pivotCache cacheId="350" r:id="rId14"/>
    <pivotCache cacheId="356" r:id="rId15"/>
    <pivotCache cacheId="391" r:id="rId16"/>
    <pivotCache cacheId="394" r:id="rId17"/>
    <pivotCache cacheId="397" r:id="rId18"/>
    <pivotCache cacheId="400" r:id="rId19"/>
    <pivotCache cacheId="403" r:id="rId20"/>
  </pivotCaches>
  <extLst>
    <ext xmlns:x14="http://schemas.microsoft.com/office/spreadsheetml/2009/9/main" uri="{876F7934-8845-4945-9796-88D515C7AA90}">
      <x14:pivotCaches>
        <pivotCache cacheId="23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88ed128-59c1-4918-b5fd-7c9b1a664110"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5" i="1" l="1"/>
  <c r="R5" i="1"/>
  <c r="S5" i="1"/>
  <c r="M5" i="1"/>
  <c r="M4" i="1"/>
  <c r="L5" i="1"/>
  <c r="L4" i="1"/>
  <c r="J5" i="1"/>
  <c r="I5" i="1"/>
  <c r="J4" i="1"/>
  <c r="I4" i="1"/>
  <c r="G5" i="1" l="1"/>
  <c r="F5" i="1"/>
  <c r="E5" i="1"/>
  <c r="F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C1E94E-CDC2-4AF5-A480-E81CDD4F37BE}" name="Query - HR Data" description="Connection to the 'HR Data' query in the workbook." type="100" refreshedVersion="6" minRefreshableVersion="5">
    <extLst>
      <ext xmlns:x15="http://schemas.microsoft.com/office/spreadsheetml/2010/11/main" uri="{DE250136-89BD-433C-8126-D09CA5730AF9}">
        <x15:connection id="6caf20c4-7c0f-4dec-82d7-ea63313c758e"/>
      </ext>
    </extLst>
  </connection>
  <connection id="2" xr16:uid="{6C8E2429-3971-4098-897A-C4903CE25AD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F6CE0DB6-C0B9-4A9C-9893-4DABFABA1F3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2D6410E-5875-4861-9B14-E59F40CD4EC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418C93B-0F8F-477C-A8FB-FDC062A9E52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C9B5C4A-14DA-469C-BF25-576BB9C3011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<sst xmlns="http://schemas.openxmlformats.org/spreadsheetml/2006/main" count="232" uniqueCount="67">
  <si>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</si>
  <si>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</si>
  <si>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</si>
  <si>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</si>
  <si>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</si>
  <si>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</si>
  <si>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</si>
  <si>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</si>
  <si>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</si>
  <si>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</si>
  <si>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</si>
  <si>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</si>
  <si>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</si>
  <si>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</si>
  <si>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</si>
  <si>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</si>
  <si>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</si>
  <si>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</si>
  <si>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</si>
  <si>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</si>
  <si>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</si>
  <si>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</si>
  <si>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</si>
  <si>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</si>
  <si>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</si>
  <si>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</si>
  <si>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</si>
  <si>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</si>
  <si>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</si>
  <si>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</si>
  <si>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</si>
  <si>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</si>
  <si>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</si>
  <si>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</si>
  <si>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</si>
  <si>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</si>
  <si>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</si>
  <si>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</si>
  <si>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</si>
  <si>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</si>
  <si>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</si>
  <si>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</si>
  <si>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</si>
  <si>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</si>
  <si>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</si>
  <si>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</si>
  <si>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</si>
  <si>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</si>
  <si>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</si>
  <si>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</si>
  <si>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</si>
  <si>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</si>
  <si>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</si>
  <si>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BadHires</t>
  </si>
  <si>
    <t>Involuntary</t>
  </si>
  <si>
    <t>Voluntary</t>
  </si>
  <si>
    <t>HR Management  Dashboard</t>
  </si>
  <si>
    <t>Total Emp</t>
  </si>
  <si>
    <t>Hourly</t>
  </si>
  <si>
    <t>Salary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</si>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</sst>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1"/>
      <color theme="1"/>
      <name val="Calibri"/>
      <family val="2"/>
      <scheme val="minor"/>
    </font>
    <font>
      <b/>
      <sz val="11"/>
      <color theme="4" tint="-0.249977111117893"/>
      <name val="Calibri"/>
      <family val="2"/>
      <scheme val="minor"/>
    </font>
    <font>
      <b/>
      <sz val="11"/>
      <color theme="4"/>
      <name val="Calibri"/>
      <family val="2"/>
      <scheme val="minor"/>
    </font>
    <font>
      <sz val="11"/>
      <color theme="4" tint="-0.499984740745262"/>
      <name val="Calibri"/>
      <family val="2"/>
      <scheme val="minor"/>
    </font>
    <font>
      <b/>
      <sz val="11"/>
      <color theme="4" tint="-0.499984740745262"/>
      <name val="Calibri"/>
      <family val="2"/>
      <scheme val="minor"/>
    </font>
    <font>
      <b/>
      <sz val="14"/>
      <color theme="4" tint="-0.499984740745262"/>
      <name val="Calibri"/>
      <family val="2"/>
      <scheme val="minor"/>
    </font>
    <font>
      <b/>
      <sz val="16"/>
      <color theme="0" tint="-0.499984740745262"/>
      <name val="Calibri"/>
      <family val="2"/>
      <scheme val="minor"/>
    </font>
    <font>
      <b/>
      <sz val="11"/>
      <color theme="0"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0" fontId="2" fillId="0" borderId="0" xfId="0" applyFont="1" applyAlignment="1">
      <alignment horizontal="center"/>
    </xf>
    <xf numFmtId="0" fontId="1" fillId="0" borderId="0" xfId="0" applyFont="1" applyAlignment="1">
      <alignment horizontal="center"/>
    </xf>
    <xf numFmtId="9" fontId="2" fillId="0" borderId="0" xfId="0" applyNumberFormat="1" applyFont="1" applyAlignment="1">
      <alignment horizontal="center"/>
    </xf>
    <xf numFmtId="0" fontId="4" fillId="0" borderId="0" xfId="0" applyFont="1" applyAlignment="1">
      <alignment horizontal="center"/>
    </xf>
    <xf numFmtId="9" fontId="1" fillId="0" borderId="0" xfId="0" applyNumberFormat="1" applyFont="1" applyAlignment="1">
      <alignment horizontal="center"/>
    </xf>
    <xf numFmtId="0" fontId="4" fillId="0" borderId="0" xfId="0" applyFont="1"/>
    <xf numFmtId="10" fontId="0" fillId="0" borderId="0" xfId="0" applyNumberFormat="1"/>
    <xf numFmtId="0" fontId="3" fillId="0" borderId="0" xfId="0" applyFont="1"/>
    <xf numFmtId="0" fontId="5" fillId="0" borderId="0" xfId="0" applyFont="1"/>
    <xf numFmtId="164" fontId="0" fillId="0" borderId="0" xfId="0" applyNumberFormat="1"/>
    <xf numFmtId="0" fontId="6" fillId="0" borderId="0" xfId="0" applyFont="1"/>
    <xf numFmtId="9" fontId="7"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[HR_Jishnu.xlsx]Headline!PivotTable8</c:name>
    <c:fmtId val="2"/>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79421111128505E-2"/>
          <c:y val="8.4868701757107954E-3"/>
          <c:w val="0.93888888888888888"/>
          <c:h val="0.77732438617586597"/>
        </c:manualLayout>
      </c:layout>
      <c:barChart>
        <c:barDir val="col"/>
        <c:grouping val="clustered"/>
        <c:varyColors val="0"/>
        <c:ser>
          <c:idx val="0"/>
          <c:order val="0"/>
          <c:tx>
            <c:strRef>
              <c:f>Headline!$B$22:$B$23</c:f>
              <c:strCache>
                <c:ptCount val="1"/>
                <c:pt idx="0">
                  <c:v>F</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Headline!$A$24:$A$27</c:f>
              <c:strCache>
                <c:ptCount val="3"/>
                <c:pt idx="0">
                  <c:v>&lt;30</c:v>
                </c:pt>
                <c:pt idx="1">
                  <c:v>30-49</c:v>
                </c:pt>
                <c:pt idx="2">
                  <c:v>50+</c:v>
                </c:pt>
              </c:strCache>
            </c:strRef>
          </c:cat>
          <c:val>
            <c:numRef>
              <c:f>Headline!$B$24:$B$27</c:f>
              <c:numCache>
                <c:formatCode>#,##0</c:formatCode>
                <c:ptCount val="3"/>
                <c:pt idx="0">
                  <c:v>172</c:v>
                </c:pt>
                <c:pt idx="1">
                  <c:v>81</c:v>
                </c:pt>
                <c:pt idx="2">
                  <c:v>44</c:v>
                </c:pt>
              </c:numCache>
            </c:numRef>
          </c:val>
          <c:extLst>
            <c:ext xmlns:c16="http://schemas.microsoft.com/office/drawing/2014/chart" uri="{C3380CC4-5D6E-409C-BE32-E72D297353CC}">
              <c16:uniqueId val="{00000000-3069-4DD7-AEB2-B523FB43EF7E}"/>
            </c:ext>
          </c:extLst>
        </c:ser>
        <c:ser>
          <c:idx val="1"/>
          <c:order val="1"/>
          <c:tx>
            <c:strRef>
              <c:f>Headline!$C$22:$C$23</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Headline!$A$24:$A$27</c:f>
              <c:strCache>
                <c:ptCount val="3"/>
                <c:pt idx="0">
                  <c:v>&lt;30</c:v>
                </c:pt>
                <c:pt idx="1">
                  <c:v>30-49</c:v>
                </c:pt>
                <c:pt idx="2">
                  <c:v>50+</c:v>
                </c:pt>
              </c:strCache>
            </c:strRef>
          </c:cat>
          <c:val>
            <c:numRef>
              <c:f>Headline!$C$24:$C$27</c:f>
              <c:numCache>
                <c:formatCode>#,##0</c:formatCode>
                <c:ptCount val="3"/>
                <c:pt idx="0">
                  <c:v>165</c:v>
                </c:pt>
                <c:pt idx="1">
                  <c:v>105</c:v>
                </c:pt>
                <c:pt idx="2">
                  <c:v>83</c:v>
                </c:pt>
              </c:numCache>
            </c:numRef>
          </c:val>
          <c:extLst>
            <c:ext xmlns:c16="http://schemas.microsoft.com/office/drawing/2014/chart" uri="{C3380CC4-5D6E-409C-BE32-E72D297353CC}">
              <c16:uniqueId val="{00000001-3069-4DD7-AEB2-B523FB43EF7E}"/>
            </c:ext>
          </c:extLst>
        </c:ser>
        <c:dLbls>
          <c:showLegendKey val="0"/>
          <c:showVal val="0"/>
          <c:showCatName val="0"/>
          <c:showSerName val="0"/>
          <c:showPercent val="0"/>
          <c:showBubbleSize val="0"/>
        </c:dLbls>
        <c:gapWidth val="50"/>
        <c:axId val="255315536"/>
        <c:axId val="191474912"/>
      </c:barChart>
      <c:catAx>
        <c:axId val="25531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4912"/>
        <c:crosses val="autoZero"/>
        <c:auto val="1"/>
        <c:lblAlgn val="ctr"/>
        <c:lblOffset val="100"/>
        <c:noMultiLvlLbl val="0"/>
      </c:catAx>
      <c:valAx>
        <c:axId val="191474912"/>
        <c:scaling>
          <c:orientation val="minMax"/>
        </c:scaling>
        <c:delete val="1"/>
        <c:axPos val="l"/>
        <c:numFmt formatCode="#,##0" sourceLinked="1"/>
        <c:majorTickMark val="none"/>
        <c:minorTickMark val="none"/>
        <c:tickLblPos val="nextTo"/>
        <c:crossAx val="255315536"/>
        <c:crosses val="autoZero"/>
        <c:crossBetween val="between"/>
      </c:valAx>
      <c:spPr>
        <a:noFill/>
        <a:ln>
          <a:noFill/>
        </a:ln>
        <a:effectLst/>
      </c:spPr>
    </c:plotArea>
    <c:legend>
      <c:legendPos val="t"/>
      <c:layout>
        <c:manualLayout>
          <c:xMode val="edge"/>
          <c:yMode val="edge"/>
          <c:x val="0.78877810190160769"/>
          <c:y val="2.7777777777777776E-2"/>
          <c:w val="0.18333823174610137"/>
          <c:h val="0.30180998756734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3.727077865266845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9.7060731991834348E-2"/>
          <c:w val="0.93888888888888888"/>
          <c:h val="0.79553988043161272"/>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EED-41A3-BCD3-93CE728A0046}"/>
            </c:ext>
          </c:extLst>
        </c:ser>
        <c:ser>
          <c:idx val="1"/>
          <c:order val="1"/>
          <c:tx>
            <c:strRef>
              <c:f>Separations!$C$3</c:f>
              <c:strCache>
                <c:ptCount val="1"/>
                <c:pt idx="0">
                  <c:v>BadHires</c:v>
                </c:pt>
              </c:strCache>
            </c:strRef>
          </c:tx>
          <c:spPr>
            <a:solidFill>
              <a:schemeClr val="accent2"/>
            </a:solidFill>
            <a:ln>
              <a:noFill/>
            </a:ln>
            <a:effectLst/>
          </c:spPr>
          <c:invertIfNegative val="0"/>
          <c:dLbls>
            <c:dLbl>
              <c:idx val="0"/>
              <c:layout>
                <c:manualLayout>
                  <c:x val="0"/>
                  <c:y val="2.72696121318168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ED-41A3-BCD3-93CE728A00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EED-41A3-BCD3-93CE728A0046}"/>
            </c:ext>
          </c:extLst>
        </c:ser>
        <c:dLbls>
          <c:dLblPos val="outEnd"/>
          <c:showLegendKey val="0"/>
          <c:showVal val="1"/>
          <c:showCatName val="0"/>
          <c:showSerName val="0"/>
          <c:showPercent val="0"/>
          <c:showBubbleSize val="0"/>
        </c:dLbls>
        <c:gapWidth val="50"/>
        <c:overlap val="100"/>
        <c:axId val="261008528"/>
        <c:axId val="191467424"/>
      </c:barChart>
      <c:catAx>
        <c:axId val="2610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7424"/>
        <c:crosses val="autoZero"/>
        <c:auto val="1"/>
        <c:lblAlgn val="ctr"/>
        <c:lblOffset val="100"/>
        <c:noMultiLvlLbl val="0"/>
      </c:catAx>
      <c:valAx>
        <c:axId val="191467424"/>
        <c:scaling>
          <c:orientation val="minMax"/>
        </c:scaling>
        <c:delete val="1"/>
        <c:axPos val="l"/>
        <c:numFmt formatCode="#,##0" sourceLinked="1"/>
        <c:majorTickMark val="none"/>
        <c:minorTickMark val="none"/>
        <c:tickLblPos val="nextTo"/>
        <c:crossAx val="261008528"/>
        <c:crosses val="autoZero"/>
        <c:crossBetween val="between"/>
      </c:valAx>
      <c:spPr>
        <a:noFill/>
        <a:ln>
          <a:noFill/>
        </a:ln>
        <a:effectLst/>
      </c:spPr>
    </c:plotArea>
    <c:legend>
      <c:legendPos val="t"/>
      <c:layout>
        <c:manualLayout>
          <c:xMode val="edge"/>
          <c:yMode val="edge"/>
          <c:x val="4.0502843394575681E-2"/>
          <c:y val="0.14856481481481484"/>
          <c:w val="0.16621653543307083"/>
          <c:h val="0.16608850976961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Region</a:t>
            </a:r>
            <a:endParaRPr lang="en-IN"/>
          </a:p>
        </c:rich>
      </c:tx>
      <c:layout>
        <c:manualLayout>
          <c:xMode val="edge"/>
          <c:yMode val="edge"/>
          <c:x val="4.8381889763779523E-2"/>
          <c:y val="2.4415055951169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780944048660584"/>
          <c:w val="0.80116863517060366"/>
          <c:h val="0.75925377079645306"/>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E91-4878-9992-3B99A87404C6}"/>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2-3E91-4878-9992-3B99A87404C6}"/>
            </c:ext>
          </c:extLst>
        </c:ser>
        <c:dLbls>
          <c:dLblPos val="inEnd"/>
          <c:showLegendKey val="0"/>
          <c:showVal val="1"/>
          <c:showCatName val="0"/>
          <c:showSerName val="0"/>
          <c:showPercent val="0"/>
          <c:showBubbleSize val="0"/>
        </c:dLbls>
        <c:gapWidth val="50"/>
        <c:axId val="255313536"/>
        <c:axId val="191442464"/>
      </c:barChart>
      <c:catAx>
        <c:axId val="2553135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2464"/>
        <c:crosses val="autoZero"/>
        <c:auto val="1"/>
        <c:lblAlgn val="ctr"/>
        <c:lblOffset val="100"/>
        <c:noMultiLvlLbl val="0"/>
      </c:catAx>
      <c:valAx>
        <c:axId val="191442464"/>
        <c:scaling>
          <c:orientation val="minMax"/>
        </c:scaling>
        <c:delete val="1"/>
        <c:axPos val="t"/>
        <c:numFmt formatCode="#,##0" sourceLinked="1"/>
        <c:majorTickMark val="none"/>
        <c:minorTickMark val="none"/>
        <c:tickLblPos val="nextTo"/>
        <c:crossAx val="255313536"/>
        <c:crosses val="autoZero"/>
        <c:crossBetween val="between"/>
      </c:valAx>
      <c:spPr>
        <a:noFill/>
        <a:ln>
          <a:noFill/>
        </a:ln>
        <a:effectLst/>
      </c:spPr>
    </c:plotArea>
    <c:legend>
      <c:legendPos val="t"/>
      <c:layout>
        <c:manualLayout>
          <c:xMode val="edge"/>
          <c:yMode val="edge"/>
          <c:x val="0.83500853018372689"/>
          <c:y val="2.7777777777777776E-2"/>
          <c:w val="0.12442716535433071"/>
          <c:h val="5.95242261383993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Tenure-Months</a:t>
            </a:r>
          </a:p>
        </c:rich>
      </c:tx>
      <c:layout>
        <c:manualLayout>
          <c:xMode val="edge"/>
          <c:yMode val="edge"/>
          <c:x val="6.09839076237919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5724591717701952"/>
          <c:w val="0.92381452318460189"/>
          <c:h val="0.56647601341498977"/>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CAAA-4E09-987C-55F59C9BD13C}"/>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CAAA-4E09-987C-55F59C9BD13C}"/>
            </c:ext>
          </c:extLst>
        </c:ser>
        <c:dLbls>
          <c:showLegendKey val="0"/>
          <c:showVal val="0"/>
          <c:showCatName val="0"/>
          <c:showSerName val="0"/>
          <c:showPercent val="0"/>
          <c:showBubbleSize val="0"/>
        </c:dLbls>
        <c:gapWidth val="219"/>
        <c:overlap val="-27"/>
        <c:axId val="1833561327"/>
        <c:axId val="191439136"/>
      </c:barChart>
      <c:catAx>
        <c:axId val="183356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9136"/>
        <c:crosses val="autoZero"/>
        <c:auto val="1"/>
        <c:lblAlgn val="ctr"/>
        <c:lblOffset val="100"/>
        <c:noMultiLvlLbl val="0"/>
      </c:catAx>
      <c:valAx>
        <c:axId val="191439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61327"/>
        <c:crosses val="autoZero"/>
        <c:crossBetween val="between"/>
      </c:valAx>
      <c:spPr>
        <a:noFill/>
        <a:ln>
          <a:noFill/>
        </a:ln>
        <a:effectLst/>
      </c:spPr>
    </c:plotArea>
    <c:legend>
      <c:legendPos val="t"/>
      <c:layout>
        <c:manualLayout>
          <c:xMode val="edge"/>
          <c:yMode val="edge"/>
          <c:x val="0.81954248065930524"/>
          <c:y val="4.6712962962962963E-2"/>
          <c:w val="8.4040862153018869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Reasons</a:t>
            </a:r>
            <a:endParaRPr lang="en-IN"/>
          </a:p>
        </c:rich>
      </c:tx>
      <c:layout>
        <c:manualLayout>
          <c:xMode val="edge"/>
          <c:yMode val="edge"/>
          <c:x val="3.727077865266845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9.7060731991834348E-2"/>
          <c:w val="0.93888888888888888"/>
          <c:h val="0.79553988043161272"/>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D67B-483E-B32A-3A2501DF3F0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D67B-483E-B32A-3A2501DF3F0F}"/>
            </c:ext>
          </c:extLst>
        </c:ser>
        <c:dLbls>
          <c:dLblPos val="outEnd"/>
          <c:showLegendKey val="0"/>
          <c:showVal val="1"/>
          <c:showCatName val="0"/>
          <c:showSerName val="0"/>
          <c:showPercent val="0"/>
          <c:showBubbleSize val="0"/>
        </c:dLbls>
        <c:gapWidth val="50"/>
        <c:axId val="261008528"/>
        <c:axId val="191467424"/>
      </c:barChart>
      <c:catAx>
        <c:axId val="2610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7424"/>
        <c:crosses val="autoZero"/>
        <c:auto val="1"/>
        <c:lblAlgn val="ctr"/>
        <c:lblOffset val="100"/>
        <c:noMultiLvlLbl val="0"/>
      </c:catAx>
      <c:valAx>
        <c:axId val="191467424"/>
        <c:scaling>
          <c:orientation val="minMax"/>
        </c:scaling>
        <c:delete val="1"/>
        <c:axPos val="l"/>
        <c:numFmt formatCode="#,##0" sourceLinked="1"/>
        <c:majorTickMark val="none"/>
        <c:minorTickMark val="none"/>
        <c:tickLblPos val="nextTo"/>
        <c:crossAx val="261008528"/>
        <c:crosses val="autoZero"/>
        <c:crossBetween val="between"/>
      </c:valAx>
      <c:spPr>
        <a:noFill/>
        <a:ln>
          <a:noFill/>
        </a:ln>
        <a:effectLst/>
      </c:spPr>
    </c:plotArea>
    <c:legend>
      <c:legendPos val="t"/>
      <c:layout>
        <c:manualLayout>
          <c:xMode val="edge"/>
          <c:yMode val="edge"/>
          <c:x val="4.0502843394575681E-2"/>
          <c:y val="0.14856481481481484"/>
          <c:w val="0.17233918506088378"/>
          <c:h val="0.20312554680664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3.4259044579274651E-2"/>
          <c:y val="3.0668127053669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49013113322595E-2"/>
          <c:y val="0.14004432907003819"/>
          <c:w val="0.92065882778037067"/>
          <c:h val="0.52206156048675734"/>
        </c:manualLayout>
      </c:layout>
      <c:barChart>
        <c:barDir val="col"/>
        <c:grouping val="clustered"/>
        <c:varyColors val="0"/>
        <c:ser>
          <c:idx val="0"/>
          <c:order val="0"/>
          <c:tx>
            <c:strRef>
              <c:f>Actives!$B$3</c:f>
              <c:strCache>
                <c:ptCount val="1"/>
                <c:pt idx="0">
                  <c:v>Active Employees</c:v>
                </c:pt>
              </c:strCache>
            </c:strRef>
          </c:tx>
          <c:spPr>
            <a:solidFill>
              <a:schemeClr val="accent6"/>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439C-470C-9772-0B92F72E76E7}"/>
            </c:ext>
          </c:extLst>
        </c:ser>
        <c:ser>
          <c:idx val="1"/>
          <c:order val="1"/>
          <c:tx>
            <c:strRef>
              <c:f>Actives!$C$3</c:f>
              <c:strCache>
                <c:ptCount val="1"/>
                <c:pt idx="0">
                  <c:v>New Hires</c:v>
                </c:pt>
              </c:strCache>
            </c:strRef>
          </c:tx>
          <c:spPr>
            <a:solidFill>
              <a:schemeClr val="accent5"/>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439C-470C-9772-0B92F72E76E7}"/>
            </c:ext>
          </c:extLst>
        </c:ser>
        <c:dLbls>
          <c:showLegendKey val="0"/>
          <c:showVal val="0"/>
          <c:showCatName val="0"/>
          <c:showSerName val="0"/>
          <c:showPercent val="0"/>
          <c:showBubbleSize val="0"/>
        </c:dLbls>
        <c:gapWidth val="50"/>
        <c:overlap val="100"/>
        <c:axId val="2031869583"/>
        <c:axId val="191390880"/>
      </c:barChart>
      <c:catAx>
        <c:axId val="20318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0880"/>
        <c:crosses val="autoZero"/>
        <c:auto val="1"/>
        <c:lblAlgn val="ctr"/>
        <c:lblOffset val="100"/>
        <c:noMultiLvlLbl val="0"/>
      </c:catAx>
      <c:valAx>
        <c:axId val="19139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9583"/>
        <c:crosses val="autoZero"/>
        <c:crossBetween val="between"/>
      </c:valAx>
      <c:spPr>
        <a:noFill/>
        <a:ln>
          <a:noFill/>
        </a:ln>
        <a:effectLst/>
      </c:spPr>
    </c:plotArea>
    <c:legend>
      <c:legendPos val="t"/>
      <c:layout>
        <c:manualLayout>
          <c:xMode val="edge"/>
          <c:yMode val="edge"/>
          <c:x val="0.6835198205386851"/>
          <c:y val="5.2968236582694415E-2"/>
          <c:w val="0.27923186943888223"/>
          <c:h val="7.39326094643427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endParaRPr lang="en-IN"/>
          </a:p>
        </c:rich>
      </c:tx>
      <c:layout>
        <c:manualLayout>
          <c:xMode val="edge"/>
          <c:yMode val="edge"/>
          <c:x val="6.09839076237919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5724591717701952"/>
          <c:w val="0.92381452318460189"/>
          <c:h val="0.56647601341498977"/>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374-4B49-9A31-655650C3FDB9}"/>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1374-4B49-9A31-655650C3FDB9}"/>
            </c:ext>
          </c:extLst>
        </c:ser>
        <c:dLbls>
          <c:showLegendKey val="0"/>
          <c:showVal val="0"/>
          <c:showCatName val="0"/>
          <c:showSerName val="0"/>
          <c:showPercent val="0"/>
          <c:showBubbleSize val="0"/>
        </c:dLbls>
        <c:gapWidth val="219"/>
        <c:overlap val="-27"/>
        <c:axId val="1833561327"/>
        <c:axId val="191439136"/>
      </c:barChart>
      <c:catAx>
        <c:axId val="183356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9136"/>
        <c:crosses val="autoZero"/>
        <c:auto val="1"/>
        <c:lblAlgn val="ctr"/>
        <c:lblOffset val="100"/>
        <c:noMultiLvlLbl val="0"/>
      </c:catAx>
      <c:valAx>
        <c:axId val="191439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61327"/>
        <c:crosses val="autoZero"/>
        <c:crossBetween val="between"/>
      </c:valAx>
      <c:spPr>
        <a:noFill/>
        <a:ln>
          <a:noFill/>
        </a:ln>
        <a:effectLst/>
      </c:spPr>
    </c:plotArea>
    <c:legend>
      <c:legendPos val="t"/>
      <c:layout>
        <c:manualLayout>
          <c:xMode val="edge"/>
          <c:yMode val="edge"/>
          <c:x val="0.77563015700881699"/>
          <c:y val="4.6712962962962963E-2"/>
          <c:w val="0.14150219246546278"/>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Tenure-Months</a:t>
            </a:r>
          </a:p>
        </c:rich>
      </c:tx>
      <c:layout>
        <c:manualLayout>
          <c:xMode val="edge"/>
          <c:yMode val="edge"/>
          <c:x val="6.09839076237919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5724591717701952"/>
          <c:w val="0.92381452318460189"/>
          <c:h val="0.56647601341498977"/>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0196-4235-B1DE-29B3310F2DEF}"/>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0196-4235-B1DE-29B3310F2DEF}"/>
            </c:ext>
          </c:extLst>
        </c:ser>
        <c:dLbls>
          <c:showLegendKey val="0"/>
          <c:showVal val="0"/>
          <c:showCatName val="0"/>
          <c:showSerName val="0"/>
          <c:showPercent val="0"/>
          <c:showBubbleSize val="0"/>
        </c:dLbls>
        <c:gapWidth val="219"/>
        <c:overlap val="-27"/>
        <c:axId val="1833561327"/>
        <c:axId val="191439136"/>
      </c:barChart>
      <c:catAx>
        <c:axId val="183356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9136"/>
        <c:crosses val="autoZero"/>
        <c:auto val="1"/>
        <c:lblAlgn val="ctr"/>
        <c:lblOffset val="100"/>
        <c:noMultiLvlLbl val="0"/>
      </c:catAx>
      <c:valAx>
        <c:axId val="191439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61327"/>
        <c:crosses val="autoZero"/>
        <c:crossBetween val="between"/>
      </c:valAx>
      <c:spPr>
        <a:noFill/>
        <a:ln>
          <a:noFill/>
        </a:ln>
        <a:effectLst/>
      </c:spPr>
    </c:plotArea>
    <c:legend>
      <c:legendPos val="t"/>
      <c:layout>
        <c:manualLayout>
          <c:xMode val="edge"/>
          <c:yMode val="edge"/>
          <c:x val="0.81954248065930524"/>
          <c:y val="4.6712962962962963E-2"/>
          <c:w val="8.4040862153018869E-2"/>
          <c:h val="0.13831073199183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Region</a:t>
            </a:r>
            <a:endParaRPr lang="en-IN"/>
          </a:p>
        </c:rich>
      </c:tx>
      <c:layout>
        <c:manualLayout>
          <c:xMode val="edge"/>
          <c:yMode val="edge"/>
          <c:x val="4.8381889763779523E-2"/>
          <c:y val="2.4415055951169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8040906134536"/>
          <c:y val="0.1780944048660584"/>
          <c:w val="0.77656394005230889"/>
          <c:h val="0.75925377079645306"/>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4196-42DC-890B-7E0D509D2F35}"/>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2-4196-42DC-890B-7E0D509D2F35}"/>
            </c:ext>
          </c:extLst>
        </c:ser>
        <c:dLbls>
          <c:dLblPos val="inEnd"/>
          <c:showLegendKey val="0"/>
          <c:showVal val="1"/>
          <c:showCatName val="0"/>
          <c:showSerName val="0"/>
          <c:showPercent val="0"/>
          <c:showBubbleSize val="0"/>
        </c:dLbls>
        <c:gapWidth val="50"/>
        <c:axId val="255313536"/>
        <c:axId val="191442464"/>
      </c:barChart>
      <c:catAx>
        <c:axId val="2553135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2464"/>
        <c:crosses val="autoZero"/>
        <c:auto val="1"/>
        <c:lblAlgn val="ctr"/>
        <c:lblOffset val="100"/>
        <c:noMultiLvlLbl val="0"/>
      </c:catAx>
      <c:valAx>
        <c:axId val="191442464"/>
        <c:scaling>
          <c:orientation val="minMax"/>
        </c:scaling>
        <c:delete val="1"/>
        <c:axPos val="t"/>
        <c:numFmt formatCode="#,##0" sourceLinked="1"/>
        <c:majorTickMark val="none"/>
        <c:minorTickMark val="none"/>
        <c:tickLblPos val="nextTo"/>
        <c:crossAx val="255313536"/>
        <c:crosses val="autoZero"/>
        <c:crossBetween val="between"/>
      </c:valAx>
      <c:spPr>
        <a:noFill/>
        <a:ln>
          <a:noFill/>
        </a:ln>
        <a:effectLst/>
      </c:spPr>
    </c:plotArea>
    <c:legend>
      <c:legendPos val="t"/>
      <c:layout>
        <c:manualLayout>
          <c:xMode val="edge"/>
          <c:yMode val="edge"/>
          <c:x val="0.83500853018372689"/>
          <c:y val="2.7777777777777776E-2"/>
          <c:w val="0.15744737971022515"/>
          <c:h val="8.21173630668429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[HR_Jishnu.xlsx]Separations!Separations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5.1842795822055261E-2"/>
          <c:y val="2.7777736313766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tint val="77000"/>
            </a:schemeClr>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9.7060731991834348E-2"/>
          <c:w val="0.93888888888888888"/>
          <c:h val="0.65011674935632413"/>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4D9-46D9-A93E-70FC67883DF7}"/>
            </c:ext>
          </c:extLst>
        </c:ser>
        <c:ser>
          <c:idx val="1"/>
          <c:order val="1"/>
          <c:tx>
            <c:strRef>
              <c:f>Separations!$C$3</c:f>
              <c:strCache>
                <c:ptCount val="1"/>
                <c:pt idx="0">
                  <c:v>BadHires</c:v>
                </c:pt>
              </c:strCache>
            </c:strRef>
          </c:tx>
          <c:spPr>
            <a:solidFill>
              <a:schemeClr val="accent3">
                <a:tint val="77000"/>
              </a:schemeClr>
            </a:solidFill>
            <a:ln>
              <a:noFill/>
            </a:ln>
            <a:effectLst/>
          </c:spPr>
          <c:invertIfNegative val="0"/>
          <c:dLbls>
            <c:dLbl>
              <c:idx val="0"/>
              <c:layout>
                <c:manualLayout>
                  <c:x val="0"/>
                  <c:y val="2.72696121318168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9-46D9-A93E-70FC67883D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2-54D9-46D9-A93E-70FC67883DF7}"/>
            </c:ext>
          </c:extLst>
        </c:ser>
        <c:dLbls>
          <c:dLblPos val="outEnd"/>
          <c:showLegendKey val="0"/>
          <c:showVal val="1"/>
          <c:showCatName val="0"/>
          <c:showSerName val="0"/>
          <c:showPercent val="0"/>
          <c:showBubbleSize val="0"/>
        </c:dLbls>
        <c:gapWidth val="50"/>
        <c:overlap val="100"/>
        <c:axId val="261008528"/>
        <c:axId val="191467424"/>
      </c:barChart>
      <c:catAx>
        <c:axId val="2610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7424"/>
        <c:crosses val="autoZero"/>
        <c:auto val="1"/>
        <c:lblAlgn val="ctr"/>
        <c:lblOffset val="100"/>
        <c:noMultiLvlLbl val="0"/>
      </c:catAx>
      <c:valAx>
        <c:axId val="191467424"/>
        <c:scaling>
          <c:orientation val="minMax"/>
        </c:scaling>
        <c:delete val="1"/>
        <c:axPos val="l"/>
        <c:numFmt formatCode="#,##0" sourceLinked="1"/>
        <c:majorTickMark val="none"/>
        <c:minorTickMark val="none"/>
        <c:tickLblPos val="nextTo"/>
        <c:crossAx val="261008528"/>
        <c:crosses val="autoZero"/>
        <c:crossBetween val="between"/>
      </c:valAx>
      <c:spPr>
        <a:noFill/>
        <a:ln>
          <a:noFill/>
        </a:ln>
        <a:effectLst/>
      </c:spPr>
    </c:plotArea>
    <c:legend>
      <c:legendPos val="t"/>
      <c:layout>
        <c:manualLayout>
          <c:xMode val="edge"/>
          <c:yMode val="edge"/>
          <c:x val="4.0502668299046848E-2"/>
          <c:y val="0.23689965294622534"/>
          <c:w val="0.26228655915827115"/>
          <c:h val="0.19452476023435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[HR_Jishnu.xlsx]Term Reason!Term 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Reasons</a:t>
            </a:r>
            <a:endParaRPr lang="en-IN"/>
          </a:p>
        </c:rich>
      </c:tx>
      <c:layout>
        <c:manualLayout>
          <c:xMode val="edge"/>
          <c:yMode val="edge"/>
          <c:x val="7.7563958351359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2.7269612131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9.7060731991834348E-2"/>
          <c:w val="0.93888888888888888"/>
          <c:h val="0.65862329050973889"/>
        </c:manualLayout>
      </c:layout>
      <c:barChart>
        <c:barDir val="col"/>
        <c:grouping val="clustered"/>
        <c:varyColors val="0"/>
        <c:ser>
          <c:idx val="0"/>
          <c:order val="0"/>
          <c:tx>
            <c:strRef>
              <c:f>'Term Reason'!$B$3:$B$4</c:f>
              <c:strCache>
                <c:ptCount val="1"/>
                <c:pt idx="0">
                  <c:v>Involuntary</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E8D-4034-94CD-CB42C46DB322}"/>
            </c:ext>
          </c:extLst>
        </c:ser>
        <c:ser>
          <c:idx val="1"/>
          <c:order val="1"/>
          <c:tx>
            <c:strRef>
              <c:f>'Term Reason'!$C$3:$C$4</c:f>
              <c:strCache>
                <c:ptCount val="1"/>
                <c:pt idx="0">
                  <c:v>Voluntary</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8E8D-4034-94CD-CB42C46DB322}"/>
            </c:ext>
          </c:extLst>
        </c:ser>
        <c:dLbls>
          <c:dLblPos val="outEnd"/>
          <c:showLegendKey val="0"/>
          <c:showVal val="1"/>
          <c:showCatName val="0"/>
          <c:showSerName val="0"/>
          <c:showPercent val="0"/>
          <c:showBubbleSize val="0"/>
        </c:dLbls>
        <c:gapWidth val="50"/>
        <c:axId val="261008528"/>
        <c:axId val="191467424"/>
      </c:barChart>
      <c:catAx>
        <c:axId val="2610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7424"/>
        <c:crosses val="autoZero"/>
        <c:auto val="1"/>
        <c:lblAlgn val="ctr"/>
        <c:lblOffset val="100"/>
        <c:noMultiLvlLbl val="0"/>
      </c:catAx>
      <c:valAx>
        <c:axId val="191467424"/>
        <c:scaling>
          <c:orientation val="minMax"/>
        </c:scaling>
        <c:delete val="1"/>
        <c:axPos val="l"/>
        <c:numFmt formatCode="#,##0" sourceLinked="1"/>
        <c:majorTickMark val="none"/>
        <c:minorTickMark val="none"/>
        <c:tickLblPos val="nextTo"/>
        <c:crossAx val="261008528"/>
        <c:crosses val="autoZero"/>
        <c:crossBetween val="between"/>
      </c:valAx>
      <c:spPr>
        <a:noFill/>
        <a:ln>
          <a:noFill/>
        </a:ln>
        <a:effectLst/>
      </c:spPr>
    </c:plotArea>
    <c:legend>
      <c:legendPos val="t"/>
      <c:layout>
        <c:manualLayout>
          <c:xMode val="edge"/>
          <c:yMode val="edge"/>
          <c:x val="6.6143751261861505E-2"/>
          <c:y val="0.26417163763620455"/>
          <c:w val="0.23052111667859698"/>
          <c:h val="0.27249010058713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endParaRPr lang="en-IN"/>
          </a:p>
        </c:rich>
      </c:tx>
      <c:layout>
        <c:manualLayout>
          <c:xMode val="edge"/>
          <c:yMode val="edge"/>
          <c:x val="6.09839076237919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35203197639E-2"/>
          <c:y val="0.15724591717701952"/>
          <c:w val="0.92381452318460189"/>
          <c:h val="0.56647601341498977"/>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F2C0-4411-8CD2-6EEB51ADB041}"/>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F2C0-4411-8CD2-6EEB51ADB041}"/>
            </c:ext>
          </c:extLst>
        </c:ser>
        <c:dLbls>
          <c:showLegendKey val="0"/>
          <c:showVal val="0"/>
          <c:showCatName val="0"/>
          <c:showSerName val="0"/>
          <c:showPercent val="0"/>
          <c:showBubbleSize val="0"/>
        </c:dLbls>
        <c:gapWidth val="219"/>
        <c:overlap val="-27"/>
        <c:axId val="1833561327"/>
        <c:axId val="191439136"/>
      </c:barChart>
      <c:catAx>
        <c:axId val="183356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9136"/>
        <c:crosses val="autoZero"/>
        <c:auto val="1"/>
        <c:lblAlgn val="ctr"/>
        <c:lblOffset val="100"/>
        <c:noMultiLvlLbl val="0"/>
      </c:catAx>
      <c:valAx>
        <c:axId val="191439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61327"/>
        <c:crosses val="autoZero"/>
        <c:crossBetween val="between"/>
      </c:valAx>
      <c:spPr>
        <a:noFill/>
        <a:ln>
          <a:noFill/>
        </a:ln>
        <a:effectLst/>
      </c:spPr>
    </c:plotArea>
    <c:legend>
      <c:legendPos val="t"/>
      <c:layout>
        <c:manualLayout>
          <c:xMode val="edge"/>
          <c:yMode val="edge"/>
          <c:x val="0.81954248065930524"/>
          <c:y val="4.6712962962962963E-2"/>
          <c:w val="9.7589933611239771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[HR_Jishnu.xlsx]Actives!Actives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3.4259044579274651E-2"/>
          <c:y val="3.0668127053669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49013113322595E-2"/>
          <c:y val="0.14004432907003819"/>
          <c:w val="0.92065882778037067"/>
          <c:h val="0.52206156048675734"/>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90A7-4191-980A-49463C9B78C4}"/>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90A7-4191-980A-49463C9B78C4}"/>
            </c:ext>
          </c:extLst>
        </c:ser>
        <c:dLbls>
          <c:showLegendKey val="0"/>
          <c:showVal val="0"/>
          <c:showCatName val="0"/>
          <c:showSerName val="0"/>
          <c:showPercent val="0"/>
          <c:showBubbleSize val="0"/>
        </c:dLbls>
        <c:gapWidth val="50"/>
        <c:overlap val="100"/>
        <c:axId val="2031869583"/>
        <c:axId val="191390880"/>
      </c:barChart>
      <c:catAx>
        <c:axId val="20318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0880"/>
        <c:crosses val="autoZero"/>
        <c:auto val="1"/>
        <c:lblAlgn val="ctr"/>
        <c:lblOffset val="100"/>
        <c:noMultiLvlLbl val="0"/>
      </c:catAx>
      <c:valAx>
        <c:axId val="19139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9583"/>
        <c:crosses val="autoZero"/>
        <c:crossBetween val="between"/>
      </c:valAx>
      <c:spPr>
        <a:noFill/>
        <a:ln>
          <a:noFill/>
        </a:ln>
        <a:effectLst/>
      </c:spPr>
    </c:plotArea>
    <c:legend>
      <c:legendPos val="t"/>
      <c:layout>
        <c:manualLayout>
          <c:xMode val="edge"/>
          <c:yMode val="edge"/>
          <c:x val="0.6835198205386851"/>
          <c:y val="5.2968236582694415E-2"/>
          <c:w val="0.27923186943888223"/>
          <c:h val="7.39326094643427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6.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7.png"/><Relationship Id="rId33"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19.png"/><Relationship Id="rId30" Type="http://schemas.openxmlformats.org/officeDocument/2006/relationships/image" Target="../media/image22.svg"/><Relationship Id="rId35" Type="http://schemas.openxmlformats.org/officeDocument/2006/relationships/image" Target="../media/image27.png"/><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hyperlink" Target="#'Actives 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102375</xdr:colOff>
      <xdr:row>2</xdr:row>
      <xdr:rowOff>82551</xdr:rowOff>
    </xdr:from>
    <xdr:to>
      <xdr:col>5</xdr:col>
      <xdr:colOff>508775</xdr:colOff>
      <xdr:row>3</xdr:row>
      <xdr:rowOff>177801</xdr:rowOff>
    </xdr:to>
    <xdr:pic>
      <xdr:nvPicPr>
        <xdr:cNvPr id="14" name="Graphic 13" descr="Man">
          <a:extLst>
            <a:ext uri="{FF2B5EF4-FFF2-40B4-BE49-F238E27FC236}">
              <a16:creationId xmlns:a16="http://schemas.microsoft.com/office/drawing/2014/main" id="{50BF7336-35C4-4022-8D3A-5BF2946477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34475" y="381001"/>
          <a:ext cx="406400" cy="419100"/>
        </a:xfrm>
        <a:prstGeom prst="rect">
          <a:avLst/>
        </a:prstGeom>
      </xdr:spPr>
    </xdr:pic>
    <xdr:clientData/>
  </xdr:twoCellAnchor>
  <xdr:twoCellAnchor editAs="oneCell">
    <xdr:from>
      <xdr:col>6</xdr:col>
      <xdr:colOff>118250</xdr:colOff>
      <xdr:row>2</xdr:row>
      <xdr:rowOff>63500</xdr:rowOff>
    </xdr:from>
    <xdr:to>
      <xdr:col>6</xdr:col>
      <xdr:colOff>524650</xdr:colOff>
      <xdr:row>3</xdr:row>
      <xdr:rowOff>184150</xdr:rowOff>
    </xdr:to>
    <xdr:pic>
      <xdr:nvPicPr>
        <xdr:cNvPr id="16" name="Graphic 15" descr="Woman">
          <a:extLst>
            <a:ext uri="{FF2B5EF4-FFF2-40B4-BE49-F238E27FC236}">
              <a16:creationId xmlns:a16="http://schemas.microsoft.com/office/drawing/2014/main" id="{D2CA9CEE-5EF1-4880-97D8-EEF1FC50CC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59950" y="361950"/>
          <a:ext cx="406400" cy="444500"/>
        </a:xfrm>
        <a:prstGeom prst="rect">
          <a:avLst/>
        </a:prstGeom>
      </xdr:spPr>
    </xdr:pic>
    <xdr:clientData/>
  </xdr:twoCellAnchor>
  <xdr:twoCellAnchor editAs="oneCell">
    <xdr:from>
      <xdr:col>4</xdr:col>
      <xdr:colOff>115075</xdr:colOff>
      <xdr:row>2</xdr:row>
      <xdr:rowOff>76201</xdr:rowOff>
    </xdr:from>
    <xdr:to>
      <xdr:col>4</xdr:col>
      <xdr:colOff>521475</xdr:colOff>
      <xdr:row>3</xdr:row>
      <xdr:rowOff>196851</xdr:rowOff>
    </xdr:to>
    <xdr:pic>
      <xdr:nvPicPr>
        <xdr:cNvPr id="18" name="Graphic 17" descr="Users">
          <a:extLst>
            <a:ext uri="{FF2B5EF4-FFF2-40B4-BE49-F238E27FC236}">
              <a16:creationId xmlns:a16="http://schemas.microsoft.com/office/drawing/2014/main" id="{785DFDDC-37FD-4D92-93FE-9353F9C74BA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12175" y="374651"/>
          <a:ext cx="406400" cy="444500"/>
        </a:xfrm>
        <a:prstGeom prst="rect">
          <a:avLst/>
        </a:prstGeom>
      </xdr:spPr>
    </xdr:pic>
    <xdr:clientData/>
  </xdr:twoCellAnchor>
  <xdr:twoCellAnchor editAs="oneCell">
    <xdr:from>
      <xdr:col>7</xdr:col>
      <xdr:colOff>88050</xdr:colOff>
      <xdr:row>1</xdr:row>
      <xdr:rowOff>157900</xdr:rowOff>
    </xdr:from>
    <xdr:to>
      <xdr:col>7</xdr:col>
      <xdr:colOff>494450</xdr:colOff>
      <xdr:row>2</xdr:row>
      <xdr:rowOff>291250</xdr:rowOff>
    </xdr:to>
    <xdr:pic>
      <xdr:nvPicPr>
        <xdr:cNvPr id="20" name="Graphic 19" descr="Coins">
          <a:extLst>
            <a:ext uri="{FF2B5EF4-FFF2-40B4-BE49-F238E27FC236}">
              <a16:creationId xmlns:a16="http://schemas.microsoft.com/office/drawing/2014/main" id="{630D00BB-C4A3-4FB7-B793-5F65D6DCE6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139350" y="183300"/>
          <a:ext cx="406400" cy="406400"/>
        </a:xfrm>
        <a:prstGeom prst="rect">
          <a:avLst/>
        </a:prstGeom>
      </xdr:spPr>
    </xdr:pic>
    <xdr:clientData/>
  </xdr:twoCellAnchor>
  <xdr:twoCellAnchor editAs="oneCell">
    <xdr:from>
      <xdr:col>10</xdr:col>
      <xdr:colOff>123750</xdr:colOff>
      <xdr:row>1</xdr:row>
      <xdr:rowOff>149150</xdr:rowOff>
    </xdr:from>
    <xdr:to>
      <xdr:col>10</xdr:col>
      <xdr:colOff>530150</xdr:colOff>
      <xdr:row>2</xdr:row>
      <xdr:rowOff>282500</xdr:rowOff>
    </xdr:to>
    <xdr:pic>
      <xdr:nvPicPr>
        <xdr:cNvPr id="22" name="Graphic 21" descr="Clock">
          <a:extLst>
            <a:ext uri="{FF2B5EF4-FFF2-40B4-BE49-F238E27FC236}">
              <a16:creationId xmlns:a16="http://schemas.microsoft.com/office/drawing/2014/main" id="{A5E7A300-0409-4E39-B28C-36418AF1436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03850" y="174550"/>
          <a:ext cx="406400" cy="406400"/>
        </a:xfrm>
        <a:prstGeom prst="rect">
          <a:avLst/>
        </a:prstGeom>
      </xdr:spPr>
    </xdr:pic>
    <xdr:clientData/>
  </xdr:twoCellAnchor>
  <xdr:twoCellAnchor editAs="oneCell">
    <xdr:from>
      <xdr:col>8</xdr:col>
      <xdr:colOff>115075</xdr:colOff>
      <xdr:row>1</xdr:row>
      <xdr:rowOff>108725</xdr:rowOff>
    </xdr:from>
    <xdr:to>
      <xdr:col>8</xdr:col>
      <xdr:colOff>521475</xdr:colOff>
      <xdr:row>2</xdr:row>
      <xdr:rowOff>273050</xdr:rowOff>
    </xdr:to>
    <xdr:pic>
      <xdr:nvPicPr>
        <xdr:cNvPr id="23" name="Graphic 22" descr="Man">
          <a:extLst>
            <a:ext uri="{FF2B5EF4-FFF2-40B4-BE49-F238E27FC236}">
              <a16:creationId xmlns:a16="http://schemas.microsoft.com/office/drawing/2014/main" id="{41E26B44-93B0-4568-B86F-05FD123B55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75975" y="134125"/>
          <a:ext cx="406400" cy="437375"/>
        </a:xfrm>
        <a:prstGeom prst="rect">
          <a:avLst/>
        </a:prstGeom>
      </xdr:spPr>
    </xdr:pic>
    <xdr:clientData/>
  </xdr:twoCellAnchor>
  <xdr:twoCellAnchor editAs="oneCell">
    <xdr:from>
      <xdr:col>9</xdr:col>
      <xdr:colOff>105550</xdr:colOff>
      <xdr:row>1</xdr:row>
      <xdr:rowOff>92850</xdr:rowOff>
    </xdr:from>
    <xdr:to>
      <xdr:col>9</xdr:col>
      <xdr:colOff>511950</xdr:colOff>
      <xdr:row>2</xdr:row>
      <xdr:rowOff>273050</xdr:rowOff>
    </xdr:to>
    <xdr:pic>
      <xdr:nvPicPr>
        <xdr:cNvPr id="24" name="Graphic 23" descr="Woman">
          <a:extLst>
            <a:ext uri="{FF2B5EF4-FFF2-40B4-BE49-F238E27FC236}">
              <a16:creationId xmlns:a16="http://schemas.microsoft.com/office/drawing/2014/main" id="{B875FB16-DB43-4C6F-9D45-C486BA613B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76050" y="118250"/>
          <a:ext cx="406400" cy="453250"/>
        </a:xfrm>
        <a:prstGeom prst="rect">
          <a:avLst/>
        </a:prstGeom>
      </xdr:spPr>
    </xdr:pic>
    <xdr:clientData/>
  </xdr:twoCellAnchor>
  <xdr:twoCellAnchor editAs="oneCell">
    <xdr:from>
      <xdr:col>11</xdr:col>
      <xdr:colOff>102375</xdr:colOff>
      <xdr:row>1</xdr:row>
      <xdr:rowOff>102375</xdr:rowOff>
    </xdr:from>
    <xdr:to>
      <xdr:col>11</xdr:col>
      <xdr:colOff>508775</xdr:colOff>
      <xdr:row>2</xdr:row>
      <xdr:rowOff>266700</xdr:rowOff>
    </xdr:to>
    <xdr:pic>
      <xdr:nvPicPr>
        <xdr:cNvPr id="25" name="Graphic 24" descr="Man">
          <a:extLst>
            <a:ext uri="{FF2B5EF4-FFF2-40B4-BE49-F238E27FC236}">
              <a16:creationId xmlns:a16="http://schemas.microsoft.com/office/drawing/2014/main" id="{0E283881-8AE8-479E-91B7-D2C6236457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92075" y="127775"/>
          <a:ext cx="406400" cy="437375"/>
        </a:xfrm>
        <a:prstGeom prst="rect">
          <a:avLst/>
        </a:prstGeom>
      </xdr:spPr>
    </xdr:pic>
    <xdr:clientData/>
  </xdr:twoCellAnchor>
  <xdr:twoCellAnchor editAs="oneCell">
    <xdr:from>
      <xdr:col>12</xdr:col>
      <xdr:colOff>99200</xdr:colOff>
      <xdr:row>1</xdr:row>
      <xdr:rowOff>86500</xdr:rowOff>
    </xdr:from>
    <xdr:to>
      <xdr:col>12</xdr:col>
      <xdr:colOff>505600</xdr:colOff>
      <xdr:row>2</xdr:row>
      <xdr:rowOff>266700</xdr:rowOff>
    </xdr:to>
    <xdr:pic>
      <xdr:nvPicPr>
        <xdr:cNvPr id="26" name="Graphic 25" descr="Woman">
          <a:extLst>
            <a:ext uri="{FF2B5EF4-FFF2-40B4-BE49-F238E27FC236}">
              <a16:creationId xmlns:a16="http://schemas.microsoft.com/office/drawing/2014/main" id="{A280EEEF-B9FA-495A-BEFC-11AD912E28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98500" y="111900"/>
          <a:ext cx="406400" cy="453250"/>
        </a:xfrm>
        <a:prstGeom prst="rect">
          <a:avLst/>
        </a:prstGeom>
      </xdr:spPr>
    </xdr:pic>
    <xdr:clientData/>
  </xdr:twoCellAnchor>
  <xdr:twoCellAnchor>
    <xdr:from>
      <xdr:col>13</xdr:col>
      <xdr:colOff>57150</xdr:colOff>
      <xdr:row>0</xdr:row>
      <xdr:rowOff>19050</xdr:rowOff>
    </xdr:from>
    <xdr:to>
      <xdr:col>16</xdr:col>
      <xdr:colOff>508000</xdr:colOff>
      <xdr:row>5</xdr:row>
      <xdr:rowOff>0</xdr:rowOff>
    </xdr:to>
    <xdr:graphicFrame macro="">
      <xdr:nvGraphicFramePr>
        <xdr:cNvPr id="27" name="Chart 26">
          <a:extLst>
            <a:ext uri="{FF2B5EF4-FFF2-40B4-BE49-F238E27FC236}">
              <a16:creationId xmlns:a16="http://schemas.microsoft.com/office/drawing/2014/main" id="{2398A221-362E-4709-894D-4EF3335F3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102375</xdr:colOff>
      <xdr:row>2</xdr:row>
      <xdr:rowOff>45225</xdr:rowOff>
    </xdr:from>
    <xdr:to>
      <xdr:col>18</xdr:col>
      <xdr:colOff>508775</xdr:colOff>
      <xdr:row>3</xdr:row>
      <xdr:rowOff>158750</xdr:rowOff>
    </xdr:to>
    <xdr:pic>
      <xdr:nvPicPr>
        <xdr:cNvPr id="28" name="Graphic 27" descr="Man">
          <a:extLst>
            <a:ext uri="{FF2B5EF4-FFF2-40B4-BE49-F238E27FC236}">
              <a16:creationId xmlns:a16="http://schemas.microsoft.com/office/drawing/2014/main" id="{51F1C117-3355-43E7-AA4F-FAB930FFB76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859275" y="343675"/>
          <a:ext cx="406400" cy="437375"/>
        </a:xfrm>
        <a:prstGeom prst="rect">
          <a:avLst/>
        </a:prstGeom>
      </xdr:spPr>
    </xdr:pic>
    <xdr:clientData/>
  </xdr:twoCellAnchor>
  <xdr:twoCellAnchor editAs="oneCell">
    <xdr:from>
      <xdr:col>19</xdr:col>
      <xdr:colOff>118250</xdr:colOff>
      <xdr:row>2</xdr:row>
      <xdr:rowOff>35700</xdr:rowOff>
    </xdr:from>
    <xdr:to>
      <xdr:col>19</xdr:col>
      <xdr:colOff>524650</xdr:colOff>
      <xdr:row>3</xdr:row>
      <xdr:rowOff>165100</xdr:rowOff>
    </xdr:to>
    <xdr:pic>
      <xdr:nvPicPr>
        <xdr:cNvPr id="29" name="Graphic 28" descr="Woman">
          <a:extLst>
            <a:ext uri="{FF2B5EF4-FFF2-40B4-BE49-F238E27FC236}">
              <a16:creationId xmlns:a16="http://schemas.microsoft.com/office/drawing/2014/main" id="{34A80E66-8DED-45F7-908F-3AC56B245A7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84750" y="334150"/>
          <a:ext cx="406400" cy="453250"/>
        </a:xfrm>
        <a:prstGeom prst="rect">
          <a:avLst/>
        </a:prstGeom>
      </xdr:spPr>
    </xdr:pic>
    <xdr:clientData/>
  </xdr:twoCellAnchor>
  <xdr:twoCellAnchor editAs="oneCell">
    <xdr:from>
      <xdr:col>17</xdr:col>
      <xdr:colOff>89675</xdr:colOff>
      <xdr:row>2</xdr:row>
      <xdr:rowOff>57151</xdr:rowOff>
    </xdr:from>
    <xdr:to>
      <xdr:col>17</xdr:col>
      <xdr:colOff>496075</xdr:colOff>
      <xdr:row>3</xdr:row>
      <xdr:rowOff>177801</xdr:rowOff>
    </xdr:to>
    <xdr:pic>
      <xdr:nvPicPr>
        <xdr:cNvPr id="30" name="Graphic 29" descr="Users">
          <a:extLst>
            <a:ext uri="{FF2B5EF4-FFF2-40B4-BE49-F238E27FC236}">
              <a16:creationId xmlns:a16="http://schemas.microsoft.com/office/drawing/2014/main" id="{58FFFEA5-92D2-47B5-ACF4-FA8AA545506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236975" y="355601"/>
          <a:ext cx="406400" cy="444500"/>
        </a:xfrm>
        <a:prstGeom prst="rect">
          <a:avLst/>
        </a:prstGeom>
      </xdr:spPr>
    </xdr:pic>
    <xdr:clientData/>
  </xdr:twoCellAnchor>
  <xdr:twoCellAnchor>
    <xdr:from>
      <xdr:col>2</xdr:col>
      <xdr:colOff>31750</xdr:colOff>
      <xdr:row>6</xdr:row>
      <xdr:rowOff>1</xdr:rowOff>
    </xdr:from>
    <xdr:to>
      <xdr:col>14</xdr:col>
      <xdr:colOff>165100</xdr:colOff>
      <xdr:row>19</xdr:row>
      <xdr:rowOff>57150</xdr:rowOff>
    </xdr:to>
    <xdr:graphicFrame macro="">
      <xdr:nvGraphicFramePr>
        <xdr:cNvPr id="31" name="Chart 30">
          <a:extLst>
            <a:ext uri="{FF2B5EF4-FFF2-40B4-BE49-F238E27FC236}">
              <a16:creationId xmlns:a16="http://schemas.microsoft.com/office/drawing/2014/main" id="{0AE38263-9965-4CB7-9E7F-6E8A57AE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209549</xdr:colOff>
      <xdr:row>6</xdr:row>
      <xdr:rowOff>0</xdr:rowOff>
    </xdr:from>
    <xdr:to>
      <xdr:col>21</xdr:col>
      <xdr:colOff>522110</xdr:colOff>
      <xdr:row>20</xdr:row>
      <xdr:rowOff>63500</xdr:rowOff>
    </xdr:to>
    <xdr:graphicFrame macro="">
      <xdr:nvGraphicFramePr>
        <xdr:cNvPr id="32" name="Chart 31">
          <a:extLst>
            <a:ext uri="{FF2B5EF4-FFF2-40B4-BE49-F238E27FC236}">
              <a16:creationId xmlns:a16="http://schemas.microsoft.com/office/drawing/2014/main" id="{C4982410-C66F-4858-AEFF-0F7C1779D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107949</xdr:colOff>
      <xdr:row>20</xdr:row>
      <xdr:rowOff>88900</xdr:rowOff>
    </xdr:from>
    <xdr:to>
      <xdr:col>21</xdr:col>
      <xdr:colOff>515054</xdr:colOff>
      <xdr:row>33</xdr:row>
      <xdr:rowOff>114300</xdr:rowOff>
    </xdr:to>
    <xdr:graphicFrame macro="">
      <xdr:nvGraphicFramePr>
        <xdr:cNvPr id="33" name="Chart 32">
          <a:extLst>
            <a:ext uri="{FF2B5EF4-FFF2-40B4-BE49-F238E27FC236}">
              <a16:creationId xmlns:a16="http://schemas.microsoft.com/office/drawing/2014/main" id="{3A0BF607-3445-48F9-9C7B-3D9E3AE94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107950</xdr:colOff>
      <xdr:row>19</xdr:row>
      <xdr:rowOff>76200</xdr:rowOff>
    </xdr:from>
    <xdr:to>
      <xdr:col>14</xdr:col>
      <xdr:colOff>63500</xdr:colOff>
      <xdr:row>33</xdr:row>
      <xdr:rowOff>107950</xdr:rowOff>
    </xdr:to>
    <xdr:graphicFrame macro="">
      <xdr:nvGraphicFramePr>
        <xdr:cNvPr id="34" name="Chart 33">
          <a:extLst>
            <a:ext uri="{FF2B5EF4-FFF2-40B4-BE49-F238E27FC236}">
              <a16:creationId xmlns:a16="http://schemas.microsoft.com/office/drawing/2014/main" id="{9572A118-EF7E-4D8B-95FA-49EE36474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19050</xdr:colOff>
      <xdr:row>19</xdr:row>
      <xdr:rowOff>63500</xdr:rowOff>
    </xdr:from>
    <xdr:to>
      <xdr:col>8</xdr:col>
      <xdr:colOff>76166</xdr:colOff>
      <xdr:row>26</xdr:row>
      <xdr:rowOff>114300</xdr:rowOff>
    </xdr:to>
    <xdr:graphicFrame macro="">
      <xdr:nvGraphicFramePr>
        <xdr:cNvPr id="35" name="Chart 34">
          <a:extLst>
            <a:ext uri="{FF2B5EF4-FFF2-40B4-BE49-F238E27FC236}">
              <a16:creationId xmlns:a16="http://schemas.microsoft.com/office/drawing/2014/main" id="{196E3459-D4CE-4C49-941A-1FC5BECA0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31750</xdr:colOff>
      <xdr:row>26</xdr:row>
      <xdr:rowOff>146050</xdr:rowOff>
    </xdr:from>
    <xdr:to>
      <xdr:col>8</xdr:col>
      <xdr:colOff>69850</xdr:colOff>
      <xdr:row>33</xdr:row>
      <xdr:rowOff>114300</xdr:rowOff>
    </xdr:to>
    <xdr:graphicFrame macro="">
      <xdr:nvGraphicFramePr>
        <xdr:cNvPr id="36" name="Chart 35">
          <a:extLst>
            <a:ext uri="{FF2B5EF4-FFF2-40B4-BE49-F238E27FC236}">
              <a16:creationId xmlns:a16="http://schemas.microsoft.com/office/drawing/2014/main" id="{EEC67B10-8523-4875-BA58-88DD0549B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6350</xdr:colOff>
      <xdr:row>1</xdr:row>
      <xdr:rowOff>120650</xdr:rowOff>
    </xdr:from>
    <xdr:to>
      <xdr:col>4</xdr:col>
      <xdr:colOff>6350</xdr:colOff>
      <xdr:row>4</xdr:row>
      <xdr:rowOff>215900</xdr:rowOff>
    </xdr:to>
    <xdr:cxnSp macro="">
      <xdr:nvCxnSpPr>
        <xdr:cNvPr id="38" name="Straight Connector 37">
          <a:extLst>
            <a:ext uri="{FF2B5EF4-FFF2-40B4-BE49-F238E27FC236}">
              <a16:creationId xmlns:a16="http://schemas.microsoft.com/office/drawing/2014/main" id="{551E65A9-95DC-49C1-99E6-B3756C92C69C}"/>
            </a:ext>
          </a:extLst>
        </xdr:cNvPr>
        <xdr:cNvCxnSpPr/>
      </xdr:nvCxnSpPr>
      <xdr:spPr>
        <a:xfrm>
          <a:off x="2190750" y="14605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xdr:row>
      <xdr:rowOff>120650</xdr:rowOff>
    </xdr:from>
    <xdr:to>
      <xdr:col>7</xdr:col>
      <xdr:colOff>0</xdr:colOff>
      <xdr:row>4</xdr:row>
      <xdr:rowOff>215900</xdr:rowOff>
    </xdr:to>
    <xdr:cxnSp macro="">
      <xdr:nvCxnSpPr>
        <xdr:cNvPr id="39" name="Straight Connector 38">
          <a:extLst>
            <a:ext uri="{FF2B5EF4-FFF2-40B4-BE49-F238E27FC236}">
              <a16:creationId xmlns:a16="http://schemas.microsoft.com/office/drawing/2014/main" id="{93F12310-494A-4221-83CF-5DB21D489793}"/>
            </a:ext>
          </a:extLst>
        </xdr:cNvPr>
        <xdr:cNvCxnSpPr/>
      </xdr:nvCxnSpPr>
      <xdr:spPr>
        <a:xfrm>
          <a:off x="4038600" y="14605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520700</xdr:colOff>
      <xdr:row>1</xdr:row>
      <xdr:rowOff>107950</xdr:rowOff>
    </xdr:from>
    <xdr:to>
      <xdr:col>9</xdr:col>
      <xdr:colOff>520700</xdr:colOff>
      <xdr:row>4</xdr:row>
      <xdr:rowOff>203200</xdr:rowOff>
    </xdr:to>
    <xdr:cxnSp macro="">
      <xdr:nvCxnSpPr>
        <xdr:cNvPr id="40" name="Straight Connector 39">
          <a:extLst>
            <a:ext uri="{FF2B5EF4-FFF2-40B4-BE49-F238E27FC236}">
              <a16:creationId xmlns:a16="http://schemas.microsoft.com/office/drawing/2014/main" id="{2377BD65-88A9-488E-A0A7-25FFE04518F9}"/>
            </a:ext>
          </a:extLst>
        </xdr:cNvPr>
        <xdr:cNvCxnSpPr/>
      </xdr:nvCxnSpPr>
      <xdr:spPr>
        <a:xfrm>
          <a:off x="5778500" y="13335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558800</xdr:colOff>
      <xdr:row>1</xdr:row>
      <xdr:rowOff>127000</xdr:rowOff>
    </xdr:from>
    <xdr:to>
      <xdr:col>12</xdr:col>
      <xdr:colOff>558800</xdr:colOff>
      <xdr:row>4</xdr:row>
      <xdr:rowOff>222250</xdr:rowOff>
    </xdr:to>
    <xdr:cxnSp macro="">
      <xdr:nvCxnSpPr>
        <xdr:cNvPr id="41" name="Straight Connector 40">
          <a:extLst>
            <a:ext uri="{FF2B5EF4-FFF2-40B4-BE49-F238E27FC236}">
              <a16:creationId xmlns:a16="http://schemas.microsoft.com/office/drawing/2014/main" id="{146EE245-9949-41F7-AF4B-DC2FF2CE2CA5}"/>
            </a:ext>
          </a:extLst>
        </xdr:cNvPr>
        <xdr:cNvCxnSpPr/>
      </xdr:nvCxnSpPr>
      <xdr:spPr>
        <a:xfrm>
          <a:off x="7645400" y="15240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31750</xdr:colOff>
      <xdr:row>1</xdr:row>
      <xdr:rowOff>127000</xdr:rowOff>
    </xdr:from>
    <xdr:to>
      <xdr:col>17</xdr:col>
      <xdr:colOff>31750</xdr:colOff>
      <xdr:row>4</xdr:row>
      <xdr:rowOff>222250</xdr:rowOff>
    </xdr:to>
    <xdr:cxnSp macro="">
      <xdr:nvCxnSpPr>
        <xdr:cNvPr id="42" name="Straight Connector 41">
          <a:extLst>
            <a:ext uri="{FF2B5EF4-FFF2-40B4-BE49-F238E27FC236}">
              <a16:creationId xmlns:a16="http://schemas.microsoft.com/office/drawing/2014/main" id="{C8591AF6-7CF3-4339-B8F7-30E4958290BA}"/>
            </a:ext>
          </a:extLst>
        </xdr:cNvPr>
        <xdr:cNvCxnSpPr/>
      </xdr:nvCxnSpPr>
      <xdr:spPr>
        <a:xfrm>
          <a:off x="10090150" y="15240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520700</xdr:colOff>
      <xdr:row>1</xdr:row>
      <xdr:rowOff>114300</xdr:rowOff>
    </xdr:from>
    <xdr:to>
      <xdr:col>19</xdr:col>
      <xdr:colOff>520700</xdr:colOff>
      <xdr:row>4</xdr:row>
      <xdr:rowOff>209550</xdr:rowOff>
    </xdr:to>
    <xdr:cxnSp macro="">
      <xdr:nvCxnSpPr>
        <xdr:cNvPr id="43" name="Straight Connector 42">
          <a:extLst>
            <a:ext uri="{FF2B5EF4-FFF2-40B4-BE49-F238E27FC236}">
              <a16:creationId xmlns:a16="http://schemas.microsoft.com/office/drawing/2014/main" id="{AA8FA718-C7DA-40C5-9340-AF1722869AF2}"/>
            </a:ext>
          </a:extLst>
        </xdr:cNvPr>
        <xdr:cNvCxnSpPr/>
      </xdr:nvCxnSpPr>
      <xdr:spPr>
        <a:xfrm>
          <a:off x="11639550" y="139700"/>
          <a:ext cx="0" cy="9398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6350</xdr:colOff>
      <xdr:row>1</xdr:row>
      <xdr:rowOff>19050</xdr:rowOff>
    </xdr:from>
    <xdr:to>
      <xdr:col>21</xdr:col>
      <xdr:colOff>533400</xdr:colOff>
      <xdr:row>4</xdr:row>
      <xdr:rowOff>210960</xdr:rowOff>
    </xdr:to>
    <mc:AlternateContent xmlns:mc="http://schemas.openxmlformats.org/markup-compatibility/2006">
      <mc:Choice xmlns:a14="http://schemas.microsoft.com/office/drawing/2010/main" Requires="a14">
        <xdr:graphicFrame macro="">
          <xdr:nvGraphicFramePr>
            <xdr:cNvPr id="44" name="Date (Year)">
              <a:extLst>
                <a:ext uri="{FF2B5EF4-FFF2-40B4-BE49-F238E27FC236}">
                  <a16:creationId xmlns:a16="http://schemas.microsoft.com/office/drawing/2014/main" id="{60C2BEF8-4171-45A3-8FB5-71AEA04463B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1677650" y="44450"/>
              <a:ext cx="1136650" cy="103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172160</xdr:rowOff>
    </xdr:from>
    <xdr:to>
      <xdr:col>1</xdr:col>
      <xdr:colOff>527050</xdr:colOff>
      <xdr:row>33</xdr:row>
      <xdr:rowOff>91723</xdr:rowOff>
    </xdr:to>
    <mc:AlternateContent xmlns:mc="http://schemas.openxmlformats.org/markup-compatibility/2006">
      <mc:Choice xmlns:a14="http://schemas.microsoft.com/office/drawing/2010/main" Requires="a14">
        <xdr:graphicFrame macro="">
          <xdr:nvGraphicFramePr>
            <xdr:cNvPr id="45" name="EthnicGroup">
              <a:extLst>
                <a:ext uri="{FF2B5EF4-FFF2-40B4-BE49-F238E27FC236}">
                  <a16:creationId xmlns:a16="http://schemas.microsoft.com/office/drawing/2014/main" id="{EAC8FF58-B778-4072-AF1B-E3741609D2D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4610810"/>
              <a:ext cx="1136650" cy="1576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708</xdr:rowOff>
    </xdr:from>
    <xdr:to>
      <xdr:col>1</xdr:col>
      <xdr:colOff>527050</xdr:colOff>
      <xdr:row>9</xdr:row>
      <xdr:rowOff>70558</xdr:rowOff>
    </xdr:to>
    <mc:AlternateContent xmlns:mc="http://schemas.openxmlformats.org/markup-compatibility/2006">
      <mc:Choice xmlns:a14="http://schemas.microsoft.com/office/drawing/2010/main" Requires="a14">
        <xdr:graphicFrame macro="">
          <xdr:nvGraphicFramePr>
            <xdr:cNvPr id="46" name="FP">
              <a:extLst>
                <a:ext uri="{FF2B5EF4-FFF2-40B4-BE49-F238E27FC236}">
                  <a16:creationId xmlns:a16="http://schemas.microsoft.com/office/drawing/2014/main" id="{4E0DAD99-1DAD-496B-A064-734FA99DBC45}"/>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143708"/>
              <a:ext cx="1136650"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60680</xdr:rowOff>
    </xdr:from>
    <xdr:to>
      <xdr:col>1</xdr:col>
      <xdr:colOff>527050</xdr:colOff>
      <xdr:row>12</xdr:row>
      <xdr:rowOff>155225</xdr:rowOff>
    </xdr:to>
    <mc:AlternateContent xmlns:mc="http://schemas.openxmlformats.org/markup-compatibility/2006">
      <mc:Choice xmlns:a14="http://schemas.microsoft.com/office/drawing/2010/main" Requires="a14">
        <xdr:graphicFrame macro="">
          <xdr:nvGraphicFramePr>
            <xdr:cNvPr id="47" name="Gender">
              <a:extLst>
                <a:ext uri="{FF2B5EF4-FFF2-40B4-BE49-F238E27FC236}">
                  <a16:creationId xmlns:a16="http://schemas.microsoft.com/office/drawing/2014/main" id="{0CC3B53C-8395-477D-BAD7-A1066C1AB4B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737080"/>
              <a:ext cx="1136650" cy="646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144642</xdr:rowOff>
    </xdr:from>
    <xdr:to>
      <xdr:col>1</xdr:col>
      <xdr:colOff>527050</xdr:colOff>
      <xdr:row>24</xdr:row>
      <xdr:rowOff>182742</xdr:rowOff>
    </xdr:to>
    <mc:AlternateContent xmlns:mc="http://schemas.openxmlformats.org/markup-compatibility/2006">
      <mc:Choice xmlns:a14="http://schemas.microsoft.com/office/drawing/2010/main" Requires="a14">
        <xdr:graphicFrame macro="">
          <xdr:nvGraphicFramePr>
            <xdr:cNvPr id="48" name="BU Region">
              <a:extLst>
                <a:ext uri="{FF2B5EF4-FFF2-40B4-BE49-F238E27FC236}">
                  <a16:creationId xmlns:a16="http://schemas.microsoft.com/office/drawing/2014/main" id="{79912664-1EA3-423D-A6A8-0B718C2044E7}"/>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373492"/>
              <a:ext cx="113665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42333</xdr:colOff>
      <xdr:row>3</xdr:row>
      <xdr:rowOff>56445</xdr:rowOff>
    </xdr:from>
    <xdr:to>
      <xdr:col>1</xdr:col>
      <xdr:colOff>479778</xdr:colOff>
      <xdr:row>4</xdr:row>
      <xdr:rowOff>204611</xdr:rowOff>
    </xdr:to>
    <xdr:sp macro="" textlink="">
      <xdr:nvSpPr>
        <xdr:cNvPr id="49" name="Rectangle: Top Corners Rounded 48">
          <a:extLst>
            <a:ext uri="{FF2B5EF4-FFF2-40B4-BE49-F238E27FC236}">
              <a16:creationId xmlns:a16="http://schemas.microsoft.com/office/drawing/2014/main" id="{0E1601AE-C23B-47A7-A05C-110C408E2E3A}"/>
            </a:ext>
          </a:extLst>
        </xdr:cNvPr>
        <xdr:cNvSpPr/>
      </xdr:nvSpPr>
      <xdr:spPr>
        <a:xfrm>
          <a:off x="42333" y="684389"/>
          <a:ext cx="1044223" cy="395111"/>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900"/>
            <a:t>Actives Dashboard</a:t>
          </a:r>
        </a:p>
      </xdr:txBody>
    </xdr:sp>
    <xdr:clientData/>
  </xdr:twoCellAnchor>
  <xdr:twoCellAnchor>
    <xdr:from>
      <xdr:col>1</xdr:col>
      <xdr:colOff>519288</xdr:colOff>
      <xdr:row>3</xdr:row>
      <xdr:rowOff>56445</xdr:rowOff>
    </xdr:from>
    <xdr:to>
      <xdr:col>3</xdr:col>
      <xdr:colOff>338667</xdr:colOff>
      <xdr:row>4</xdr:row>
      <xdr:rowOff>201783</xdr:rowOff>
    </xdr:to>
    <xdr:sp macro="" textlink="">
      <xdr:nvSpPr>
        <xdr:cNvPr id="50" name="Rectangle: Top Corners Rounded 49">
          <a:hlinkClick xmlns:r="http://schemas.openxmlformats.org/officeDocument/2006/relationships" r:id="rId24"/>
          <a:extLst>
            <a:ext uri="{FF2B5EF4-FFF2-40B4-BE49-F238E27FC236}">
              <a16:creationId xmlns:a16="http://schemas.microsoft.com/office/drawing/2014/main" id="{85FCB404-66E0-49A1-BB51-5ECDB1981834}"/>
            </a:ext>
          </a:extLst>
        </xdr:cNvPr>
        <xdr:cNvSpPr/>
      </xdr:nvSpPr>
      <xdr:spPr>
        <a:xfrm>
          <a:off x="1126066" y="684389"/>
          <a:ext cx="1032934" cy="39228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900"/>
            <a:t>Separations Dashboard</a:t>
          </a:r>
        </a:p>
        <a:p>
          <a:pPr algn="ctr"/>
          <a:endParaRPr lang="en-IN" sz="900"/>
        </a:p>
      </xdr:txBody>
    </xdr:sp>
    <xdr:clientData/>
  </xdr:twoCellAnchor>
  <xdr:twoCellAnchor>
    <xdr:from>
      <xdr:col>2</xdr:col>
      <xdr:colOff>50800</xdr:colOff>
      <xdr:row>6</xdr:row>
      <xdr:rowOff>38100</xdr:rowOff>
    </xdr:from>
    <xdr:to>
      <xdr:col>2</xdr:col>
      <xdr:colOff>321425</xdr:colOff>
      <xdr:row>7</xdr:row>
      <xdr:rowOff>140821</xdr:rowOff>
    </xdr:to>
    <xdr:pic>
      <xdr:nvPicPr>
        <xdr:cNvPr id="51" name="Graphic 50" descr="Employee Badge">
          <a:extLst>
            <a:ext uri="{FF2B5EF4-FFF2-40B4-BE49-F238E27FC236}">
              <a16:creationId xmlns:a16="http://schemas.microsoft.com/office/drawing/2014/main" id="{55CD7C70-5CB1-46B9-B91F-C090993EAB1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270000" y="1181100"/>
          <a:ext cx="270625" cy="267821"/>
        </a:xfrm>
        <a:prstGeom prst="rect">
          <a:avLst/>
        </a:prstGeom>
      </xdr:spPr>
    </xdr:pic>
    <xdr:clientData/>
  </xdr:twoCellAnchor>
  <xdr:twoCellAnchor>
    <xdr:from>
      <xdr:col>14</xdr:col>
      <xdr:colOff>223397</xdr:colOff>
      <xdr:row>6</xdr:row>
      <xdr:rowOff>19051</xdr:rowOff>
    </xdr:from>
    <xdr:to>
      <xdr:col>14</xdr:col>
      <xdr:colOff>471548</xdr:colOff>
      <xdr:row>7</xdr:row>
      <xdr:rowOff>98779</xdr:rowOff>
    </xdr:to>
    <xdr:pic>
      <xdr:nvPicPr>
        <xdr:cNvPr id="52" name="Graphic 51" descr="Earth Globe Europe-Africa">
          <a:extLst>
            <a:ext uri="{FF2B5EF4-FFF2-40B4-BE49-F238E27FC236}">
              <a16:creationId xmlns:a16="http://schemas.microsoft.com/office/drawing/2014/main" id="{02BB2325-4FCE-4892-817B-C30F46A3882E}"/>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8492508" y="1162051"/>
          <a:ext cx="248151" cy="242006"/>
        </a:xfrm>
        <a:prstGeom prst="rect">
          <a:avLst/>
        </a:prstGeom>
      </xdr:spPr>
    </xdr:pic>
    <xdr:clientData/>
  </xdr:twoCellAnchor>
  <xdr:twoCellAnchor editAs="oneCell">
    <xdr:from>
      <xdr:col>14</xdr:col>
      <xdr:colOff>114301</xdr:colOff>
      <xdr:row>20</xdr:row>
      <xdr:rowOff>146050</xdr:rowOff>
    </xdr:from>
    <xdr:to>
      <xdr:col>14</xdr:col>
      <xdr:colOff>342901</xdr:colOff>
      <xdr:row>21</xdr:row>
      <xdr:rowOff>183304</xdr:rowOff>
    </xdr:to>
    <xdr:pic>
      <xdr:nvPicPr>
        <xdr:cNvPr id="53" name="Graphic 1" descr="Clock">
          <a:extLst>
            <a:ext uri="{FF2B5EF4-FFF2-40B4-BE49-F238E27FC236}">
              <a16:creationId xmlns:a16="http://schemas.microsoft.com/office/drawing/2014/main" id="{B7612E5F-AB52-415D-8ECC-13115644572B}"/>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8420101" y="3848100"/>
          <a:ext cx="228600" cy="221404"/>
        </a:xfrm>
        <a:prstGeom prst="rect">
          <a:avLst/>
        </a:prstGeom>
      </xdr:spPr>
    </xdr:pic>
    <xdr:clientData/>
  </xdr:twoCellAnchor>
  <xdr:twoCellAnchor>
    <xdr:from>
      <xdr:col>2</xdr:col>
      <xdr:colOff>37795</xdr:colOff>
      <xdr:row>19</xdr:row>
      <xdr:rowOff>152400</xdr:rowOff>
    </xdr:from>
    <xdr:to>
      <xdr:col>2</xdr:col>
      <xdr:colOff>214310</xdr:colOff>
      <xdr:row>20</xdr:row>
      <xdr:rowOff>141756</xdr:rowOff>
    </xdr:to>
    <xdr:pic>
      <xdr:nvPicPr>
        <xdr:cNvPr id="54" name="Graphic 53" descr="Warning">
          <a:extLst>
            <a:ext uri="{FF2B5EF4-FFF2-40B4-BE49-F238E27FC236}">
              <a16:creationId xmlns:a16="http://schemas.microsoft.com/office/drawing/2014/main" id="{BAEE83F0-1397-470C-80A0-46D9567BBB0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256995" y="3670300"/>
          <a:ext cx="176515" cy="173506"/>
        </a:xfrm>
        <a:prstGeom prst="rect">
          <a:avLst/>
        </a:prstGeom>
      </xdr:spPr>
    </xdr:pic>
    <xdr:clientData/>
  </xdr:twoCellAnchor>
  <xdr:twoCellAnchor>
    <xdr:from>
      <xdr:col>2</xdr:col>
      <xdr:colOff>31750</xdr:colOff>
      <xdr:row>27</xdr:row>
      <xdr:rowOff>26383</xdr:rowOff>
    </xdr:from>
    <xdr:to>
      <xdr:col>2</xdr:col>
      <xdr:colOff>284820</xdr:colOff>
      <xdr:row>28</xdr:row>
      <xdr:rowOff>86148</xdr:rowOff>
    </xdr:to>
    <xdr:pic>
      <xdr:nvPicPr>
        <xdr:cNvPr id="55" name="Graphic 54" descr="Information">
          <a:extLst>
            <a:ext uri="{FF2B5EF4-FFF2-40B4-BE49-F238E27FC236}">
              <a16:creationId xmlns:a16="http://schemas.microsoft.com/office/drawing/2014/main" id="{C20B2521-FC66-48AE-AA04-B31BF4B0934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250950" y="5017483"/>
          <a:ext cx="253070" cy="243915"/>
        </a:xfrm>
        <a:prstGeom prst="rect">
          <a:avLst/>
        </a:prstGeom>
      </xdr:spPr>
    </xdr:pic>
    <xdr:clientData/>
  </xdr:twoCellAnchor>
  <xdr:twoCellAnchor>
    <xdr:from>
      <xdr:col>23</xdr:col>
      <xdr:colOff>418399</xdr:colOff>
      <xdr:row>37</xdr:row>
      <xdr:rowOff>0</xdr:rowOff>
    </xdr:from>
    <xdr:to>
      <xdr:col>24</xdr:col>
      <xdr:colOff>149299</xdr:colOff>
      <xdr:row>38</xdr:row>
      <xdr:rowOff>153643</xdr:rowOff>
    </xdr:to>
    <xdr:pic>
      <xdr:nvPicPr>
        <xdr:cNvPr id="56" name="Graphic 55" descr="Marker">
          <a:extLst>
            <a:ext uri="{FF2B5EF4-FFF2-40B4-BE49-F238E27FC236}">
              <a16:creationId xmlns:a16="http://schemas.microsoft.com/office/drawing/2014/main" id="{50427420-5177-4D76-BEB7-4568E622334B}"/>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3918499" y="6832600"/>
          <a:ext cx="340500" cy="337793"/>
        </a:xfrm>
        <a:prstGeom prst="rect">
          <a:avLst/>
        </a:prstGeom>
      </xdr:spPr>
    </xdr:pic>
    <xdr:clientData/>
  </xdr:twoCellAnchor>
  <xdr:twoCellAnchor>
    <xdr:from>
      <xdr:col>8</xdr:col>
      <xdr:colOff>76200</xdr:colOff>
      <xdr:row>19</xdr:row>
      <xdr:rowOff>127000</xdr:rowOff>
    </xdr:from>
    <xdr:to>
      <xdr:col>8</xdr:col>
      <xdr:colOff>374650</xdr:colOff>
      <xdr:row>21</xdr:row>
      <xdr:rowOff>54777</xdr:rowOff>
    </xdr:to>
    <xdr:pic>
      <xdr:nvPicPr>
        <xdr:cNvPr id="59" name="Graphic 58" descr="Marker">
          <a:extLst>
            <a:ext uri="{FF2B5EF4-FFF2-40B4-BE49-F238E27FC236}">
              <a16:creationId xmlns:a16="http://schemas.microsoft.com/office/drawing/2014/main" id="{EC91B033-5C14-4B6A-823D-8CEE285AED37}"/>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4724400" y="3644900"/>
          <a:ext cx="298450" cy="296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127000</xdr:rowOff>
    </xdr:from>
    <xdr:to>
      <xdr:col>1</xdr:col>
      <xdr:colOff>434623</xdr:colOff>
      <xdr:row>4</xdr:row>
      <xdr:rowOff>153811</xdr:rowOff>
    </xdr:to>
    <xdr:sp macro="" textlink="">
      <xdr:nvSpPr>
        <xdr:cNvPr id="24" name="Rectangle: Top Corners Rounded 23">
          <a:hlinkClick xmlns:r="http://schemas.openxmlformats.org/officeDocument/2006/relationships" r:id="rId1"/>
          <a:extLst>
            <a:ext uri="{FF2B5EF4-FFF2-40B4-BE49-F238E27FC236}">
              <a16:creationId xmlns:a16="http://schemas.microsoft.com/office/drawing/2014/main" id="{A34EEAF2-5BD0-4652-ACD5-F351520C1B7B}"/>
            </a:ext>
          </a:extLst>
        </xdr:cNvPr>
        <xdr:cNvSpPr/>
      </xdr:nvSpPr>
      <xdr:spPr>
        <a:xfrm>
          <a:off x="0" y="361950"/>
          <a:ext cx="1044223" cy="395111"/>
        </a:xfrm>
        <a:prstGeom prst="round2Same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IN" sz="900"/>
            <a:t>Actives Dashboard</a:t>
          </a:r>
        </a:p>
      </xdr:txBody>
    </xdr:sp>
    <xdr:clientData/>
  </xdr:twoCellAnchor>
  <xdr:twoCellAnchor>
    <xdr:from>
      <xdr:col>1</xdr:col>
      <xdr:colOff>474133</xdr:colOff>
      <xdr:row>2</xdr:row>
      <xdr:rowOff>127000</xdr:rowOff>
    </xdr:from>
    <xdr:to>
      <xdr:col>3</xdr:col>
      <xdr:colOff>287867</xdr:colOff>
      <xdr:row>4</xdr:row>
      <xdr:rowOff>150983</xdr:rowOff>
    </xdr:to>
    <xdr:sp macro="" textlink="">
      <xdr:nvSpPr>
        <xdr:cNvPr id="25" name="Rectangle: Top Corners Rounded 24">
          <a:extLst>
            <a:ext uri="{FF2B5EF4-FFF2-40B4-BE49-F238E27FC236}">
              <a16:creationId xmlns:a16="http://schemas.microsoft.com/office/drawing/2014/main" id="{210A76DC-260B-4EE7-8373-619652761959}"/>
            </a:ext>
          </a:extLst>
        </xdr:cNvPr>
        <xdr:cNvSpPr/>
      </xdr:nvSpPr>
      <xdr:spPr>
        <a:xfrm>
          <a:off x="1083733" y="361950"/>
          <a:ext cx="1032934" cy="392283"/>
        </a:xfrm>
        <a:prstGeom prst="round2SameRect">
          <a:avLst/>
        </a:prstGeom>
        <a:solidFill>
          <a:schemeClr val="accent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900">
              <a:solidFill>
                <a:schemeClr val="bg1"/>
              </a:solidFill>
            </a:rPr>
            <a:t>Separations Dashboard</a:t>
          </a:r>
        </a:p>
        <a:p>
          <a:pPr algn="ctr"/>
          <a:endParaRPr lang="en-IN"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355600</xdr:colOff>
      <xdr:row>1</xdr:row>
      <xdr:rowOff>92075</xdr:rowOff>
    </xdr:from>
    <xdr:to>
      <xdr:col>10</xdr:col>
      <xdr:colOff>444500</xdr:colOff>
      <xdr:row>16</xdr:row>
      <xdr:rowOff>73025</xdr:rowOff>
    </xdr:to>
    <xdr:graphicFrame macro="">
      <xdr:nvGraphicFramePr>
        <xdr:cNvPr id="2" name="Chart 1">
          <a:extLst>
            <a:ext uri="{FF2B5EF4-FFF2-40B4-BE49-F238E27FC236}">
              <a16:creationId xmlns:a16="http://schemas.microsoft.com/office/drawing/2014/main" id="{E43CC109-474D-4420-9CDA-C6B7F06D6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323850</xdr:colOff>
      <xdr:row>22</xdr:row>
      <xdr:rowOff>50800</xdr:rowOff>
    </xdr:from>
    <xdr:to>
      <xdr:col>11</xdr:col>
      <xdr:colOff>361950</xdr:colOff>
      <xdr:row>38</xdr:row>
      <xdr:rowOff>3175</xdr:rowOff>
    </xdr:to>
    <xdr:graphicFrame macro="">
      <xdr:nvGraphicFramePr>
        <xdr:cNvPr id="2" name="Chart 1">
          <a:extLst>
            <a:ext uri="{FF2B5EF4-FFF2-40B4-BE49-F238E27FC236}">
              <a16:creationId xmlns:a16="http://schemas.microsoft.com/office/drawing/2014/main" id="{E04733AE-F42A-4B37-AABE-BDA1BF0C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955675</xdr:colOff>
      <xdr:row>3</xdr:row>
      <xdr:rowOff>3175</xdr:rowOff>
    </xdr:from>
    <xdr:to>
      <xdr:col>10</xdr:col>
      <xdr:colOff>238125</xdr:colOff>
      <xdr:row>17</xdr:row>
      <xdr:rowOff>168275</xdr:rowOff>
    </xdr:to>
    <xdr:graphicFrame macro="">
      <xdr:nvGraphicFramePr>
        <xdr:cNvPr id="2" name="Chart 1">
          <a:extLst>
            <a:ext uri="{FF2B5EF4-FFF2-40B4-BE49-F238E27FC236}">
              <a16:creationId xmlns:a16="http://schemas.microsoft.com/office/drawing/2014/main" id="{C3A55F85-7F31-4E2F-98E4-180623D8A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149225</xdr:colOff>
      <xdr:row>0</xdr:row>
      <xdr:rowOff>171450</xdr:rowOff>
    </xdr:from>
    <xdr:to>
      <xdr:col>10</xdr:col>
      <xdr:colOff>314325</xdr:colOff>
      <xdr:row>20</xdr:row>
      <xdr:rowOff>88900</xdr:rowOff>
    </xdr:to>
    <xdr:graphicFrame macro="">
      <xdr:nvGraphicFramePr>
        <xdr:cNvPr id="2" name="Chart 1">
          <a:extLst>
            <a:ext uri="{FF2B5EF4-FFF2-40B4-BE49-F238E27FC236}">
              <a16:creationId xmlns:a16="http://schemas.microsoft.com/office/drawing/2014/main" id="{6B507CE2-290D-4DED-A1F2-E3718DFE1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800100</xdr:colOff>
      <xdr:row>2</xdr:row>
      <xdr:rowOff>149225</xdr:rowOff>
    </xdr:from>
    <xdr:to>
      <xdr:col>8</xdr:col>
      <xdr:colOff>165100</xdr:colOff>
      <xdr:row>17</xdr:row>
      <xdr:rowOff>130175</xdr:rowOff>
    </xdr:to>
    <xdr:graphicFrame macro="">
      <xdr:nvGraphicFramePr>
        <xdr:cNvPr id="2" name="Chart 1">
          <a:extLst>
            <a:ext uri="{FF2B5EF4-FFF2-40B4-BE49-F238E27FC236}">
              <a16:creationId xmlns:a16="http://schemas.microsoft.com/office/drawing/2014/main" id="{34380596-0FFC-4480-9D17-24D9DFADE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955675</xdr:colOff>
      <xdr:row>3</xdr:row>
      <xdr:rowOff>3175</xdr:rowOff>
    </xdr:from>
    <xdr:to>
      <xdr:col>10</xdr:col>
      <xdr:colOff>238125</xdr:colOff>
      <xdr:row>17</xdr:row>
      <xdr:rowOff>168275</xdr:rowOff>
    </xdr:to>
    <xdr:graphicFrame macro="">
      <xdr:nvGraphicFramePr>
        <xdr:cNvPr id="2" name="Chart 1">
          <a:extLst>
            <a:ext uri="{FF2B5EF4-FFF2-40B4-BE49-F238E27FC236}">
              <a16:creationId xmlns:a16="http://schemas.microsoft.com/office/drawing/2014/main" id="{E2315A25-2EF8-4424-9460-F7E6B8EA4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7991435186" backgroundQuery="1" createdVersion="6" refreshedVersion="6" minRefreshableVersion="3" recordCount="0" supportSubquery="1" supportAdvancedDrill="1" xr:uid="{A0B1D94A-EAE7-4C1E-9D7C-9297AEF7E6F0}">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724884259" backgroundQuery="1" createdVersion="6" refreshedVersion="6" minRefreshableVersion="3" recordCount="0" supportSubquery="1" supportAdvancedDrill="1" xr:uid="{8D8EA9F5-3592-4F6A-BB25-78DE3298C2A0}">
  <cacheSource type="external" connectionId="6"/>
  <cacheFields count="3">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725115744" backgroundQuery="1" createdVersion="6" refreshedVersion="6" minRefreshableVersion="3" recordCount="0" supportSubquery="1" supportAdvancedDrill="1" xr:uid="{DCE83976-466F-499C-9853-DCB4365F4C84}">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86133101855" backgroundQuery="1" createdVersion="3" refreshedVersion="6" minRefreshableVersion="3" recordCount="0" supportSubquery="1" supportAdvancedDrill="1" xr:uid="{38154BD6-7EBD-4EFE-AD6C-915BBED36B36}">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149364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7993750003" backgroundQuery="1" createdVersion="6" refreshedVersion="6" minRefreshableVersion="3" recordCount="0" supportSubquery="1" supportAdvancedDrill="1" xr:uid="{A98C76E0-F0EE-44E1-AE9C-5007F7287C7D}">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518981483" backgroundQuery="1" createdVersion="6" refreshedVersion="6" minRefreshableVersion="3" recordCount="0" supportSubquery="1" supportAdvancedDrill="1" xr:uid="{0482FDD9-114E-468F-AA19-BEE815A62954}">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520138892" backgroundQuery="1" createdVersion="6" refreshedVersion="6" minRefreshableVersion="3" recordCount="0" supportSubquery="1" supportAdvancedDrill="1" xr:uid="{2EF7C145-C66C-4F00-BB0A-C86747AFAE41}">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520486108" backgroundQuery="1" createdVersion="6" refreshedVersion="6" minRefreshableVersion="3" recordCount="0" supportSubquery="1" supportAdvancedDrill="1" xr:uid="{0BC143C4-B548-4F9F-9C56-4C927DE342F7}">
  <cacheSource type="external" connectionId="6"/>
  <cacheFields count="4">
    <cacheField name="[Measures].[TO %]" caption="TO %"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521296293" backgroundQuery="1" createdVersion="6" refreshedVersion="6" minRefreshableVersion="3" recordCount="0" supportSubquery="1" supportAdvancedDrill="1" xr:uid="{C68BE106-B91C-4403-ABAD-EDD80099FB39}">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723958335" backgroundQuery="1" createdVersion="6" refreshedVersion="6" minRefreshableVersion="3" recordCount="0" supportSubquery="1" supportAdvancedDrill="1" xr:uid="{51DF9019-6E1D-4260-9768-0A00CBCACA65}">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724305558" backgroundQuery="1" createdVersion="6" refreshedVersion="6" minRefreshableVersion="3" recordCount="0" supportSubquery="1" supportAdvancedDrill="1" xr:uid="{664F348E-3E70-401A-97BA-BC8A60C9EAF9}">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498724537036" backgroundQuery="1" createdVersion="6" refreshedVersion="6" minRefreshableVersion="3" recordCount="0" supportSubquery="1" supportAdvancedDrill="1" xr:uid="{D3849183-5F24-43B5-9328-FA16A308DE65}">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PayType].[PayType]" caption="PayType" numFmtId="0" hierarchy="10" level="1">
      <sharedItems count="2">
        <s v="Hourly"/>
        <s v="Salary"/>
      </sharedItems>
    </cacheField>
    <cacheField name="[HR Data].[FP].[FP]" caption="FP" numFmtId="0" hierarchy="5"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05151-2DB1-4D6B-95F2-0B45888FD31B}" name="Ethnicity" cacheId="313" applyNumberFormats="0" applyBorderFormats="0" applyFontFormats="0" applyPatternFormats="0" applyAlignmentFormats="0" applyWidthHeightFormats="1" dataCaption="Values" tag="7b7e7053-29f5-45c5-84bb-b7b6b9a35f5f"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78E943-F02A-4D47-8052-3EC724F339FB}" name="Gender" cacheId="394" applyNumberFormats="0" applyBorderFormats="0" applyFontFormats="0" applyPatternFormats="0" applyAlignmentFormats="0" applyWidthHeightFormats="1" dataCaption="Values" tag="9d12e7aa-ef14-4e14-9f7c-1c596b90625b"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673DC4-DCEA-4EDA-BA6B-A9E30B2C9170}" name="Term Reason" cacheId="356" applyNumberFormats="0" applyBorderFormats="0" applyFontFormats="0" applyPatternFormats="0" applyAlignmentFormats="0" applyWidthHeightFormats="1" dataCaption="Values" tag="793e2008-4e43-4309-a37c-b2be91c1f32e" updatedVersion="6" minRefreshableVersion="3" useAutoFormatting="1" itemPrintTitles="1" createdVersion="6" indent="0" outline="1" outlineData="1" multipleFieldFilters="0" chartFormat="5">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4211E-5220-4269-B888-77C6F7EE90DE}" name="Actives" cacheId="391" applyNumberFormats="0" applyBorderFormats="0" applyFontFormats="0" applyPatternFormats="0" applyAlignmentFormats="0" applyWidthHeightFormats="1" dataCaption="Values" tag="236cfda0-0d43-4800-8cf0-6d21ceac1cbe" updatedVersion="6" minRefreshableVersion="3" useAutoFormatting="1" subtotalHiddenItems="1" itemPrintTitles="1" createdVersion="6"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3C837-0A39-477B-932E-BB52BADB9749}" name="Separations" cacheId="403" applyNumberFormats="0" applyBorderFormats="0" applyFontFormats="0" applyPatternFormats="0" applyAlignmentFormats="0" applyWidthHeightFormats="1" dataCaption="Values" tag="8f0364a7-af44-466a-a02a-2c49cb666221"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1" count="1" selected="0">
            <x v="0"/>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132F47-D314-4E9E-9F87-51EA4FDB0FD2}" name="Region" cacheId="400" applyNumberFormats="0" applyBorderFormats="0" applyFontFormats="0" applyPatternFormats="0" applyAlignmentFormats="0" applyWidthHeightFormats="1" dataCaption="Values" tag="e2d1488f-401d-4af0-b710-30796a91cc91" updatedVersion="6" minRefreshableVersion="3" useAutoFormatting="1" itemPrintTitles="1" createdVersion="6" indent="0" outline="1" outlineData="1" multipleFieldFilters="0" chartFormat="3">
  <location ref="A3:D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1CD711-9F10-47B5-8C9E-4AB7D1B04FFA}" name="Tenure" cacheId="327" applyNumberFormats="0" applyBorderFormats="0" applyFontFormats="0" applyPatternFormats="0" applyAlignmentFormats="0" applyWidthHeightFormats="1" dataCaption="Values" tag="89094d50-8358-4ef0-977c-4a0db43edd03"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5">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672E54-441A-40B9-BF13-30B458805B26}" name="turnover" cacheId="350" applyNumberFormats="0" applyBorderFormats="0" applyFontFormats="0" applyPatternFormats="0" applyAlignmentFormats="0" applyWidthHeightFormats="1" dataCaption="Values" tag="bf65591d-323b-40d3-96ca-72b086fb3756" updatedVersion="6" minRefreshableVersion="3" useAutoFormatting="1" itemPrintTitles="1" createdVersion="6" indent="0" outline="1" outlineData="1" multipleFieldFilters="0">
  <location ref="K13:N1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A4B03B-D314-4C5E-AA4E-6853AAFF15CB}" name="PivotTable8" cacheId="348" applyNumberFormats="0" applyBorderFormats="0" applyFontFormats="0" applyPatternFormats="0" applyAlignmentFormats="0" applyWidthHeightFormats="1" dataCaption="Values" tag="039eff86-f92b-4af1-aa52-835961d4b999" updatedVersion="6" minRefreshableVersion="3" useAutoFormatting="1" itemPrintTitles="1" createdVersion="6" indent="0" outline="1" outlineData="1" multipleFieldFilters="0" chartFormat="5">
  <location ref="A22:D2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EF91C1-943E-47E3-956F-E6C2FEADAC52}" name="FT, PT" cacheId="342" applyNumberFormats="0" applyBorderFormats="0" applyFontFormats="0" applyPatternFormats="0" applyAlignmentFormats="0" applyWidthHeightFormats="1" dataCaption="Values" tag="f2f79cd9-3ce3-44ec-b6fb-a5e86eb6b1db" updatedVersion="6" minRefreshableVersion="3" useAutoFormatting="1" itemPrintTitles="1" createdVersion="6" indent="0" outline="1" outlineData="1" multipleFieldFilters="0">
  <location ref="A16:D20"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84B473-309E-4DB3-AC53-82F506D80A0E}" name="Pay Type" cacheId="397" applyNumberFormats="0" applyBorderFormats="0" applyFontFormats="0" applyPatternFormats="0" applyAlignmentFormats="0" applyWidthHeightFormats="1" dataCaption="Values" tag="34cf2136-5a64-404e-b8a2-53e6e32d78ec" updatedVersion="6" minRefreshableVersion="3" useAutoFormatting="1" itemPrintTitles="1" createdVersion="6" indent="0" outline="1" outlineData="1" multipleFieldFilters="0">
  <location ref="A9:D13"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6E9A813-50DF-4E01-9CC6-986DBCBB2278}" sourceName="[HR Data].[Date (Year)]">
  <pivotTables>
    <pivotTable tabId="3" name="Ethnicity"/>
    <pivotTable tabId="8" name="FT, PT"/>
    <pivotTable tabId="8" name="Gender"/>
    <pivotTable tabId="8" name="Pay Type"/>
    <pivotTable tabId="8" name="PivotTable8"/>
    <pivotTable tabId="8" name="turnover"/>
    <pivotTable tabId="5" name="Region"/>
    <pivotTable tabId="6" name="Separations"/>
    <pivotTable tabId="4" name="Tenure"/>
    <pivotTable tabId="7" name="Term Reason"/>
  </pivotTables>
  <data>
    <olap pivotCacheId="1014936460">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F734D3FD-1597-4515-BB3E-34FDD9877F12}" sourceName="[HR Data].[EthnicGroup]">
  <pivotTables>
    <pivotTable tabId="2" name="Actives"/>
    <pivotTable tabId="8" name="FT, PT"/>
    <pivotTable tabId="8" name="Gender"/>
    <pivotTable tabId="8" name="Pay Type"/>
    <pivotTable tabId="8" name="PivotTable8"/>
    <pivotTable tabId="8" name="turnover"/>
    <pivotTable tabId="5" name="Region"/>
    <pivotTable tabId="6" name="Separations"/>
    <pivotTable tabId="7" name="Term Reason"/>
  </pivotTables>
  <data>
    <olap pivotCacheId="1014936460">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12D299C2-6555-459D-833A-36B7EF860B68}" sourceName="[HR Data].[FP]">
  <pivotTables>
    <pivotTable tabId="2" name="Actives"/>
    <pivotTable tabId="8" name="Gender"/>
    <pivotTable tabId="8" name="Pay Type"/>
    <pivotTable tabId="5" name="Region"/>
    <pivotTable tabId="6" name="Separations"/>
  </pivotTables>
  <data>
    <olap pivotCacheId="1014936460">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BE2B99-AF09-43F2-AD73-C631733DD945}" sourceName="[HR Data].[Gender]">
  <pivotTables>
    <pivotTable tabId="2" name="Actives"/>
    <pivotTable tabId="8" name="Gender"/>
    <pivotTable tabId="5" name="Region"/>
    <pivotTable tabId="6" name="Separations"/>
    <pivotTable tabId="7" name="Term Reason"/>
  </pivotTables>
  <data>
    <olap pivotCacheId="1014936460">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AB56D43-C117-4211-9100-BF3A4B82C1AA}" sourceName="[HR Data].[BU Region]">
  <pivotTables>
    <pivotTable tabId="2" name="Actives"/>
    <pivotTable tabId="3" name="Ethnicity"/>
    <pivotTable tabId="8" name="FT, PT"/>
    <pivotTable tabId="8" name="Gender"/>
    <pivotTable tabId="8" name="Pay Type"/>
    <pivotTable tabId="8" name="PivotTable8"/>
    <pivotTable tabId="8" name="turnover"/>
    <pivotTable tabId="6" name="Separations"/>
    <pivotTable tabId="4" name="Tenure"/>
    <pivotTable tabId="7" name="Term Reason"/>
  </pivotTables>
  <data>
    <olap pivotCacheId="1014936460">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A9FF3676-D928-4483-8005-C3C37B9BD6E8}" cache="Slicer_Date__Year" caption="Years" columnCount="2" level="1" rowHeight="241300"/>
  <slicer name="EthnicGroup" xr10:uid="{2AB4776A-FAA6-43A9-A445-29B81248B88B}" cache="Slicer_EthnicGroup" caption="Ethnicity" level="1" rowHeight="241300"/>
  <slicer name="FP" xr10:uid="{9758AA80-E9AD-47AF-845D-ACF31341EB9B}" cache="Slicer_FP" caption="Full/Part" columnCount="2" level="1" rowHeight="241300"/>
  <slicer name="Gender" xr10:uid="{29D82CC0-3A66-4AE5-A102-75DDEAF6875B}" cache="Slicer_Gender" caption="Gender" columnCount="2" level="1" rowHeight="241300"/>
  <slicer name="BU Region" xr10:uid="{A766196D-C89C-46E4-BFF7-DFB69F884DD0}" cache="Slicer_BU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
  <sheetViews>
    <sheetView showGridLines="0" showRowColHeaders="0" tabSelected="1" zoomScaleNormal="100" workbookViewId="0">
      <selection activeCell="K35" sqref="K35"/>
    </sheetView>
  </sheetViews>
  <sheetFormatPr defaultRowHeight="14.5" x14ac:dyDescent="0.35"/>
  <cols>
    <col min="4" max="4" width="5.08984375" customWidth="1"/>
    <col min="5" max="5" width="9.08984375" customWidth="1"/>
    <col min="17" max="17" width="7.6328125" customWidth="1"/>
    <col min="18" max="18" width="7.54296875" customWidth="1"/>
    <col min="19" max="19" width="7.6328125" customWidth="1"/>
    <col min="20" max="20" width="7.90625" customWidth="1"/>
  </cols>
  <sheetData>
    <row r="1" spans="1:20" ht="2" customHeight="1" x14ac:dyDescent="0.35"/>
    <row r="2" spans="1:20" ht="21.5" customHeight="1" x14ac:dyDescent="0.5">
      <c r="A2" s="15" t="s">
        <v>56</v>
      </c>
      <c r="B2" s="15"/>
      <c r="C2" s="15"/>
      <c r="E2" s="12" t="s">
        <v>57</v>
      </c>
      <c r="F2" s="9">
        <f>F5/$E$5</f>
        <v>0.54307692307692312</v>
      </c>
      <c r="G2" s="11">
        <f>G5/$E$5</f>
        <v>0.45692307692307693</v>
      </c>
      <c r="S2" s="17" t="s">
        <v>66</v>
      </c>
    </row>
    <row r="3" spans="1:20" ht="25.5" customHeight="1" x14ac:dyDescent="0.35"/>
    <row r="4" spans="1:20" ht="19.5" customHeight="1" x14ac:dyDescent="0.35">
      <c r="H4" s="10" t="s">
        <v>58</v>
      </c>
      <c r="I4" s="9">
        <f>GETPIVOTDATA("[Measures].[Active Employees]",Headline!$A$9,"[HR Data].[Gender]","[HR Data].[Gender].&amp;[M]","[HR Data].[PayType]","[HR Data].[PayType].&amp;[Hourly]")</f>
        <v>0.91501416430594906</v>
      </c>
      <c r="J4" s="11">
        <f>GETPIVOTDATA("[Measures].[Active Employees]",Headline!$A$9,"[HR Data].[Gender]","[HR Data].[Gender].&amp;[F]","[HR Data].[PayType]","[HR Data].[PayType].&amp;[Hourly]")</f>
        <v>0.81818181818181823</v>
      </c>
      <c r="K4" s="10" t="s">
        <v>60</v>
      </c>
      <c r="L4" s="9">
        <f>GETPIVOTDATA("[Measures].[Active Employees]",Headline!$A$16,"[HR Data].[Gender]","[HR Data].[Gender].&amp;[M]","[HR Data].[FP]","[HR Data].[FP].&amp;[FT]")</f>
        <v>0.27762039660056659</v>
      </c>
      <c r="M4" s="11">
        <f>GETPIVOTDATA("[Measures].[Active Employees]",Headline!$A$16,"[HR Data].[Gender]","[HR Data].[Gender].&amp;[F]","[HR Data].[FP]","[HR Data].[FP].&amp;[FT]")</f>
        <v>0.50168350168350173</v>
      </c>
    </row>
    <row r="5" spans="1:20" ht="18" customHeight="1" x14ac:dyDescent="0.35">
      <c r="E5" s="10">
        <f>+GETPIVOTDATA("[Measures].[Active Employees]",Headline!$A$3)</f>
        <v>650</v>
      </c>
      <c r="F5" s="7">
        <f>+GETPIVOTDATA("[Measures].[Active Employees]",Headline!$A$3,"[HR Data].[Gender]","[HR Data].[Gender].&amp;[M]")</f>
        <v>353</v>
      </c>
      <c r="G5" s="8">
        <f>+GETPIVOTDATA("[Measures].[Active Employees]",Headline!$A$3,"[HR Data].[Gender]","[HR Data].[Gender].&amp;[F]")</f>
        <v>297</v>
      </c>
      <c r="H5" s="10" t="s">
        <v>59</v>
      </c>
      <c r="I5" s="9">
        <f>GETPIVOTDATA("[Measures].[Active Employees]",Headline!$A$9,"[HR Data].[Gender]","[HR Data].[Gender].&amp;[M]","[HR Data].[PayType]","[HR Data].[PayType].&amp;[Salary]")</f>
        <v>8.4985835694050993E-2</v>
      </c>
      <c r="J5" s="11">
        <f>GETPIVOTDATA("[Measures].[Active Employees]",Headline!$A$9,"[HR Data].[Gender]","[HR Data].[Gender].&amp;[F]","[HR Data].[PayType]","[HR Data].[PayType].&amp;[Salary]")</f>
        <v>0.18181818181818182</v>
      </c>
      <c r="K5" s="10" t="s">
        <v>61</v>
      </c>
      <c r="L5" s="9">
        <f>GETPIVOTDATA("[Measures].[Active Employees]",Headline!$A$16,"[HR Data].[Gender]","[HR Data].[Gender].&amp;[M]","[HR Data].[FP]","[HR Data].[FP].&amp;[PT]")</f>
        <v>0.72237960339943341</v>
      </c>
      <c r="M5" s="11">
        <f>GETPIVOTDATA("[Measures].[Active Employees]",Headline!$A$16,"[HR Data].[Gender]","[HR Data].[Gender].&amp;[F]","[HR Data].[FP]","[HR Data].[FP].&amp;[PT]")</f>
        <v>0.49831649831649832</v>
      </c>
      <c r="R5" s="18">
        <f>GETPIVOTDATA("[Measures].[TO %]",Headline!$K$13)</f>
        <v>2.5476923076923077</v>
      </c>
      <c r="S5" s="18">
        <f>GETPIVOTDATA("[Measures].[TO %]",Headline!$K$13,"[HR Data].[Gender]","[HR Data].[Gender].&amp;[M]")</f>
        <v>2.5552407932011332</v>
      </c>
      <c r="T5" s="18">
        <f>GETPIVOTDATA("[Measures].[TO %]",Headline!$K$13,"[HR Data].[Gender]","[HR Data].[Gender].&amp;[F]")</f>
        <v>2.5387205387205389</v>
      </c>
    </row>
    <row r="6" spans="1:20" ht="3.5" customHeight="1" x14ac:dyDescent="0.35"/>
    <row r="7" spans="1:20" ht="13" customHeight="1" x14ac:dyDescent="0.35"/>
    <row r="9" spans="1:20" x14ac:dyDescent="0.35">
      <c r="P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B36E-E423-433A-A78A-8495B3848478}">
  <dimension ref="A1:A6"/>
  <sheetViews>
    <sheetView showGridLines="0" workbookViewId="0">
      <selection activeCell="E12" sqref="E12"/>
    </sheetView>
  </sheetViews>
  <sheetFormatPr defaultRowHeight="14.5" x14ac:dyDescent="0.35"/>
  <sheetData>
    <row r="1" ht="4" customHeight="1" x14ac:dyDescent="0.35"/>
    <row r="6" ht="3.5" customHeigh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6038-7E50-4DE1-9D75-0D782904A304}">
  <dimension ref="A3:D26"/>
  <sheetViews>
    <sheetView workbookViewId="0">
      <selection activeCell="A7" sqref="A6:A7 A9:A10 A12:A13 A15:A16 A18:A19 A21:A22 A24:A25"/>
    </sheetView>
  </sheetViews>
  <sheetFormatPr defaultRowHeight="14.5" x14ac:dyDescent="0.35"/>
  <cols>
    <col min="1" max="1" width="15.453125" bestFit="1" customWidth="1"/>
    <col min="2" max="2" width="15.26953125" bestFit="1" customWidth="1"/>
    <col min="3" max="3" width="3.81640625" bestFit="1" customWidth="1"/>
    <col min="4" max="4" width="10.7265625" bestFit="1" customWidth="1"/>
  </cols>
  <sheetData>
    <row r="3" spans="1:4" x14ac:dyDescent="0.35">
      <c r="A3" s="1" t="s">
        <v>30</v>
      </c>
      <c r="B3" s="1" t="s">
        <v>41</v>
      </c>
    </row>
    <row r="4" spans="1:4" x14ac:dyDescent="0.35">
      <c r="A4" s="1" t="s">
        <v>0</v>
      </c>
      <c r="B4" t="s">
        <v>42</v>
      </c>
      <c r="C4" t="s">
        <v>43</v>
      </c>
      <c r="D4" t="s">
        <v>1</v>
      </c>
    </row>
    <row r="5" spans="1:4" x14ac:dyDescent="0.35">
      <c r="A5" s="2" t="s">
        <v>32</v>
      </c>
      <c r="B5" s="3"/>
      <c r="C5" s="3"/>
      <c r="D5" s="3"/>
    </row>
    <row r="6" spans="1:4" x14ac:dyDescent="0.35">
      <c r="A6" s="4" t="s">
        <v>39</v>
      </c>
      <c r="B6" s="6">
        <v>20</v>
      </c>
      <c r="C6" s="6">
        <v>25</v>
      </c>
      <c r="D6" s="6">
        <v>45</v>
      </c>
    </row>
    <row r="7" spans="1:4" x14ac:dyDescent="0.35">
      <c r="A7" s="4" t="s">
        <v>40</v>
      </c>
      <c r="B7" s="6">
        <v>14</v>
      </c>
      <c r="C7" s="6">
        <v>35</v>
      </c>
      <c r="D7" s="6">
        <v>49</v>
      </c>
    </row>
    <row r="8" spans="1:4" x14ac:dyDescent="0.35">
      <c r="A8" s="2" t="s">
        <v>33</v>
      </c>
      <c r="B8" s="3"/>
      <c r="C8" s="3"/>
      <c r="D8" s="3"/>
    </row>
    <row r="9" spans="1:4" x14ac:dyDescent="0.35">
      <c r="A9" s="4" t="s">
        <v>39</v>
      </c>
      <c r="B9" s="6">
        <v>25</v>
      </c>
      <c r="C9" s="6">
        <v>17</v>
      </c>
      <c r="D9" s="6">
        <v>42</v>
      </c>
    </row>
    <row r="10" spans="1:4" x14ac:dyDescent="0.35">
      <c r="A10" s="4" t="s">
        <v>40</v>
      </c>
      <c r="B10" s="6">
        <v>15</v>
      </c>
      <c r="C10" s="6">
        <v>35</v>
      </c>
      <c r="D10" s="6">
        <v>50</v>
      </c>
    </row>
    <row r="11" spans="1:4" x14ac:dyDescent="0.35">
      <c r="A11" s="2" t="s">
        <v>34</v>
      </c>
      <c r="B11" s="3"/>
      <c r="C11" s="3"/>
      <c r="D11" s="3"/>
    </row>
    <row r="12" spans="1:4" x14ac:dyDescent="0.35">
      <c r="A12" s="4" t="s">
        <v>39</v>
      </c>
      <c r="B12" s="6">
        <v>14</v>
      </c>
      <c r="C12" s="6">
        <v>16</v>
      </c>
      <c r="D12" s="6">
        <v>30</v>
      </c>
    </row>
    <row r="13" spans="1:4" x14ac:dyDescent="0.35">
      <c r="A13" s="4" t="s">
        <v>40</v>
      </c>
      <c r="B13" s="6">
        <v>11</v>
      </c>
      <c r="C13" s="6">
        <v>50</v>
      </c>
      <c r="D13" s="6">
        <v>61</v>
      </c>
    </row>
    <row r="14" spans="1:4" x14ac:dyDescent="0.35">
      <c r="A14" s="2" t="s">
        <v>35</v>
      </c>
      <c r="B14" s="3"/>
      <c r="C14" s="3"/>
      <c r="D14" s="3"/>
    </row>
    <row r="15" spans="1:4" x14ac:dyDescent="0.35">
      <c r="A15" s="4" t="s">
        <v>39</v>
      </c>
      <c r="B15" s="6">
        <v>19</v>
      </c>
      <c r="C15" s="6">
        <v>24</v>
      </c>
      <c r="D15" s="6">
        <v>43</v>
      </c>
    </row>
    <row r="16" spans="1:4" x14ac:dyDescent="0.35">
      <c r="A16" s="4" t="s">
        <v>40</v>
      </c>
      <c r="B16" s="6">
        <v>13</v>
      </c>
      <c r="C16" s="6">
        <v>35</v>
      </c>
      <c r="D16" s="6">
        <v>48</v>
      </c>
    </row>
    <row r="17" spans="1:4" x14ac:dyDescent="0.35">
      <c r="A17" s="2" t="s">
        <v>36</v>
      </c>
      <c r="B17" s="3"/>
      <c r="C17" s="3"/>
      <c r="D17" s="3"/>
    </row>
    <row r="18" spans="1:4" x14ac:dyDescent="0.35">
      <c r="A18" s="4" t="s">
        <v>39</v>
      </c>
      <c r="B18" s="6">
        <v>27</v>
      </c>
      <c r="C18" s="6">
        <v>22</v>
      </c>
      <c r="D18" s="6">
        <v>49</v>
      </c>
    </row>
    <row r="19" spans="1:4" x14ac:dyDescent="0.35">
      <c r="A19" s="4" t="s">
        <v>40</v>
      </c>
      <c r="B19" s="6">
        <v>13</v>
      </c>
      <c r="C19" s="6">
        <v>30</v>
      </c>
      <c r="D19" s="6">
        <v>43</v>
      </c>
    </row>
    <row r="20" spans="1:4" x14ac:dyDescent="0.35">
      <c r="A20" s="2" t="s">
        <v>37</v>
      </c>
      <c r="B20" s="3"/>
      <c r="C20" s="3"/>
      <c r="D20" s="3"/>
    </row>
    <row r="21" spans="1:4" x14ac:dyDescent="0.35">
      <c r="A21" s="4" t="s">
        <v>39</v>
      </c>
      <c r="B21" s="6">
        <v>23</v>
      </c>
      <c r="C21" s="6">
        <v>25</v>
      </c>
      <c r="D21" s="6">
        <v>48</v>
      </c>
    </row>
    <row r="22" spans="1:4" x14ac:dyDescent="0.35">
      <c r="A22" s="4" t="s">
        <v>40</v>
      </c>
      <c r="B22" s="6">
        <v>14</v>
      </c>
      <c r="C22" s="6">
        <v>40</v>
      </c>
      <c r="D22" s="6">
        <v>54</v>
      </c>
    </row>
    <row r="23" spans="1:4" x14ac:dyDescent="0.35">
      <c r="A23" s="2" t="s">
        <v>38</v>
      </c>
      <c r="B23" s="3"/>
      <c r="C23" s="3"/>
      <c r="D23" s="3"/>
    </row>
    <row r="24" spans="1:4" x14ac:dyDescent="0.35">
      <c r="A24" s="4" t="s">
        <v>39</v>
      </c>
      <c r="B24" s="6">
        <v>21</v>
      </c>
      <c r="C24" s="6">
        <v>19</v>
      </c>
      <c r="D24" s="6">
        <v>40</v>
      </c>
    </row>
    <row r="25" spans="1:4" x14ac:dyDescent="0.35">
      <c r="A25" s="4" t="s">
        <v>40</v>
      </c>
      <c r="B25" s="6">
        <v>18</v>
      </c>
      <c r="C25" s="6">
        <v>30</v>
      </c>
      <c r="D25" s="6">
        <v>48</v>
      </c>
    </row>
    <row r="26" spans="1:4" x14ac:dyDescent="0.35">
      <c r="A26" s="2" t="s">
        <v>1</v>
      </c>
      <c r="B26" s="6">
        <v>247</v>
      </c>
      <c r="C26" s="6">
        <v>403</v>
      </c>
      <c r="D26" s="6">
        <v>650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150E-5E8D-4003-833F-6B0F34D35F05}">
  <dimension ref="A3:C92"/>
  <sheetViews>
    <sheetView topLeftCell="A21" workbookViewId="0">
      <selection activeCell="A27" sqref="A27"/>
    </sheetView>
  </sheetViews>
  <sheetFormatPr defaultRowHeight="14.5" x14ac:dyDescent="0.35"/>
  <cols>
    <col min="1" max="1" width="12.36328125" bestFit="1" customWidth="1"/>
    <col min="2" max="2" width="15.453125" bestFit="1" customWidth="1"/>
    <col min="3" max="3" width="9.26953125" bestFit="1" customWidth="1"/>
  </cols>
  <sheetData>
    <row r="3" spans="1:3" x14ac:dyDescent="0.35">
      <c r="A3" s="1" t="s">
        <v>0</v>
      </c>
      <c r="B3" t="s">
        <v>30</v>
      </c>
      <c r="C3" t="s">
        <v>31</v>
      </c>
    </row>
    <row r="4" spans="1:3" x14ac:dyDescent="0.35">
      <c r="A4" s="2" t="s">
        <v>2</v>
      </c>
      <c r="B4" s="3"/>
      <c r="C4" s="3"/>
    </row>
    <row r="5" spans="1:3" x14ac:dyDescent="0.35">
      <c r="A5" s="4" t="s">
        <v>3</v>
      </c>
      <c r="B5" s="3"/>
      <c r="C5" s="3"/>
    </row>
    <row r="6" spans="1:3" x14ac:dyDescent="0.35">
      <c r="A6" s="5" t="s">
        <v>4</v>
      </c>
      <c r="B6" s="6">
        <v>228</v>
      </c>
      <c r="C6" s="6">
        <v>1</v>
      </c>
    </row>
    <row r="7" spans="1:3" x14ac:dyDescent="0.35">
      <c r="A7" s="5" t="s">
        <v>5</v>
      </c>
      <c r="B7" s="6">
        <v>229</v>
      </c>
      <c r="C7" s="6">
        <v>1</v>
      </c>
    </row>
    <row r="8" spans="1:3" x14ac:dyDescent="0.35">
      <c r="A8" s="5" t="s">
        <v>6</v>
      </c>
      <c r="B8" s="6">
        <v>229</v>
      </c>
      <c r="C8" s="6">
        <v>1</v>
      </c>
    </row>
    <row r="9" spans="1:3" x14ac:dyDescent="0.35">
      <c r="A9" s="4" t="s">
        <v>22</v>
      </c>
      <c r="B9" s="6">
        <v>229</v>
      </c>
      <c r="C9" s="6">
        <v>3</v>
      </c>
    </row>
    <row r="10" spans="1:3" x14ac:dyDescent="0.35">
      <c r="A10" s="4" t="s">
        <v>7</v>
      </c>
      <c r="B10" s="3"/>
      <c r="C10" s="3"/>
    </row>
    <row r="11" spans="1:3" x14ac:dyDescent="0.35">
      <c r="A11" s="5" t="s">
        <v>8</v>
      </c>
      <c r="B11" s="6">
        <v>233</v>
      </c>
      <c r="C11" s="6">
        <v>4</v>
      </c>
    </row>
    <row r="12" spans="1:3" x14ac:dyDescent="0.35">
      <c r="A12" s="5" t="s">
        <v>9</v>
      </c>
      <c r="B12" s="6">
        <v>242</v>
      </c>
      <c r="C12" s="6">
        <v>8</v>
      </c>
    </row>
    <row r="13" spans="1:3" x14ac:dyDescent="0.35">
      <c r="A13" s="5" t="s">
        <v>10</v>
      </c>
      <c r="B13" s="6">
        <v>251</v>
      </c>
      <c r="C13" s="6">
        <v>9</v>
      </c>
    </row>
    <row r="14" spans="1:3" x14ac:dyDescent="0.35">
      <c r="A14" s="4" t="s">
        <v>23</v>
      </c>
      <c r="B14" s="6">
        <v>251</v>
      </c>
      <c r="C14" s="6">
        <v>21</v>
      </c>
    </row>
    <row r="15" spans="1:3" x14ac:dyDescent="0.35">
      <c r="A15" s="4" t="s">
        <v>11</v>
      </c>
      <c r="B15" s="3"/>
      <c r="C15" s="3"/>
    </row>
    <row r="16" spans="1:3" x14ac:dyDescent="0.35">
      <c r="A16" s="5" t="s">
        <v>12</v>
      </c>
      <c r="B16" s="6">
        <v>258</v>
      </c>
      <c r="C16" s="6">
        <v>7</v>
      </c>
    </row>
    <row r="17" spans="1:3" x14ac:dyDescent="0.35">
      <c r="A17" s="5" t="s">
        <v>13</v>
      </c>
      <c r="B17" s="6">
        <v>269</v>
      </c>
      <c r="C17" s="6">
        <v>11</v>
      </c>
    </row>
    <row r="18" spans="1:3" x14ac:dyDescent="0.35">
      <c r="A18" s="5" t="s">
        <v>14</v>
      </c>
      <c r="B18" s="6">
        <v>275</v>
      </c>
      <c r="C18" s="6">
        <v>6</v>
      </c>
    </row>
    <row r="19" spans="1:3" x14ac:dyDescent="0.35">
      <c r="A19" s="4" t="s">
        <v>24</v>
      </c>
      <c r="B19" s="6">
        <v>275</v>
      </c>
      <c r="C19" s="6">
        <v>24</v>
      </c>
    </row>
    <row r="20" spans="1:3" x14ac:dyDescent="0.35">
      <c r="A20" s="4" t="s">
        <v>15</v>
      </c>
      <c r="B20" s="3"/>
      <c r="C20" s="3"/>
    </row>
    <row r="21" spans="1:3" x14ac:dyDescent="0.35">
      <c r="A21" s="5" t="s">
        <v>16</v>
      </c>
      <c r="B21" s="6">
        <v>289</v>
      </c>
      <c r="C21" s="6">
        <v>14</v>
      </c>
    </row>
    <row r="22" spans="1:3" x14ac:dyDescent="0.35">
      <c r="A22" s="5" t="s">
        <v>17</v>
      </c>
      <c r="B22" s="6">
        <v>291</v>
      </c>
      <c r="C22" s="6">
        <v>9</v>
      </c>
    </row>
    <row r="23" spans="1:3" x14ac:dyDescent="0.35">
      <c r="A23" s="5" t="s">
        <v>18</v>
      </c>
      <c r="B23" s="6">
        <v>300</v>
      </c>
      <c r="C23" s="6">
        <v>7</v>
      </c>
    </row>
    <row r="24" spans="1:3" x14ac:dyDescent="0.35">
      <c r="A24" s="4" t="s">
        <v>25</v>
      </c>
      <c r="B24" s="6">
        <v>300</v>
      </c>
      <c r="C24" s="6">
        <v>30</v>
      </c>
    </row>
    <row r="25" spans="1:3" x14ac:dyDescent="0.35">
      <c r="A25" s="2" t="s">
        <v>26</v>
      </c>
      <c r="B25" s="6">
        <v>300</v>
      </c>
      <c r="C25" s="6">
        <v>78</v>
      </c>
    </row>
    <row r="26" spans="1:3" x14ac:dyDescent="0.35">
      <c r="A26" s="2" t="s">
        <v>19</v>
      </c>
      <c r="B26" s="3"/>
      <c r="C26" s="3"/>
    </row>
    <row r="27" spans="1:3" x14ac:dyDescent="0.35">
      <c r="A27" s="4" t="s">
        <v>3</v>
      </c>
      <c r="B27" s="3"/>
      <c r="C27" s="3"/>
    </row>
    <row r="28" spans="1:3" x14ac:dyDescent="0.35">
      <c r="A28" s="5" t="s">
        <v>4</v>
      </c>
      <c r="B28" s="6">
        <v>312</v>
      </c>
      <c r="C28" s="6">
        <v>10</v>
      </c>
    </row>
    <row r="29" spans="1:3" x14ac:dyDescent="0.35">
      <c r="A29" s="5" t="s">
        <v>5</v>
      </c>
      <c r="B29" s="6">
        <v>322</v>
      </c>
      <c r="C29" s="6">
        <v>9</v>
      </c>
    </row>
    <row r="30" spans="1:3" x14ac:dyDescent="0.35">
      <c r="A30" s="5" t="s">
        <v>6</v>
      </c>
      <c r="B30" s="6">
        <v>338</v>
      </c>
      <c r="C30" s="6">
        <v>18</v>
      </c>
    </row>
    <row r="31" spans="1:3" x14ac:dyDescent="0.35">
      <c r="A31" s="4" t="s">
        <v>22</v>
      </c>
      <c r="B31" s="6">
        <v>338</v>
      </c>
      <c r="C31" s="6">
        <v>37</v>
      </c>
    </row>
    <row r="32" spans="1:3" x14ac:dyDescent="0.35">
      <c r="A32" s="4" t="s">
        <v>7</v>
      </c>
      <c r="B32" s="3"/>
      <c r="C32" s="3"/>
    </row>
    <row r="33" spans="1:3" x14ac:dyDescent="0.35">
      <c r="A33" s="5" t="s">
        <v>8</v>
      </c>
      <c r="B33" s="6">
        <v>343</v>
      </c>
      <c r="C33" s="6">
        <v>8</v>
      </c>
    </row>
    <row r="34" spans="1:3" x14ac:dyDescent="0.35">
      <c r="A34" s="5" t="s">
        <v>9</v>
      </c>
      <c r="B34" s="6">
        <v>351</v>
      </c>
      <c r="C34" s="6">
        <v>7</v>
      </c>
    </row>
    <row r="35" spans="1:3" x14ac:dyDescent="0.35">
      <c r="A35" s="5" t="s">
        <v>10</v>
      </c>
      <c r="B35" s="6">
        <v>361</v>
      </c>
      <c r="C35" s="6">
        <v>7</v>
      </c>
    </row>
    <row r="36" spans="1:3" x14ac:dyDescent="0.35">
      <c r="A36" s="4" t="s">
        <v>23</v>
      </c>
      <c r="B36" s="6">
        <v>361</v>
      </c>
      <c r="C36" s="6">
        <v>22</v>
      </c>
    </row>
    <row r="37" spans="1:3" x14ac:dyDescent="0.35">
      <c r="A37" s="4" t="s">
        <v>11</v>
      </c>
      <c r="B37" s="3"/>
      <c r="C37" s="3"/>
    </row>
    <row r="38" spans="1:3" x14ac:dyDescent="0.35">
      <c r="A38" s="5" t="s">
        <v>12</v>
      </c>
      <c r="B38" s="6">
        <v>370</v>
      </c>
      <c r="C38" s="6">
        <v>8</v>
      </c>
    </row>
    <row r="39" spans="1:3" x14ac:dyDescent="0.35">
      <c r="A39" s="5" t="s">
        <v>13</v>
      </c>
      <c r="B39" s="6">
        <v>386</v>
      </c>
      <c r="C39" s="6">
        <v>18</v>
      </c>
    </row>
    <row r="40" spans="1:3" x14ac:dyDescent="0.35">
      <c r="A40" s="5" t="s">
        <v>14</v>
      </c>
      <c r="B40" s="6">
        <v>403</v>
      </c>
      <c r="C40" s="6">
        <v>21</v>
      </c>
    </row>
    <row r="41" spans="1:3" x14ac:dyDescent="0.35">
      <c r="A41" s="4" t="s">
        <v>24</v>
      </c>
      <c r="B41" s="6">
        <v>403</v>
      </c>
      <c r="C41" s="6">
        <v>47</v>
      </c>
    </row>
    <row r="42" spans="1:3" x14ac:dyDescent="0.35">
      <c r="A42" s="4" t="s">
        <v>15</v>
      </c>
      <c r="B42" s="3"/>
      <c r="C42" s="3"/>
    </row>
    <row r="43" spans="1:3" x14ac:dyDescent="0.35">
      <c r="A43" s="5" t="s">
        <v>16</v>
      </c>
      <c r="B43" s="6">
        <v>426</v>
      </c>
      <c r="C43" s="6">
        <v>24</v>
      </c>
    </row>
    <row r="44" spans="1:3" x14ac:dyDescent="0.35">
      <c r="A44" s="5" t="s">
        <v>17</v>
      </c>
      <c r="B44" s="6">
        <v>453</v>
      </c>
      <c r="C44" s="6">
        <v>33</v>
      </c>
    </row>
    <row r="45" spans="1:3" x14ac:dyDescent="0.35">
      <c r="A45" s="5" t="s">
        <v>18</v>
      </c>
      <c r="B45" s="6">
        <v>467</v>
      </c>
      <c r="C45" s="6">
        <v>17</v>
      </c>
    </row>
    <row r="46" spans="1:3" x14ac:dyDescent="0.35">
      <c r="A46" s="4" t="s">
        <v>25</v>
      </c>
      <c r="B46" s="6">
        <v>467</v>
      </c>
      <c r="C46" s="6">
        <v>74</v>
      </c>
    </row>
    <row r="47" spans="1:3" x14ac:dyDescent="0.35">
      <c r="A47" s="2" t="s">
        <v>27</v>
      </c>
      <c r="B47" s="6">
        <v>467</v>
      </c>
      <c r="C47" s="6">
        <v>180</v>
      </c>
    </row>
    <row r="48" spans="1:3" x14ac:dyDescent="0.35">
      <c r="A48" s="2" t="s">
        <v>20</v>
      </c>
      <c r="B48" s="3"/>
      <c r="C48" s="3"/>
    </row>
    <row r="49" spans="1:3" x14ac:dyDescent="0.35">
      <c r="A49" s="4" t="s">
        <v>3</v>
      </c>
      <c r="B49" s="3"/>
      <c r="C49" s="3"/>
    </row>
    <row r="50" spans="1:3" x14ac:dyDescent="0.35">
      <c r="A50" s="5" t="s">
        <v>4</v>
      </c>
      <c r="B50" s="6">
        <v>455</v>
      </c>
      <c r="C50" s="6">
        <v>18</v>
      </c>
    </row>
    <row r="51" spans="1:3" x14ac:dyDescent="0.35">
      <c r="A51" s="5" t="s">
        <v>5</v>
      </c>
      <c r="B51" s="6">
        <v>454</v>
      </c>
      <c r="C51" s="6">
        <v>27</v>
      </c>
    </row>
    <row r="52" spans="1:3" x14ac:dyDescent="0.35">
      <c r="A52" s="5" t="s">
        <v>6</v>
      </c>
      <c r="B52" s="6">
        <v>449</v>
      </c>
      <c r="C52" s="6">
        <v>21</v>
      </c>
    </row>
    <row r="53" spans="1:3" x14ac:dyDescent="0.35">
      <c r="A53" s="4" t="s">
        <v>22</v>
      </c>
      <c r="B53" s="6">
        <v>449</v>
      </c>
      <c r="C53" s="6">
        <v>66</v>
      </c>
    </row>
    <row r="54" spans="1:3" x14ac:dyDescent="0.35">
      <c r="A54" s="4" t="s">
        <v>7</v>
      </c>
      <c r="B54" s="3"/>
      <c r="C54" s="3"/>
    </row>
    <row r="55" spans="1:3" x14ac:dyDescent="0.35">
      <c r="A55" s="5" t="s">
        <v>8</v>
      </c>
      <c r="B55" s="6">
        <v>448</v>
      </c>
      <c r="C55" s="6">
        <v>31</v>
      </c>
    </row>
    <row r="56" spans="1:3" x14ac:dyDescent="0.35">
      <c r="A56" s="5" t="s">
        <v>9</v>
      </c>
      <c r="B56" s="6">
        <v>454</v>
      </c>
      <c r="C56" s="6">
        <v>47</v>
      </c>
    </row>
    <row r="57" spans="1:3" x14ac:dyDescent="0.35">
      <c r="A57" s="5" t="s">
        <v>10</v>
      </c>
      <c r="B57" s="6">
        <v>458</v>
      </c>
      <c r="C57" s="6">
        <v>36</v>
      </c>
    </row>
    <row r="58" spans="1:3" x14ac:dyDescent="0.35">
      <c r="A58" s="4" t="s">
        <v>23</v>
      </c>
      <c r="B58" s="6">
        <v>458</v>
      </c>
      <c r="C58" s="6">
        <v>114</v>
      </c>
    </row>
    <row r="59" spans="1:3" x14ac:dyDescent="0.35">
      <c r="A59" s="4" t="s">
        <v>11</v>
      </c>
      <c r="B59" s="3"/>
      <c r="C59" s="3"/>
    </row>
    <row r="60" spans="1:3" x14ac:dyDescent="0.35">
      <c r="A60" s="5" t="s">
        <v>12</v>
      </c>
      <c r="B60" s="6">
        <v>462</v>
      </c>
      <c r="C60" s="6">
        <v>53</v>
      </c>
    </row>
    <row r="61" spans="1:3" x14ac:dyDescent="0.35">
      <c r="A61" s="5" t="s">
        <v>13</v>
      </c>
      <c r="B61" s="6">
        <v>488</v>
      </c>
      <c r="C61" s="6">
        <v>76</v>
      </c>
    </row>
    <row r="62" spans="1:3" x14ac:dyDescent="0.35">
      <c r="A62" s="5" t="s">
        <v>14</v>
      </c>
      <c r="B62" s="6">
        <v>494</v>
      </c>
      <c r="C62" s="6">
        <v>47</v>
      </c>
    </row>
    <row r="63" spans="1:3" x14ac:dyDescent="0.35">
      <c r="A63" s="4" t="s">
        <v>24</v>
      </c>
      <c r="B63" s="6">
        <v>494</v>
      </c>
      <c r="C63" s="6">
        <v>176</v>
      </c>
    </row>
    <row r="64" spans="1:3" x14ac:dyDescent="0.35">
      <c r="A64" s="4" t="s">
        <v>15</v>
      </c>
      <c r="B64" s="3"/>
      <c r="C64" s="3"/>
    </row>
    <row r="65" spans="1:3" x14ac:dyDescent="0.35">
      <c r="A65" s="5" t="s">
        <v>16</v>
      </c>
      <c r="B65" s="6">
        <v>504</v>
      </c>
      <c r="C65" s="6">
        <v>65</v>
      </c>
    </row>
    <row r="66" spans="1:3" x14ac:dyDescent="0.35">
      <c r="A66" s="5" t="s">
        <v>17</v>
      </c>
      <c r="B66" s="6">
        <v>517</v>
      </c>
      <c r="C66" s="6">
        <v>55</v>
      </c>
    </row>
    <row r="67" spans="1:3" x14ac:dyDescent="0.35">
      <c r="A67" s="5" t="s">
        <v>18</v>
      </c>
      <c r="B67" s="6">
        <v>505</v>
      </c>
      <c r="C67" s="6">
        <v>10</v>
      </c>
    </row>
    <row r="68" spans="1:3" x14ac:dyDescent="0.35">
      <c r="A68" s="4" t="s">
        <v>25</v>
      </c>
      <c r="B68" s="6">
        <v>505</v>
      </c>
      <c r="C68" s="6">
        <v>130</v>
      </c>
    </row>
    <row r="69" spans="1:3" x14ac:dyDescent="0.35">
      <c r="A69" s="2" t="s">
        <v>28</v>
      </c>
      <c r="B69" s="6">
        <v>505</v>
      </c>
      <c r="C69" s="6">
        <v>486</v>
      </c>
    </row>
    <row r="70" spans="1:3" x14ac:dyDescent="0.35">
      <c r="A70" s="2" t="s">
        <v>21</v>
      </c>
      <c r="B70" s="3"/>
      <c r="C70" s="3"/>
    </row>
    <row r="71" spans="1:3" x14ac:dyDescent="0.35">
      <c r="A71" s="4" t="s">
        <v>3</v>
      </c>
      <c r="B71" s="3"/>
      <c r="C71" s="3"/>
    </row>
    <row r="72" spans="1:3" x14ac:dyDescent="0.35">
      <c r="A72" s="5" t="s">
        <v>4</v>
      </c>
      <c r="B72" s="6">
        <v>506</v>
      </c>
      <c r="C72" s="6">
        <v>39</v>
      </c>
    </row>
    <row r="73" spans="1:3" x14ac:dyDescent="0.35">
      <c r="A73" s="5" t="s">
        <v>5</v>
      </c>
      <c r="B73" s="6">
        <v>505</v>
      </c>
      <c r="C73" s="6">
        <v>34</v>
      </c>
    </row>
    <row r="74" spans="1:3" x14ac:dyDescent="0.35">
      <c r="A74" s="5" t="s">
        <v>6</v>
      </c>
      <c r="B74" s="6">
        <v>525</v>
      </c>
      <c r="C74" s="6">
        <v>54</v>
      </c>
    </row>
    <row r="75" spans="1:3" x14ac:dyDescent="0.35">
      <c r="A75" s="4" t="s">
        <v>22</v>
      </c>
      <c r="B75" s="6">
        <v>525</v>
      </c>
      <c r="C75" s="6">
        <v>127</v>
      </c>
    </row>
    <row r="76" spans="1:3" x14ac:dyDescent="0.35">
      <c r="A76" s="4" t="s">
        <v>7</v>
      </c>
      <c r="B76" s="3"/>
      <c r="C76" s="3"/>
    </row>
    <row r="77" spans="1:3" x14ac:dyDescent="0.35">
      <c r="A77" s="5" t="s">
        <v>8</v>
      </c>
      <c r="B77" s="6">
        <v>537</v>
      </c>
      <c r="C77" s="6">
        <v>72</v>
      </c>
    </row>
    <row r="78" spans="1:3" x14ac:dyDescent="0.35">
      <c r="A78" s="5" t="s">
        <v>9</v>
      </c>
      <c r="B78" s="6">
        <v>571</v>
      </c>
      <c r="C78" s="6">
        <v>108</v>
      </c>
    </row>
    <row r="79" spans="1:3" x14ac:dyDescent="0.35">
      <c r="A79" s="5" t="s">
        <v>10</v>
      </c>
      <c r="B79" s="6">
        <v>633</v>
      </c>
      <c r="C79" s="6">
        <v>118</v>
      </c>
    </row>
    <row r="80" spans="1:3" x14ac:dyDescent="0.35">
      <c r="A80" s="4" t="s">
        <v>23</v>
      </c>
      <c r="B80" s="6">
        <v>633</v>
      </c>
      <c r="C80" s="6">
        <v>298</v>
      </c>
    </row>
    <row r="81" spans="1:3" x14ac:dyDescent="0.35">
      <c r="A81" s="4" t="s">
        <v>11</v>
      </c>
      <c r="B81" s="3"/>
      <c r="C81" s="3"/>
    </row>
    <row r="82" spans="1:3" x14ac:dyDescent="0.35">
      <c r="A82" s="5" t="s">
        <v>12</v>
      </c>
      <c r="B82" s="6">
        <v>635</v>
      </c>
      <c r="C82" s="6">
        <v>102</v>
      </c>
    </row>
    <row r="83" spans="1:3" x14ac:dyDescent="0.35">
      <c r="A83" s="5" t="s">
        <v>13</v>
      </c>
      <c r="B83" s="6">
        <v>634</v>
      </c>
      <c r="C83" s="6">
        <v>96</v>
      </c>
    </row>
    <row r="84" spans="1:3" x14ac:dyDescent="0.35">
      <c r="A84" s="5" t="s">
        <v>14</v>
      </c>
      <c r="B84" s="6">
        <v>648</v>
      </c>
      <c r="C84" s="6">
        <v>80</v>
      </c>
    </row>
    <row r="85" spans="1:3" x14ac:dyDescent="0.35">
      <c r="A85" s="4" t="s">
        <v>24</v>
      </c>
      <c r="B85" s="6">
        <v>648</v>
      </c>
      <c r="C85" s="6">
        <v>278</v>
      </c>
    </row>
    <row r="86" spans="1:3" x14ac:dyDescent="0.35">
      <c r="A86" s="4" t="s">
        <v>15</v>
      </c>
      <c r="B86" s="3"/>
      <c r="C86" s="3"/>
    </row>
    <row r="87" spans="1:3" x14ac:dyDescent="0.35">
      <c r="A87" s="5" t="s">
        <v>16</v>
      </c>
      <c r="B87" s="6">
        <v>658</v>
      </c>
      <c r="C87" s="6">
        <v>102</v>
      </c>
    </row>
    <row r="88" spans="1:3" x14ac:dyDescent="0.35">
      <c r="A88" s="5" t="s">
        <v>17</v>
      </c>
      <c r="B88" s="6">
        <v>657</v>
      </c>
      <c r="C88" s="6">
        <v>45</v>
      </c>
    </row>
    <row r="89" spans="1:3" x14ac:dyDescent="0.35">
      <c r="A89" s="5" t="s">
        <v>18</v>
      </c>
      <c r="B89" s="6">
        <v>650</v>
      </c>
      <c r="C89" s="6">
        <v>2</v>
      </c>
    </row>
    <row r="90" spans="1:3" x14ac:dyDescent="0.35">
      <c r="A90" s="4" t="s">
        <v>25</v>
      </c>
      <c r="B90" s="6">
        <v>650</v>
      </c>
      <c r="C90" s="6">
        <v>149</v>
      </c>
    </row>
    <row r="91" spans="1:3" x14ac:dyDescent="0.35">
      <c r="A91" s="2" t="s">
        <v>29</v>
      </c>
      <c r="B91" s="6">
        <v>650</v>
      </c>
      <c r="C91" s="6">
        <v>852</v>
      </c>
    </row>
    <row r="92" spans="1:3" x14ac:dyDescent="0.35">
      <c r="A92" s="2" t="s">
        <v>1</v>
      </c>
      <c r="B92" s="6">
        <v>650</v>
      </c>
      <c r="C92" s="6">
        <v>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E260-20A9-4716-B3CD-2000270E4186}">
  <dimension ref="A3:C8"/>
  <sheetViews>
    <sheetView workbookViewId="0">
      <selection activeCell="C13" sqref="C13"/>
    </sheetView>
  </sheetViews>
  <sheetFormatPr defaultRowHeight="14.5" x14ac:dyDescent="0.35"/>
  <cols>
    <col min="1" max="1" width="12.36328125" bestFit="1" customWidth="1"/>
    <col min="2" max="2" width="10.7265625" bestFit="1" customWidth="1"/>
    <col min="3" max="3" width="8.26953125" bestFit="1" customWidth="1"/>
  </cols>
  <sheetData>
    <row r="3" spans="1:3" x14ac:dyDescent="0.35">
      <c r="A3" s="1" t="s">
        <v>0</v>
      </c>
      <c r="B3" t="s">
        <v>52</v>
      </c>
      <c r="C3" t="s">
        <v>53</v>
      </c>
    </row>
    <row r="4" spans="1:3" x14ac:dyDescent="0.35">
      <c r="A4" s="2" t="s">
        <v>2</v>
      </c>
      <c r="B4" s="6">
        <v>11</v>
      </c>
      <c r="C4" s="3">
        <v>11</v>
      </c>
    </row>
    <row r="5" spans="1:3" x14ac:dyDescent="0.35">
      <c r="A5" s="2" t="s">
        <v>19</v>
      </c>
      <c r="B5" s="6">
        <v>96</v>
      </c>
      <c r="C5" s="3">
        <v>92</v>
      </c>
    </row>
    <row r="6" spans="1:3" x14ac:dyDescent="0.35">
      <c r="A6" s="2" t="s">
        <v>20</v>
      </c>
      <c r="B6" s="6">
        <v>599</v>
      </c>
      <c r="C6" s="3">
        <v>400</v>
      </c>
    </row>
    <row r="7" spans="1:3" x14ac:dyDescent="0.35">
      <c r="A7" s="2" t="s">
        <v>21</v>
      </c>
      <c r="B7" s="6">
        <v>950</v>
      </c>
      <c r="C7" s="3">
        <v>676</v>
      </c>
    </row>
    <row r="8" spans="1:3" x14ac:dyDescent="0.35">
      <c r="A8" s="2" t="s">
        <v>1</v>
      </c>
      <c r="B8" s="6">
        <v>1656</v>
      </c>
      <c r="C8" s="3">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BFBC-D705-4162-90CF-3A2FCA4D1E11}">
  <dimension ref="A3:D12"/>
  <sheetViews>
    <sheetView workbookViewId="0">
      <selection activeCell="L10" sqref="L10"/>
    </sheetView>
  </sheetViews>
  <sheetFormatPr defaultRowHeight="14.5" x14ac:dyDescent="0.35"/>
  <cols>
    <col min="1" max="1" width="15.453125" bestFit="1" customWidth="1"/>
    <col min="2" max="2" width="15.26953125" bestFit="1" customWidth="1"/>
    <col min="3" max="3" width="3.81640625" bestFit="1" customWidth="1"/>
    <col min="4" max="4" width="10.7265625" bestFit="1" customWidth="1"/>
  </cols>
  <sheetData>
    <row r="3" spans="1:4" x14ac:dyDescent="0.35">
      <c r="A3" s="1" t="s">
        <v>30</v>
      </c>
      <c r="B3" s="1" t="s">
        <v>41</v>
      </c>
    </row>
    <row r="4" spans="1:4" x14ac:dyDescent="0.35">
      <c r="A4" s="1" t="s">
        <v>0</v>
      </c>
      <c r="B4" t="s">
        <v>42</v>
      </c>
      <c r="C4" t="s">
        <v>43</v>
      </c>
      <c r="D4" t="s">
        <v>1</v>
      </c>
    </row>
    <row r="5" spans="1:4" x14ac:dyDescent="0.35">
      <c r="A5" s="2" t="s">
        <v>45</v>
      </c>
      <c r="B5" s="6">
        <v>25</v>
      </c>
      <c r="C5" s="6">
        <v>50</v>
      </c>
      <c r="D5" s="6">
        <v>75</v>
      </c>
    </row>
    <row r="6" spans="1:4" x14ac:dyDescent="0.35">
      <c r="A6" s="2" t="s">
        <v>46</v>
      </c>
      <c r="B6" s="6">
        <v>86</v>
      </c>
      <c r="C6" s="6">
        <v>27</v>
      </c>
      <c r="D6" s="6">
        <v>113</v>
      </c>
    </row>
    <row r="7" spans="1:4" x14ac:dyDescent="0.35">
      <c r="A7" s="2" t="s">
        <v>47</v>
      </c>
      <c r="B7" s="6">
        <v>21</v>
      </c>
      <c r="C7" s="6">
        <v>41</v>
      </c>
      <c r="D7" s="6">
        <v>62</v>
      </c>
    </row>
    <row r="8" spans="1:4" x14ac:dyDescent="0.35">
      <c r="A8" s="2" t="s">
        <v>48</v>
      </c>
      <c r="B8" s="6">
        <v>34</v>
      </c>
      <c r="C8" s="6">
        <v>90</v>
      </c>
      <c r="D8" s="6">
        <v>124</v>
      </c>
    </row>
    <row r="9" spans="1:4" x14ac:dyDescent="0.35">
      <c r="A9" s="2" t="s">
        <v>49</v>
      </c>
      <c r="B9" s="6">
        <v>21</v>
      </c>
      <c r="C9" s="6">
        <v>73</v>
      </c>
      <c r="D9" s="6">
        <v>94</v>
      </c>
    </row>
    <row r="10" spans="1:4" x14ac:dyDescent="0.35">
      <c r="A10" s="2" t="s">
        <v>50</v>
      </c>
      <c r="B10" s="6">
        <v>33</v>
      </c>
      <c r="C10" s="6">
        <v>81</v>
      </c>
      <c r="D10" s="6">
        <v>114</v>
      </c>
    </row>
    <row r="11" spans="1:4" x14ac:dyDescent="0.35">
      <c r="A11" s="2" t="s">
        <v>51</v>
      </c>
      <c r="B11" s="6">
        <v>27</v>
      </c>
      <c r="C11" s="6">
        <v>41</v>
      </c>
      <c r="D11" s="6">
        <v>68</v>
      </c>
    </row>
    <row r="12" spans="1:4" x14ac:dyDescent="0.35">
      <c r="A12" s="2" t="s">
        <v>1</v>
      </c>
      <c r="B12" s="6">
        <v>247</v>
      </c>
      <c r="C12" s="6">
        <v>403</v>
      </c>
      <c r="D12" s="6">
        <v>650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9080-B0C2-44F6-AB24-EE04B462844A}">
  <dimension ref="A3:D26"/>
  <sheetViews>
    <sheetView workbookViewId="0">
      <selection activeCell="F20" sqref="F20"/>
    </sheetView>
  </sheetViews>
  <sheetFormatPr defaultRowHeight="14.5" x14ac:dyDescent="0.35"/>
  <cols>
    <col min="1" max="1" width="17.90625" bestFit="1" customWidth="1"/>
    <col min="2" max="2" width="15.26953125" bestFit="1" customWidth="1"/>
    <col min="3" max="3" width="2.90625" bestFit="1" customWidth="1"/>
    <col min="4" max="4" width="10.7265625" bestFit="1" customWidth="1"/>
    <col min="5" max="5" width="17.90625" bestFit="1" customWidth="1"/>
    <col min="6" max="6" width="27.7265625" bestFit="1" customWidth="1"/>
    <col min="7" max="7" width="22.7265625" bestFit="1" customWidth="1"/>
  </cols>
  <sheetData>
    <row r="3" spans="1:4" x14ac:dyDescent="0.35">
      <c r="A3" s="1" t="s">
        <v>44</v>
      </c>
      <c r="B3" s="1" t="s">
        <v>41</v>
      </c>
    </row>
    <row r="4" spans="1:4" x14ac:dyDescent="0.35">
      <c r="A4" s="1" t="s">
        <v>0</v>
      </c>
      <c r="B4" t="s">
        <v>42</v>
      </c>
      <c r="C4" t="s">
        <v>43</v>
      </c>
      <c r="D4" t="s">
        <v>1</v>
      </c>
    </row>
    <row r="5" spans="1:4" x14ac:dyDescent="0.35">
      <c r="A5" s="2" t="s">
        <v>32</v>
      </c>
      <c r="B5" s="3"/>
      <c r="C5" s="3"/>
      <c r="D5" s="3"/>
    </row>
    <row r="6" spans="1:4" x14ac:dyDescent="0.35">
      <c r="A6" s="4" t="s">
        <v>39</v>
      </c>
      <c r="B6" s="6">
        <v>76.815238095238087</v>
      </c>
      <c r="C6" s="6">
        <v>28.947199999999999</v>
      </c>
      <c r="D6" s="6">
        <v>50.800000000000004</v>
      </c>
    </row>
    <row r="7" spans="1:4" x14ac:dyDescent="0.35">
      <c r="A7" s="4" t="s">
        <v>40</v>
      </c>
      <c r="B7" s="6">
        <v>112.63642857142858</v>
      </c>
      <c r="C7" s="6">
        <v>20.302857142857142</v>
      </c>
      <c r="D7" s="6">
        <v>46.683877551020416</v>
      </c>
    </row>
    <row r="8" spans="1:4" x14ac:dyDescent="0.35">
      <c r="A8" s="2" t="s">
        <v>33</v>
      </c>
      <c r="B8" s="3"/>
      <c r="C8" s="3"/>
      <c r="D8" s="3"/>
    </row>
    <row r="9" spans="1:4" x14ac:dyDescent="0.35">
      <c r="A9" s="4" t="s">
        <v>39</v>
      </c>
      <c r="B9" s="6">
        <v>86.816800000000001</v>
      </c>
      <c r="C9" s="6">
        <v>15.668823529411766</v>
      </c>
      <c r="D9" s="6">
        <v>58.018809523809523</v>
      </c>
    </row>
    <row r="10" spans="1:4" x14ac:dyDescent="0.35">
      <c r="A10" s="4" t="s">
        <v>40</v>
      </c>
      <c r="B10" s="6">
        <v>63.764000000000003</v>
      </c>
      <c r="C10" s="6">
        <v>16.629428571428569</v>
      </c>
      <c r="D10" s="6">
        <v>30.7698</v>
      </c>
    </row>
    <row r="11" spans="1:4" x14ac:dyDescent="0.35">
      <c r="A11" s="2" t="s">
        <v>34</v>
      </c>
      <c r="B11" s="3"/>
      <c r="C11" s="3"/>
      <c r="D11" s="3"/>
    </row>
    <row r="12" spans="1:4" x14ac:dyDescent="0.35">
      <c r="A12" s="4" t="s">
        <v>39</v>
      </c>
      <c r="B12" s="6">
        <v>55.166428571428575</v>
      </c>
      <c r="C12" s="6">
        <v>10.90764705882353</v>
      </c>
      <c r="D12" s="6">
        <v>30.895483870967741</v>
      </c>
    </row>
    <row r="13" spans="1:4" x14ac:dyDescent="0.35">
      <c r="A13" s="4" t="s">
        <v>40</v>
      </c>
      <c r="B13" s="6">
        <v>130.64363636363635</v>
      </c>
      <c r="C13" s="6">
        <v>18.820399999999999</v>
      </c>
      <c r="D13" s="6">
        <v>38.985245901639345</v>
      </c>
    </row>
    <row r="14" spans="1:4" x14ac:dyDescent="0.35">
      <c r="A14" s="2" t="s">
        <v>35</v>
      </c>
      <c r="B14" s="3"/>
      <c r="C14" s="3"/>
      <c r="D14" s="3"/>
    </row>
    <row r="15" spans="1:4" x14ac:dyDescent="0.35">
      <c r="A15" s="4" t="s">
        <v>39</v>
      </c>
      <c r="B15" s="6">
        <v>88.446315789473687</v>
      </c>
      <c r="C15" s="6">
        <v>18.317083333333333</v>
      </c>
      <c r="D15" s="6">
        <v>49.304418604651168</v>
      </c>
    </row>
    <row r="16" spans="1:4" x14ac:dyDescent="0.35">
      <c r="A16" s="4" t="s">
        <v>40</v>
      </c>
      <c r="B16" s="6">
        <v>83.696923076923071</v>
      </c>
      <c r="C16" s="6">
        <v>18.36611111111111</v>
      </c>
      <c r="D16" s="6">
        <v>35.698775510204079</v>
      </c>
    </row>
    <row r="17" spans="1:4" x14ac:dyDescent="0.35">
      <c r="A17" s="2" t="s">
        <v>36</v>
      </c>
      <c r="B17" s="3"/>
      <c r="C17" s="3"/>
      <c r="D17" s="3"/>
    </row>
    <row r="18" spans="1:4" x14ac:dyDescent="0.35">
      <c r="A18" s="4" t="s">
        <v>39</v>
      </c>
      <c r="B18" s="6">
        <v>86.20703703703704</v>
      </c>
      <c r="C18" s="6">
        <v>12.388260869565217</v>
      </c>
      <c r="D18" s="6">
        <v>52.250399999999999</v>
      </c>
    </row>
    <row r="19" spans="1:4" x14ac:dyDescent="0.35">
      <c r="A19" s="4" t="s">
        <v>40</v>
      </c>
      <c r="B19" s="6">
        <v>66.261538461538464</v>
      </c>
      <c r="C19" s="6">
        <v>33.782258064516128</v>
      </c>
      <c r="D19" s="6">
        <v>43.378409090909095</v>
      </c>
    </row>
    <row r="20" spans="1:4" x14ac:dyDescent="0.35">
      <c r="A20" s="2" t="s">
        <v>37</v>
      </c>
      <c r="B20" s="3"/>
      <c r="C20" s="3"/>
      <c r="D20" s="3"/>
    </row>
    <row r="21" spans="1:4" x14ac:dyDescent="0.35">
      <c r="A21" s="4" t="s">
        <v>39</v>
      </c>
      <c r="B21" s="6">
        <v>68.317826086956515</v>
      </c>
      <c r="C21" s="6">
        <v>12.6516</v>
      </c>
      <c r="D21" s="6">
        <v>39.324999999999996</v>
      </c>
    </row>
    <row r="22" spans="1:4" x14ac:dyDescent="0.35">
      <c r="A22" s="4" t="s">
        <v>40</v>
      </c>
      <c r="B22" s="6">
        <v>74.398571428571429</v>
      </c>
      <c r="C22" s="6">
        <v>19.814146341463413</v>
      </c>
      <c r="D22" s="6">
        <v>33.708363636363636</v>
      </c>
    </row>
    <row r="23" spans="1:4" x14ac:dyDescent="0.35">
      <c r="A23" s="2" t="s">
        <v>38</v>
      </c>
      <c r="B23" s="3"/>
      <c r="C23" s="3"/>
      <c r="D23" s="3"/>
    </row>
    <row r="24" spans="1:4" x14ac:dyDescent="0.35">
      <c r="A24" s="4" t="s">
        <v>39</v>
      </c>
      <c r="B24" s="6">
        <v>73.84571428571428</v>
      </c>
      <c r="C24" s="6">
        <v>7.696315789473684</v>
      </c>
      <c r="D24" s="6">
        <v>42.424750000000003</v>
      </c>
    </row>
    <row r="25" spans="1:4" x14ac:dyDescent="0.35">
      <c r="A25" s="4" t="s">
        <v>40</v>
      </c>
      <c r="B25" s="6">
        <v>93.846666666666664</v>
      </c>
      <c r="C25" s="6">
        <v>17.697741935483872</v>
      </c>
      <c r="D25" s="6">
        <v>45.670816326530613</v>
      </c>
    </row>
    <row r="26" spans="1:4" x14ac:dyDescent="0.35">
      <c r="A26" s="2" t="s">
        <v>1</v>
      </c>
      <c r="B26" s="6">
        <v>82.002983870967753</v>
      </c>
      <c r="C26" s="6">
        <v>18.742371638141808</v>
      </c>
      <c r="D26" s="6">
        <v>42.621567732115679</v>
      </c>
    </row>
  </sheetData>
  <pageMargins left="0.7" right="0.7" top="0.75" bottom="0.75" header="0.3" footer="0.3"/>
  <pageSetup orientation="portrait"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B9D8-667D-4DCB-A895-6B51066F98A9}">
  <dimension ref="A3:N27"/>
  <sheetViews>
    <sheetView topLeftCell="B11" workbookViewId="0">
      <selection activeCell="K13" sqref="K13"/>
    </sheetView>
  </sheetViews>
  <sheetFormatPr defaultRowHeight="14.5" x14ac:dyDescent="0.35"/>
  <cols>
    <col min="1" max="1" width="15.453125" bestFit="1" customWidth="1"/>
    <col min="2" max="2" width="15.26953125" bestFit="1" customWidth="1"/>
    <col min="3" max="3" width="7.81640625" bestFit="1" customWidth="1"/>
    <col min="4" max="4" width="10.7265625" bestFit="1" customWidth="1"/>
    <col min="11" max="11" width="12.36328125" bestFit="1" customWidth="1"/>
    <col min="12" max="12" width="15.26953125" bestFit="1" customWidth="1"/>
    <col min="13" max="13" width="5.26953125" bestFit="1" customWidth="1"/>
    <col min="14" max="14" width="10.7265625" bestFit="1" customWidth="1"/>
  </cols>
  <sheetData>
    <row r="3" spans="1:14" x14ac:dyDescent="0.35">
      <c r="A3" s="1" t="s">
        <v>0</v>
      </c>
      <c r="B3" t="s">
        <v>30</v>
      </c>
    </row>
    <row r="4" spans="1:14" x14ac:dyDescent="0.35">
      <c r="A4" s="2" t="s">
        <v>39</v>
      </c>
      <c r="B4" s="6">
        <v>297</v>
      </c>
    </row>
    <row r="5" spans="1:14" x14ac:dyDescent="0.35">
      <c r="A5" s="2" t="s">
        <v>40</v>
      </c>
      <c r="B5" s="6">
        <v>353</v>
      </c>
    </row>
    <row r="6" spans="1:14" x14ac:dyDescent="0.35">
      <c r="A6" s="2" t="s">
        <v>1</v>
      </c>
      <c r="B6" s="6">
        <v>650</v>
      </c>
    </row>
    <row r="9" spans="1:14" x14ac:dyDescent="0.35">
      <c r="A9" s="1" t="s">
        <v>30</v>
      </c>
      <c r="B9" s="1" t="s">
        <v>41</v>
      </c>
    </row>
    <row r="10" spans="1:14" x14ac:dyDescent="0.35">
      <c r="A10" s="1" t="s">
        <v>0</v>
      </c>
      <c r="B10" t="s">
        <v>39</v>
      </c>
      <c r="C10" t="s">
        <v>40</v>
      </c>
      <c r="D10" t="s">
        <v>1</v>
      </c>
    </row>
    <row r="11" spans="1:14" x14ac:dyDescent="0.35">
      <c r="A11" s="2" t="s">
        <v>58</v>
      </c>
      <c r="B11" s="13">
        <v>0.81818181818181823</v>
      </c>
      <c r="C11" s="13">
        <v>0.91501416430594906</v>
      </c>
      <c r="D11" s="13">
        <v>0.87076923076923074</v>
      </c>
    </row>
    <row r="12" spans="1:14" x14ac:dyDescent="0.35">
      <c r="A12" s="2" t="s">
        <v>59</v>
      </c>
      <c r="B12" s="13">
        <v>0.18181818181818182</v>
      </c>
      <c r="C12" s="13">
        <v>8.4985835694050993E-2</v>
      </c>
      <c r="D12" s="13">
        <v>0.12923076923076923</v>
      </c>
    </row>
    <row r="13" spans="1:14" x14ac:dyDescent="0.35">
      <c r="A13" s="2" t="s">
        <v>1</v>
      </c>
      <c r="B13" s="13">
        <v>1</v>
      </c>
      <c r="C13" s="13">
        <v>1</v>
      </c>
      <c r="D13" s="13">
        <v>1</v>
      </c>
      <c r="K13" s="1" t="s">
        <v>65</v>
      </c>
      <c r="L13" s="1" t="s">
        <v>41</v>
      </c>
    </row>
    <row r="14" spans="1:14" x14ac:dyDescent="0.35">
      <c r="K14" s="1" t="s">
        <v>0</v>
      </c>
      <c r="L14" t="s">
        <v>39</v>
      </c>
      <c r="M14" t="s">
        <v>40</v>
      </c>
      <c r="N14" t="s">
        <v>1</v>
      </c>
    </row>
    <row r="15" spans="1:14" x14ac:dyDescent="0.35">
      <c r="K15" s="2" t="s">
        <v>2</v>
      </c>
      <c r="L15" s="16">
        <v>3.2258064516129031E-2</v>
      </c>
      <c r="M15" s="16">
        <v>4.1379310344827586E-2</v>
      </c>
      <c r="N15" s="16">
        <v>3.6666666666666667E-2</v>
      </c>
    </row>
    <row r="16" spans="1:14" x14ac:dyDescent="0.35">
      <c r="A16" s="1" t="s">
        <v>30</v>
      </c>
      <c r="B16" s="1" t="s">
        <v>41</v>
      </c>
      <c r="K16" s="2" t="s">
        <v>19</v>
      </c>
      <c r="L16" s="16">
        <v>0.19742489270386265</v>
      </c>
      <c r="M16" s="16">
        <v>0.21367521367521367</v>
      </c>
      <c r="N16" s="16">
        <v>0.20556745182012848</v>
      </c>
    </row>
    <row r="17" spans="1:14" x14ac:dyDescent="0.35">
      <c r="A17" s="1" t="s">
        <v>0</v>
      </c>
      <c r="B17" t="s">
        <v>39</v>
      </c>
      <c r="C17" t="s">
        <v>40</v>
      </c>
      <c r="D17" t="s">
        <v>1</v>
      </c>
      <c r="K17" s="2" t="s">
        <v>20</v>
      </c>
      <c r="L17" s="16">
        <v>1.1836734693877551</v>
      </c>
      <c r="M17" s="16">
        <v>1.1884615384615385</v>
      </c>
      <c r="N17" s="16">
        <v>1.1861386138613861</v>
      </c>
    </row>
    <row r="18" spans="1:14" x14ac:dyDescent="0.35">
      <c r="A18" s="2" t="s">
        <v>42</v>
      </c>
      <c r="B18" s="13">
        <v>0.50168350168350173</v>
      </c>
      <c r="C18" s="13">
        <v>0.27762039660056659</v>
      </c>
      <c r="D18" s="13">
        <v>0.38</v>
      </c>
      <c r="K18" s="2" t="s">
        <v>21</v>
      </c>
      <c r="L18" s="16">
        <v>1.3905723905723906</v>
      </c>
      <c r="M18" s="16">
        <v>1.5212464589235128</v>
      </c>
      <c r="N18" s="16">
        <v>1.4615384615384615</v>
      </c>
    </row>
    <row r="19" spans="1:14" x14ac:dyDescent="0.35">
      <c r="A19" s="2" t="s">
        <v>43</v>
      </c>
      <c r="B19" s="13">
        <v>0.49831649831649832</v>
      </c>
      <c r="C19" s="13">
        <v>0.72237960339943341</v>
      </c>
      <c r="D19" s="13">
        <v>0.62</v>
      </c>
      <c r="K19" s="2" t="s">
        <v>1</v>
      </c>
      <c r="L19" s="16">
        <v>2.5387205387205389</v>
      </c>
      <c r="M19" s="16">
        <v>2.5552407932011332</v>
      </c>
      <c r="N19" s="16">
        <v>2.5476923076923077</v>
      </c>
    </row>
    <row r="20" spans="1:14" x14ac:dyDescent="0.35">
      <c r="A20" s="2" t="s">
        <v>1</v>
      </c>
      <c r="B20" s="13">
        <v>1</v>
      </c>
      <c r="C20" s="13">
        <v>1</v>
      </c>
      <c r="D20" s="13">
        <v>1</v>
      </c>
    </row>
    <row r="22" spans="1:14" x14ac:dyDescent="0.35">
      <c r="A22" s="1" t="s">
        <v>30</v>
      </c>
      <c r="B22" s="1" t="s">
        <v>41</v>
      </c>
    </row>
    <row r="23" spans="1:14" x14ac:dyDescent="0.35">
      <c r="A23" s="1" t="s">
        <v>0</v>
      </c>
      <c r="B23" t="s">
        <v>39</v>
      </c>
      <c r="C23" t="s">
        <v>40</v>
      </c>
      <c r="D23" t="s">
        <v>1</v>
      </c>
    </row>
    <row r="24" spans="1:14" x14ac:dyDescent="0.35">
      <c r="A24" s="2" t="s">
        <v>62</v>
      </c>
      <c r="B24" s="6">
        <v>172</v>
      </c>
      <c r="C24" s="6">
        <v>165</v>
      </c>
      <c r="D24" s="6">
        <v>337</v>
      </c>
    </row>
    <row r="25" spans="1:14" x14ac:dyDescent="0.35">
      <c r="A25" s="2" t="s">
        <v>63</v>
      </c>
      <c r="B25" s="6">
        <v>81</v>
      </c>
      <c r="C25" s="6">
        <v>105</v>
      </c>
      <c r="D25" s="6">
        <v>186</v>
      </c>
    </row>
    <row r="26" spans="1:14" x14ac:dyDescent="0.35">
      <c r="A26" s="2" t="s">
        <v>64</v>
      </c>
      <c r="B26" s="6">
        <v>44</v>
      </c>
      <c r="C26" s="6">
        <v>83</v>
      </c>
      <c r="D26" s="6">
        <v>127</v>
      </c>
    </row>
    <row r="27" spans="1:14" x14ac:dyDescent="0.35">
      <c r="A27" s="2" t="s">
        <v>1</v>
      </c>
      <c r="B27" s="6">
        <v>297</v>
      </c>
      <c r="C27" s="6">
        <v>353</v>
      </c>
      <c r="D27" s="6">
        <v>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5821-A634-4FC7-B06F-9ACCFDCB6633}">
  <dimension ref="A3:D9"/>
  <sheetViews>
    <sheetView workbookViewId="0">
      <selection activeCell="N14" sqref="N14"/>
    </sheetView>
  </sheetViews>
  <sheetFormatPr defaultRowHeight="14.5" x14ac:dyDescent="0.35"/>
  <cols>
    <col min="1" max="1" width="12.36328125" bestFit="1" customWidth="1"/>
    <col min="2" max="2" width="15.26953125" bestFit="1" customWidth="1"/>
    <col min="3" max="3" width="9.08984375" bestFit="1" customWidth="1"/>
    <col min="4" max="4" width="10.7265625" bestFit="1" customWidth="1"/>
  </cols>
  <sheetData>
    <row r="3" spans="1:4" x14ac:dyDescent="0.35">
      <c r="A3" s="1" t="s">
        <v>52</v>
      </c>
      <c r="B3" s="1" t="s">
        <v>41</v>
      </c>
    </row>
    <row r="4" spans="1:4" x14ac:dyDescent="0.35">
      <c r="A4" s="1" t="s">
        <v>0</v>
      </c>
      <c r="B4" t="s">
        <v>54</v>
      </c>
      <c r="C4" t="s">
        <v>55</v>
      </c>
      <c r="D4" t="s">
        <v>1</v>
      </c>
    </row>
    <row r="5" spans="1:4" x14ac:dyDescent="0.35">
      <c r="A5" s="2" t="s">
        <v>2</v>
      </c>
      <c r="B5" s="6">
        <v>11</v>
      </c>
      <c r="C5" s="6"/>
      <c r="D5" s="6">
        <v>11</v>
      </c>
    </row>
    <row r="6" spans="1:4" x14ac:dyDescent="0.35">
      <c r="A6" s="2" t="s">
        <v>19</v>
      </c>
      <c r="B6" s="6">
        <v>73</v>
      </c>
      <c r="C6" s="6">
        <v>23</v>
      </c>
      <c r="D6" s="6">
        <v>96</v>
      </c>
    </row>
    <row r="7" spans="1:4" x14ac:dyDescent="0.35">
      <c r="A7" s="2" t="s">
        <v>20</v>
      </c>
      <c r="B7" s="6">
        <v>127</v>
      </c>
      <c r="C7" s="6">
        <v>472</v>
      </c>
      <c r="D7" s="6">
        <v>599</v>
      </c>
    </row>
    <row r="8" spans="1:4" x14ac:dyDescent="0.35">
      <c r="A8" s="2" t="s">
        <v>21</v>
      </c>
      <c r="B8" s="6">
        <v>228</v>
      </c>
      <c r="C8" s="6">
        <v>722</v>
      </c>
      <c r="D8" s="6">
        <v>950</v>
      </c>
    </row>
    <row r="9" spans="1:4" x14ac:dyDescent="0.35">
      <c r="A9" s="2" t="s">
        <v>1</v>
      </c>
      <c r="B9" s="6">
        <v>439</v>
      </c>
      <c r="C9" s="6">
        <v>1217</v>
      </c>
      <c r="D9" s="6">
        <v>1656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8 G A A B Q S w M E F A A C A A g A m V z C U D Z N U o O n A A A A + A A A A B I A H A B D b 2 5 m a W c v U G F j a 2 F n Z S 5 4 b W w g o h g A K K A U A A A A A A A A A A A A A A A A A A A A A A A A A A A A h Y + x D o I w F E V / h X S n L R A T J I 8 y O J m I M T E x r k 2 p 0 A g P A 8 X y b w 5 + k r 8 g i a J u j v f k D O c + b n f I x q b 2 r r r r T Y s p C S g n n k b V F g b L l A z 2 5 M c k E 7 C T 6 i x L 7 U 0 y 9 s n Y F y m p r L 0 k j D n n q I t o 2 5 U s 5 D x g x 3 y z V 5 V u J P n I 5 r / s G + y t R K W J g M M r R o Q 0 5 n Q R 8 4 g u e Q B s x p A b / C r h V E w 5 s B 8 I q 6 G 2 Q 6 e F R n + 9 B T Z P Y O 8 X 4 g l Q S w M E F A A C A A g A m V z C 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c w l D 1 Q 5 4 2 N g M A A N g J A A A T A B w A R m 9 y b X V s Y X M v U 2 V j d G l v b j E u b S C i G A A o o B Q A A A A A A A A A A A A A A A A A A A A A A A A A A A D N V V 1 v 2 j A U f U f i P 1 j m B a Q I j W r b Q 7 u 0 a v k o T B q j Q J 8 A V W 5 y g a y J z W y H F i H + + 6 5 j S g I h 6 s u k j R e S 6 3 v P O f f 4 2 l H g 6 U B w M r L / j a t y q V x S S y b B J x X a H Z I W 0 4 w S l 4 S g y y W C v 5 G I p Q c Y 6 Y j Q B 1 n v B C G o K m 1 e T h 8 V S D X 9 3 h t 1 + 4 / T F q g X L V b T Q c g 8 i I B r N R 1 I W I X A 5 t P 2 m w c h v o p f y K q m S / n k M 7 V 8 F k z 6 T 3 M D 9 7 T R 0 3 f u m m N 5 K x S Z N B h h 3 c D 3 g Z O E u W H E j d l z C P U R h I g 3 F K + q a k U 6 B J i 3 J J N b r W X w H G t Q s 5 u J L Z 7 d k G / X R M s Y U v w e X 4 s X I M 1 Y a R G R T s y t J S n B r e 8 3 R R h H v F o o x i F 0 L B l X c y G j J E b 3 I i q n 8 e q k K b h G Y 2 a 1 V M I Q O I s Q 1 N J k m 7 M r + 3 i 1 W K x D t r S P m U a J d a G e v O 6 y J J F Y I 8 l P v Q R 5 h s r 6 m F L l R B m O L H a + 6 Q x b + 2 3 F u I / l C f g e J M N m 1 5 P n g 7 k F C s + Z a 0 F s i h F j B J 8 6 X a E j F u H o 2 d d a x u / m k v G F 0 b Z Z Q S r p U G 9 h z a K B L e j E 2 Z 6 6 o b G A a H j T O + M U T v E h 6 O N z E m x H q 1 4 L o z 2 u v 3 6 u G 4 Y k f A 9 I I H M Q t w v I 5 7 b 1 k g f e v R T x K l f Q G e R C Y 5 B R V g r j m y Q e q D 6 8 d g O Z F 3 7 3 S I a w w K n K r Z j 0 s 2 0 N 2 C a x 8 h z 5 E J h K s d 7 p s b X z L Y y B x 4 Z l o / K t 2 7 U f e H 6 W 6 r 2 Q x 9 E z S C u c + U b h S e G Z E 7 C f r O w p M w v p 6 B / N h 7 M t O l H Z t M a H c 3 T K b g b o d H c O j u a d S x z a 1 c q l g J / n P 7 7 D s 6 P / P 9 z j f b Y O F i y 5 r J D c q t h + 2 h 1 u w 7 S v T G a 2 p Q G T a D 9 e v q b + p D + M M z L p q U P O Q w x y 4 5 p 7 3 i F 3 A W d y 0 8 P b W g f z A K R 7 X O w k 9 r n U p p n Z O Y E Z w u 8 Y x 8 p P 4 G b H L q d X z o d + N 9 W 6 3 h J e b M y s p s 0 4 k x a E Q R T g s 0 s d p N + P h 9 v 4 6 p A 2 9 4 Q f 8 I X b u P h y 4 Z C H W G g Y 6 U 0 I b v p Y 7 w s O s 3 Q o c V 8 i X M M v F D D c 4 M y U 7 1 f 2 8 c P H c r K P 3 4 b h y G M h k 8 p 2 e j R q O d T E h 8 n h C 5 Q 4 h R Y a t U h I t 5 T C G 6 A l T H b Q n j h k y e G h l 7 T A M 7 q j Z H b W 2 W J L M z b W i H u d Z v w D 4 / + + + Q b x f Q M K 0 N M d s n h X f w B Q S w E C L Q A U A A I A C A C Z X M J Q N k 1 S g 6 c A A A D 4 A A A A E g A A A A A A A A A A A A A A A A A A A A A A Q 2 9 u Z m l n L 1 B h Y 2 t h Z 2 U u e G 1 s U E s B A i 0 A F A A C A A g A m V z C U A / K 6 a u k A A A A 6 Q A A A B M A A A A A A A A A A A A A A A A A 8 w A A A F t D b 2 5 0 Z W 5 0 X 1 R 5 c G V z X S 5 4 b W x Q S w E C L Q A U A A I A C A C Z X M J Q 9 U O e N j Y D A A D Y C Q A A E w A A A A A A A A A A A A A A A A D k 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J A A A A A A A A E Q 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F v T 3 B q R i 9 u R l F T S 1 A 2 U F p D N 0 N 4 M 1 V H M V J 5 W V c 1 e l p t O X l i U 0 J H Y V d 4 b E l H W n l i M j B n U 0 Z J Z 1 J H R j B Z U U F B Q U F B Q U F B Q U F B Q U I z K 2 1 U Z 1 Y w R 2 V T S n d m e G d o Y 0 5 x M 0 p E a 2 h s Y k h C b G N p Q l J k V 1 Z 5 Y V d W e k F B R W 9 P c G p G L 2 5 G U V N L U D Z Q W k M 3 Q 3 g z V U 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C 0 w N i 0 w M l Q w N T o 1 N D o z M C 4 x M D A 0 O T I y 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2 L T A y V D A 1 O j U 0 O j I x L j c 3 M D M w N T Z a I i A v P j x F b n R y e S B U e X B l P S J G a W x s R X J y b 3 J D b 2 R l I i B W Y W x 1 Z T 0 i c 1 V u a 2 5 v d 2 4 i I C 8 + P E V u d H J 5 I F R 5 c G U 9 I k F k Z G V k V G 9 E Y X R h T W 9 k Z W w i I F Z h b H V l P S J s M C I g L z 4 8 R W 5 0 c n k g V H l w Z T 0 i T G 9 h Z F R v U m V w b 3 J 0 R G l z Y W J s Z W Q i I F Z h b H V l P S J s M S I g L z 4 8 R W 5 0 c n k g V H l w Z T 0 i U X V l c n l H c m 9 1 c E l E I i B W Y W x 1 Z T 0 i c 2 U w N j R m Y T c 3 L T Q x N T c t N D g 5 Z S 0 5 Y z F m L W M 2 M D g 1 Y z M 2 Y W R j 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l M D Y 0 Z m E 3 N y 0 0 M T U 3 L T Q 4 O W U t O W M x Z i 1 j N j A 4 N W M z N m F k Y z 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i 0 w M l Q w N T o 1 N D o y M S 4 3 O T M 2 M z k 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j N T k 4 M 2 E y O C 0 3 M W Z l L T Q 4 N T A t Y T N m Y S 0 z Z D k w Y m I w Y j F k Z D 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2 L T A y V D A 1 O j U 0 O j I x L j g w M j U 3 M z l 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U w N j R m Y T c 3 L T Q x N T c t N D g 5 Z S 0 5 Y z F m L W M 2 M D g 1 Y z M 2 Y W R j O 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2 L T A y V D A 1 O j U 0 O j I x L j g x N T M z N D 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P h I O v 4 l 7 s V M s f m 4 C z J G Y k 8 A A A A A A g A A A A A A E G Y A A A A B A A A g A A A A U 0 8 I W L t o u w N M v M 1 h o Y y K z I 5 3 J 6 W m M C W E X a G f 5 o X 3 V e s A A A A A D o A A A A A C A A A g A A A A o W m c e m k H P F O l t W + C O g p D F p I P i a E x I b 9 + H q V j + w J 7 s X V Q A A A A M 7 q T R E B D Q u f T V F Q X S E H 2 C 7 K 0 K w l i R 3 t 3 l d I p 9 A e Y u v B t + C 9 U d Y X H 2 j j k Z J A 6 h B s 4 T U 6 4 h c r k N C k q k v 3 d i c 2 c 8 2 A r x M s k D W U r y 2 K q U 5 I 6 H c Z A A A A A t d + 5 u g e 5 s C A S 7 D H T l w Z 5 L m d O r L 6 V l W l 6 8 J E l 0 u h 6 s W m D K Q M s O l W L K h + R 7 y + q P 3 d b B a e / h u M + W u h 1 H i J R o w Y 4 w w = = < / 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 D a t a _ e 8 8 e d 1 2 8 - 5 9 c 1 - 4 9 1 8 - b 5 f d - 7 c 9 b 1 a 6 6 4 1 1 0 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2 3 6 c f d a 0 - 0 d 4 3 - 4 8 0 0 - 8 c f 0 - 6 d 2 1 c e a c 1 c b e " > < 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7 b 7 e 7 0 5 3 - 2 9 f 5 - 4 5 c 5 - 8 4 b b - b 7 b 6 b 9 a 3 5 f 5 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5.xml>��< ? x m l   v e r s i o n = " 1 . 0 "   e n c o d i n g = " U T F - 1 6 " ? > < G e m i n i   x m l n s = " h t t p : / / g e m i n i / p i v o t c u s t o m i z a t i o n / 8 9 0 9 4 d 5 0 - 8 3 5 8 - 4 e f 0 - 9 7 7 c - 4 a 0 d b 4 3 e d d 0 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16.xml>��< ? x m l   v e r s i o n = " 1 . 0 "   e n c o d i n g = " U T F - 1 6 " ? > < G e m i n i   x m l n s = " h t t p : / / g e m i n i / p i v o t c u s t o m i z a t i o n / e 2 d 1 4 8 8 f - 4 0 1 d - 4 a f 0 - b 7 1 0 - 3 0 7 9 6 a 9 1 c c 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7.xml>��< ? x m l   v e r s i o n = " 1 . 0 "   e n c o d i n g = " U T F - 1 6 " ? > < G e m i n i   x m l n s = " h t t p : / / g e m i n i / p i v o t c u s t o m i z a t i o n / 8 f 0 3 6 4 a 7 - a f 4 4 - 4 6 6 a - a 0 2 a - 2 c 4 9 c b 6 6 6 2 2 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8.xml>��< ? x m l   v e r s i o n = " 1 . 0 "   e n c o d i n g = " U T F - 1 6 " ? > < G e m i n i   x m l n s = " h t t p : / / g e m i n i / p i v o t c u s t o m i z a t i o n / 7 9 3 e 2 0 0 8 - 4 e 4 3 - 4 3 0 9 - a 3 7 c - b 2 b e 9 1 c 1 f 3 2 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9.xml>��< ? x m l   v e r s i o n = " 1 . 0 "   e n c o d i n g = " U T F - 1 6 " ? > < G e m i n i   x m l n s = " h t t p : / / g e m i n i / p i v o t c u s t o m i z a t i o n / 9 d 1 2 e 7 a a - e f 1 4 - 4 e 1 4 - 9 f 7 c - 1 c 5 9 6 b 9 0 6 2 5 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xml>��< ? x m l   v e r s i o n = " 1 . 0 "   e n c o d i n g = " U T F - 1 6 " ? > < G e m i n i   x m l n s = " h t t p : / / g e m i n i / p i v o t c u s t o m i z a t i o n / T a b l e X M L _ H R   D a t a _ e 8 8 e d 1 2 8 - 5 9 c 1 - 4 9 1 8 - b 5 f d - 7 c 9 b 1 a 6 6 4 1 1 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4 c f 2 1 3 6 - 5 a 6 4 - 4 0 4 e - b 8 a 2 - 5 3 e 6 e 3 2 d 7 8 e 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1.xml>��< ? x m l   v e r s i o n = " 1 . 0 "   e n c o d i n g = " U T F - 1 6 " ? > < G e m i n i   x m l n s = " h t t p : / / g e m i n i / p i v o t c u s t o m i z a t i o n / f 2 f 7 9 c d 9 - 3 c e 3 - 4 4 e c - b 6 f b - a 5 e 8 6 e b 6 b 1 d 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2.xml>��< ? x m l   v e r s i o n = " 1 . 0 "   e n c o d i n g = " U T F - 1 6 " ? > < G e m i n i   x m l n s = " h t t p : / / g e m i n i / p i v o t c u s t o m i z a t i o n / 0 3 9 e f f 8 6 - f 9 2 b - 4 a f 1 - a a 5 2 - 8 3 5 9 6 1 d 4 b 9 9 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3.xml>��< ? x m l   v e r s i o n = " 1 . 0 "   e n c o d i n g = " U T F - 1 6 " ? > < G e m i n i   x m l n s = " h t t p : / / g e m i n i / p i v o t c u s t o m i z a t i o n / b f 6 5 5 9 1 d - 3 2 3 b - 4 0 d 3 - 9 6 c a - 7 2 b 0 8 6 f b 3 7 5 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8 0 0 . 1 1 5 2 ] ] > < / 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 2 0 2 0 - 0 6 - 0 3 T 1 2 : 2 6 : 0 2 . 6 0 7 0 2 6 9 + 0 5 : 3 0 < / L a s t P r o c e s s e d T i m e > < / D a t a M o d e l i n g S a n d b o x . S e r i a l i z e d S a n d b o x E r r o r C a c h e > ] ] > < / C u s t o m C o n t e n t > < / G e m i n i > 
</file>

<file path=customXml/item3.xml>��< ? x m l   v e r s i o n = " 1 . 0 "   e n c o d i n g = " U T F - 1 6 " ? > < G e m i n i   x m l n s = " h t t p : / / g e m i n i / p i v o t c u s t o m i z a t i o n / C l i e n t W i n d o w X M L " > < C u s t o m C o n t e n t > < ! [ C D A T A [ H R   D a t a _ e 8 8 e d 1 2 8 - 5 9 c 1 - 4 9 1 8 - b 5 f d - 7 c 9 b 1 a 6 6 4 1 1 0 ] ] > < / 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R   D a t a _ e 8 8 e d 1 2 8 - 5 9 c 1 - 4 9 1 8 - b 5 f d - 7 c 9 b 1 a 6 6 4 1 1 0 ] ] > < / 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BD56D97-9D0D-4EA3-BA84-16DCFC958267}">
  <ds:schemaRefs>
    <ds:schemaRef ds:uri="http://schemas.microsoft.com/DataMashup"/>
  </ds:schemaRefs>
</ds:datastoreItem>
</file>

<file path=customXml/itemProps10.xml><?xml version="1.0" encoding="utf-8"?>
<ds:datastoreItem xmlns:ds="http://schemas.openxmlformats.org/officeDocument/2006/customXml" ds:itemID="{2BD91C4E-E4B1-450E-936E-C85303289494}">
  <ds:schemaRefs/>
</ds:datastoreItem>
</file>

<file path=customXml/itemProps11.xml><?xml version="1.0" encoding="utf-8"?>
<ds:datastoreItem xmlns:ds="http://schemas.openxmlformats.org/officeDocument/2006/customXml" ds:itemID="{AE0F36A6-8586-4F1E-A6AA-4063E735C499}">
  <ds:schemaRefs/>
</ds:datastoreItem>
</file>

<file path=customXml/itemProps12.xml><?xml version="1.0" encoding="utf-8"?>
<ds:datastoreItem xmlns:ds="http://schemas.openxmlformats.org/officeDocument/2006/customXml" ds:itemID="{F2162DCD-F066-4262-9DAF-BD2488DA0443}">
  <ds:schemaRefs/>
</ds:datastoreItem>
</file>

<file path=customXml/itemProps13.xml><?xml version="1.0" encoding="utf-8"?>
<ds:datastoreItem xmlns:ds="http://schemas.openxmlformats.org/officeDocument/2006/customXml" ds:itemID="{C8C4B542-59AD-4902-B36E-174153C6EFA1}">
  <ds:schemaRefs/>
</ds:datastoreItem>
</file>

<file path=customXml/itemProps14.xml><?xml version="1.0" encoding="utf-8"?>
<ds:datastoreItem xmlns:ds="http://schemas.openxmlformats.org/officeDocument/2006/customXml" ds:itemID="{E51EA5BB-B82E-49EC-95C5-07F051FE2F89}">
  <ds:schemaRefs/>
</ds:datastoreItem>
</file>

<file path=customXml/itemProps15.xml><?xml version="1.0" encoding="utf-8"?>
<ds:datastoreItem xmlns:ds="http://schemas.openxmlformats.org/officeDocument/2006/customXml" ds:itemID="{E55587F1-4406-4636-8C8C-D35F96DEC144}">
  <ds:schemaRefs/>
</ds:datastoreItem>
</file>

<file path=customXml/itemProps16.xml><?xml version="1.0" encoding="utf-8"?>
<ds:datastoreItem xmlns:ds="http://schemas.openxmlformats.org/officeDocument/2006/customXml" ds:itemID="{68431A59-7C3A-45A7-ADE2-9E4835A350A4}">
  <ds:schemaRefs/>
</ds:datastoreItem>
</file>

<file path=customXml/itemProps17.xml><?xml version="1.0" encoding="utf-8"?>
<ds:datastoreItem xmlns:ds="http://schemas.openxmlformats.org/officeDocument/2006/customXml" ds:itemID="{D8DE1D4B-E466-4D23-8690-A47CD8E4F21A}">
  <ds:schemaRefs/>
</ds:datastoreItem>
</file>

<file path=customXml/itemProps18.xml><?xml version="1.0" encoding="utf-8"?>
<ds:datastoreItem xmlns:ds="http://schemas.openxmlformats.org/officeDocument/2006/customXml" ds:itemID="{18AFC644-5920-4AE2-8085-79EB7589E8B6}">
  <ds:schemaRefs/>
</ds:datastoreItem>
</file>

<file path=customXml/itemProps19.xml><?xml version="1.0" encoding="utf-8"?>
<ds:datastoreItem xmlns:ds="http://schemas.openxmlformats.org/officeDocument/2006/customXml" ds:itemID="{BD6D0559-F961-4A32-887D-882B92B334CA}">
  <ds:schemaRefs/>
</ds:datastoreItem>
</file>

<file path=customXml/itemProps2.xml><?xml version="1.0" encoding="utf-8"?>
<ds:datastoreItem xmlns:ds="http://schemas.openxmlformats.org/officeDocument/2006/customXml" ds:itemID="{7641CC78-E5AE-4823-A484-0191A26209A3}">
  <ds:schemaRefs/>
</ds:datastoreItem>
</file>

<file path=customXml/itemProps20.xml><?xml version="1.0" encoding="utf-8"?>
<ds:datastoreItem xmlns:ds="http://schemas.openxmlformats.org/officeDocument/2006/customXml" ds:itemID="{76089D17-8DF7-4ADD-95D3-D9CDDC244F4B}">
  <ds:schemaRefs/>
</ds:datastoreItem>
</file>

<file path=customXml/itemProps21.xml><?xml version="1.0" encoding="utf-8"?>
<ds:datastoreItem xmlns:ds="http://schemas.openxmlformats.org/officeDocument/2006/customXml" ds:itemID="{74464D4C-E552-4203-BB9A-A5D4D9DAF57A}">
  <ds:schemaRefs/>
</ds:datastoreItem>
</file>

<file path=customXml/itemProps22.xml><?xml version="1.0" encoding="utf-8"?>
<ds:datastoreItem xmlns:ds="http://schemas.openxmlformats.org/officeDocument/2006/customXml" ds:itemID="{B8FD8F28-A402-4F99-9A8D-BB01DAB3FCC7}">
  <ds:schemaRefs/>
</ds:datastoreItem>
</file>

<file path=customXml/itemProps23.xml><?xml version="1.0" encoding="utf-8"?>
<ds:datastoreItem xmlns:ds="http://schemas.openxmlformats.org/officeDocument/2006/customXml" ds:itemID="{0D39EC44-F9BE-41B7-98C8-FE793D5D056D}">
  <ds:schemaRefs/>
</ds:datastoreItem>
</file>

<file path=customXml/itemProps24.xml><?xml version="1.0" encoding="utf-8"?>
<ds:datastoreItem xmlns:ds="http://schemas.openxmlformats.org/officeDocument/2006/customXml" ds:itemID="{D27F2D9D-8012-45BB-B1EC-0E517120FC83}">
  <ds:schemaRefs/>
</ds:datastoreItem>
</file>

<file path=customXml/itemProps25.xml><?xml version="1.0" encoding="utf-8"?>
<ds:datastoreItem xmlns:ds="http://schemas.openxmlformats.org/officeDocument/2006/customXml" ds:itemID="{102FC03B-4265-484A-84FD-9E60850122C3}">
  <ds:schemaRefs/>
</ds:datastoreItem>
</file>

<file path=customXml/itemProps26.xml><?xml version="1.0" encoding="utf-8"?>
<ds:datastoreItem xmlns:ds="http://schemas.openxmlformats.org/officeDocument/2006/customXml" ds:itemID="{A2820E9A-CC7B-46C6-A021-1072D456D9B7}">
  <ds:schemaRefs/>
</ds:datastoreItem>
</file>

<file path=customXml/itemProps27.xml><?xml version="1.0" encoding="utf-8"?>
<ds:datastoreItem xmlns:ds="http://schemas.openxmlformats.org/officeDocument/2006/customXml" ds:itemID="{802F04C0-1922-4B2B-BAE3-7E4FA91B5569}">
  <ds:schemaRefs/>
</ds:datastoreItem>
</file>

<file path=customXml/itemProps28.xml><?xml version="1.0" encoding="utf-8"?>
<ds:datastoreItem xmlns:ds="http://schemas.openxmlformats.org/officeDocument/2006/customXml" ds:itemID="{ED81171F-CE36-40A1-BDC1-68E473976897}">
  <ds:schemaRefs/>
</ds:datastoreItem>
</file>

<file path=customXml/itemProps3.xml><?xml version="1.0" encoding="utf-8"?>
<ds:datastoreItem xmlns:ds="http://schemas.openxmlformats.org/officeDocument/2006/customXml" ds:itemID="{BC3B4E7F-0397-4383-94FF-CAFAB542456E}">
  <ds:schemaRefs/>
</ds:datastoreItem>
</file>

<file path=customXml/itemProps4.xml><?xml version="1.0" encoding="utf-8"?>
<ds:datastoreItem xmlns:ds="http://schemas.openxmlformats.org/officeDocument/2006/customXml" ds:itemID="{FAFA77BA-2965-4FEE-A713-F208BFD451D8}">
  <ds:schemaRefs/>
</ds:datastoreItem>
</file>

<file path=customXml/itemProps5.xml><?xml version="1.0" encoding="utf-8"?>
<ds:datastoreItem xmlns:ds="http://schemas.openxmlformats.org/officeDocument/2006/customXml" ds:itemID="{46EA364A-8FFD-4EBC-871C-E3DE76812398}">
  <ds:schemaRefs/>
</ds:datastoreItem>
</file>

<file path=customXml/itemProps6.xml><?xml version="1.0" encoding="utf-8"?>
<ds:datastoreItem xmlns:ds="http://schemas.openxmlformats.org/officeDocument/2006/customXml" ds:itemID="{25985222-4853-4102-B6EB-4F74CC03FE03}">
  <ds:schemaRefs/>
</ds:datastoreItem>
</file>

<file path=customXml/itemProps7.xml><?xml version="1.0" encoding="utf-8"?>
<ds:datastoreItem xmlns:ds="http://schemas.openxmlformats.org/officeDocument/2006/customXml" ds:itemID="{311DE6D7-1740-4EC9-B855-851AF0979FC7}">
  <ds:schemaRefs/>
</ds:datastoreItem>
</file>

<file path=customXml/itemProps8.xml><?xml version="1.0" encoding="utf-8"?>
<ds:datastoreItem xmlns:ds="http://schemas.openxmlformats.org/officeDocument/2006/customXml" ds:itemID="{843E6274-955A-4D4D-AEDF-C771F6C172B9}">
  <ds:schemaRefs/>
</ds:datastoreItem>
</file>

<file path=customXml/itemProps9.xml><?xml version="1.0" encoding="utf-8"?>
<ds:datastoreItem xmlns:ds="http://schemas.openxmlformats.org/officeDocument/2006/customXml" ds:itemID="{68E74410-8C51-4045-BE5E-6AFEB1FD07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Actives Dashboard</vt:lpstr>
      <vt:lpstr>Separations Dashboard</vt:lpstr>
      <vt:lpstr>Ethnicity</vt:lpstr>
      <vt:lpstr>Actives</vt:lpstr>
      <vt:lpstr>Separations</vt:lpstr>
      <vt:lpstr>Region</vt:lpstr>
      <vt:lpstr>Tenure</vt:lpstr>
      <vt:lpstr>Headline</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JISHNU</cp:lastModifiedBy>
  <dcterms:created xsi:type="dcterms:W3CDTF">2015-06-05T18:17:20Z</dcterms:created>
  <dcterms:modified xsi:type="dcterms:W3CDTF">2020-06-03T06:56:03Z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5b92386d-85bd-40c1-bc51-4e99eca8e1b0</vt:lpwstr>
  </property>
</Properties>
</file>