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7515" windowHeight="90" firstSheet="3" activeTab="4"/>
  </bookViews>
  <sheets>
    <sheet name="SEMANA31.  01-07AGOSTO" sheetId="1" r:id="rId1"/>
    <sheet name="SEMANA40.  02-08OCT" sheetId="2" r:id="rId2"/>
    <sheet name="SEMANA41.  09-15OCT" sheetId="3" r:id="rId3"/>
    <sheet name="SEMANA 44. 30-05 NOV" sheetId="5" r:id="rId4"/>
    <sheet name="SEMANA 45. 06-12 NOV" sheetId="6" r:id="rId5"/>
  </sheets>
  <definedNames>
    <definedName name="_xlnm._FilterDatabase" localSheetId="3" hidden="1">'SEMANA 44. 30-05 NOV'!$J$5:$J$54</definedName>
    <definedName name="_xlnm._FilterDatabase" localSheetId="4" hidden="1">'SEMANA 45. 06-12 NOV'!$J$5:$J$54</definedName>
    <definedName name="_xlnm._FilterDatabase" localSheetId="0" hidden="1">'SEMANA31.  01-07AGOSTO'!$H$5:$J$52</definedName>
    <definedName name="_xlnm._FilterDatabase" localSheetId="1" hidden="1">'SEMANA40.  02-08OCT'!$H$5:$J$53</definedName>
    <definedName name="_xlnm._FilterDatabase" localSheetId="2" hidden="1">'SEMANA41.  09-15OCT'!$H$5:$J$53</definedName>
  </definedNames>
  <calcPr calcId="152511"/>
</workbook>
</file>

<file path=xl/calcChain.xml><?xml version="1.0" encoding="utf-8"?>
<calcChain xmlns="http://schemas.openxmlformats.org/spreadsheetml/2006/main">
  <c r="G11" i="6" l="1"/>
  <c r="F54" i="5" l="1"/>
  <c r="E78" i="6"/>
  <c r="E77" i="6"/>
  <c r="E79" i="6" s="1"/>
  <c r="E74" i="6"/>
  <c r="E68" i="6"/>
  <c r="F54" i="6"/>
  <c r="G11" i="5" l="1"/>
  <c r="G12" i="5" s="1"/>
  <c r="G13" i="5" s="1"/>
  <c r="G15" i="5" s="1"/>
  <c r="G16" i="5" s="1"/>
  <c r="G17" i="5" s="1"/>
  <c r="G18" i="5" s="1"/>
  <c r="G19" i="5" s="1"/>
  <c r="G20" i="5" s="1"/>
  <c r="G21" i="5" s="1"/>
  <c r="G22" i="5" s="1"/>
  <c r="G25" i="5" s="1"/>
  <c r="G26" i="5" s="1"/>
  <c r="G27" i="5" s="1"/>
  <c r="G29" i="5" s="1"/>
  <c r="G30" i="5" s="1"/>
  <c r="G33" i="5" l="1"/>
  <c r="G34" i="5" s="1"/>
  <c r="G35" i="5" s="1"/>
  <c r="G36" i="5" s="1"/>
  <c r="G37" i="5" s="1"/>
  <c r="G38" i="5" s="1"/>
  <c r="G39" i="5" s="1"/>
  <c r="G41" i="5" s="1"/>
  <c r="G42" i="5" s="1"/>
  <c r="G10" i="3" l="1"/>
  <c r="E73" i="2" l="1"/>
  <c r="E71" i="2"/>
  <c r="E58" i="2"/>
  <c r="E62" i="2"/>
  <c r="E60" i="2"/>
  <c r="E65" i="2"/>
  <c r="E56" i="2"/>
  <c r="E57" i="2"/>
  <c r="E59" i="2"/>
  <c r="E63" i="2"/>
  <c r="G11" i="2" l="1"/>
  <c r="G13" i="2" s="1"/>
  <c r="G14" i="2" s="1"/>
  <c r="G16" i="2" s="1"/>
  <c r="G17" i="2" s="1"/>
  <c r="G18" i="2" s="1"/>
  <c r="G20" i="2" s="1"/>
  <c r="G21" i="2" s="1"/>
  <c r="G22" i="2" s="1"/>
  <c r="G23" i="2" s="1"/>
  <c r="G25" i="2" s="1"/>
  <c r="G26" i="2" s="1"/>
  <c r="G27" i="2" s="1"/>
  <c r="G28" i="2" s="1"/>
  <c r="G29" i="2" s="1"/>
  <c r="G31" i="2" s="1"/>
  <c r="G32" i="2" s="1"/>
  <c r="G33" i="2" s="1"/>
  <c r="G34" i="2" s="1"/>
  <c r="G36" i="2" s="1"/>
  <c r="G37" i="2" s="1"/>
  <c r="G39" i="2" l="1"/>
  <c r="G40" i="2" s="1"/>
  <c r="G42" i="2" s="1"/>
  <c r="G43" i="2" s="1"/>
  <c r="G44" i="2" s="1"/>
  <c r="G45" i="2" s="1"/>
  <c r="G47" i="2" s="1"/>
  <c r="G48" i="2" s="1"/>
  <c r="G49" i="2" s="1"/>
  <c r="G51" i="2" s="1"/>
  <c r="E68" i="2" l="1"/>
  <c r="E71" i="1" l="1"/>
  <c r="E69" i="1"/>
  <c r="E57" i="1"/>
  <c r="E64" i="1"/>
  <c r="E59" i="1"/>
  <c r="E65" i="1"/>
  <c r="E55" i="1"/>
  <c r="E56" i="1"/>
  <c r="E58" i="1"/>
  <c r="F53" i="2" l="1"/>
  <c r="F52" i="1" l="1"/>
  <c r="G11" i="1"/>
  <c r="G12" i="1" s="1"/>
  <c r="G13" i="1" l="1"/>
  <c r="G14" i="1" s="1"/>
  <c r="G15" i="1" s="1"/>
  <c r="G17" i="1" s="1"/>
  <c r="G18" i="1" s="1"/>
  <c r="G19" i="1" s="1"/>
  <c r="G20" i="1" s="1"/>
  <c r="G22" i="1" s="1"/>
  <c r="G23" i="1" s="1"/>
  <c r="G24" i="1" l="1"/>
  <c r="E78" i="5"/>
  <c r="E77" i="5"/>
  <c r="E74" i="5"/>
  <c r="E68" i="5"/>
  <c r="E79" i="5" l="1"/>
  <c r="G25" i="1"/>
  <c r="G26" i="1" s="1"/>
  <c r="G27" i="1" s="1"/>
  <c r="G28" i="1" s="1"/>
  <c r="G30" i="1" s="1"/>
  <c r="G31" i="1" s="1"/>
  <c r="G32" i="1" s="1"/>
  <c r="G33" i="1" s="1"/>
  <c r="G34" i="1" s="1"/>
  <c r="G36" i="1" s="1"/>
  <c r="G37" i="1" s="1"/>
  <c r="G38" i="1" s="1"/>
  <c r="G40" i="1" s="1"/>
  <c r="G42" i="1" s="1"/>
  <c r="G44" i="1" s="1"/>
  <c r="G45" i="1" s="1"/>
  <c r="G46" i="1" s="1"/>
  <c r="G47" i="1" s="1"/>
  <c r="G49" i="1" s="1"/>
  <c r="F53" i="3" l="1"/>
  <c r="E68" i="3" l="1"/>
  <c r="E66" i="1" l="1"/>
  <c r="E74" i="3" l="1"/>
  <c r="E77" i="3" l="1"/>
  <c r="E76" i="2"/>
  <c r="E78" i="3"/>
  <c r="E79" i="3" l="1"/>
  <c r="E77" i="2"/>
  <c r="E78" i="2" s="1"/>
  <c r="E72" i="1" l="1"/>
  <c r="E76" i="1" l="1"/>
  <c r="E74" i="2" l="1"/>
  <c r="E78" i="1" l="1"/>
</calcChain>
</file>

<file path=xl/sharedStrings.xml><?xml version="1.0" encoding="utf-8"?>
<sst xmlns="http://schemas.openxmlformats.org/spreadsheetml/2006/main" count="739" uniqueCount="249">
  <si>
    <t>TIPO DE GASTO</t>
  </si>
  <si>
    <t>ENVIADOS POR CORREO</t>
  </si>
  <si>
    <t>CANTIDAD</t>
  </si>
  <si>
    <t>GASTOS ACUM</t>
  </si>
  <si>
    <t>FECHA</t>
  </si>
  <si>
    <t>FACTURA</t>
  </si>
  <si>
    <t>DESCRIPCION</t>
  </si>
  <si>
    <t>FECHA DE COMPRA</t>
  </si>
  <si>
    <t>Gastos de Mantemiento</t>
  </si>
  <si>
    <t>Gastos de Viaticos de SKF</t>
  </si>
  <si>
    <t>Gastos de Administracion</t>
  </si>
  <si>
    <t>Gastos de Produccion</t>
  </si>
  <si>
    <t>Gastos Calidad</t>
  </si>
  <si>
    <t>Total</t>
  </si>
  <si>
    <t>Gastos Deducibles</t>
  </si>
  <si>
    <t>Gastos Ticket de Gasolina</t>
  </si>
  <si>
    <t>Gastos No Deducibles</t>
  </si>
  <si>
    <t>(-) Gastos Ticket de Gasolina</t>
  </si>
  <si>
    <t>Gastos de Mantenimiento</t>
  </si>
  <si>
    <t>METODO DE PAGO</t>
  </si>
  <si>
    <t>ARCHIVOS ENVIADOS POR CORREO</t>
  </si>
  <si>
    <t>OBSERVACIONES</t>
  </si>
  <si>
    <t>Taller Matricería</t>
  </si>
  <si>
    <t>Mantenimiento</t>
  </si>
  <si>
    <t>Viaticos viajes a SKF</t>
  </si>
  <si>
    <t>Administracion</t>
  </si>
  <si>
    <t>Produccion</t>
  </si>
  <si>
    <t>REPORTE DE GASTOS GENERADOS A NIVEL PLANTA</t>
  </si>
  <si>
    <t>Recursos Humanos</t>
  </si>
  <si>
    <t xml:space="preserve"> </t>
  </si>
  <si>
    <t>PLANEACIÓN</t>
  </si>
  <si>
    <t>Embarques</t>
  </si>
  <si>
    <t>RECURSOS HUMANOS</t>
  </si>
  <si>
    <t>EMBARQUES</t>
  </si>
  <si>
    <t>TICKET</t>
  </si>
  <si>
    <t>EFECTIVO</t>
  </si>
  <si>
    <t>CALIDAD</t>
  </si>
  <si>
    <t>SENTRA</t>
  </si>
  <si>
    <t>GERENCIA</t>
  </si>
  <si>
    <t>OTROS</t>
  </si>
  <si>
    <t>VALE DE CAJA</t>
  </si>
  <si>
    <t>AGOSTO 2022   SEMANA 31</t>
  </si>
  <si>
    <t xml:space="preserve"> SEMANA del 01 al 07 de AGOSTO del 2022</t>
  </si>
  <si>
    <t>Gastos del 01 de Agosto del 2022.</t>
  </si>
  <si>
    <t>GASTOS DEL VIAJE A SKF EL DIA 01 DE AGOSTO DEL 2022.</t>
  </si>
  <si>
    <t>Gastos del 02 de Agosto del 2022.</t>
  </si>
  <si>
    <t>Gastos del 03 de Agosto del 2022.</t>
  </si>
  <si>
    <t>GASTOS DEL VIAJE A SKF EL DIA 03 DE AGOSTO DEL 2022.</t>
  </si>
  <si>
    <t>Gastos del 04 de Agosto del 2022.</t>
  </si>
  <si>
    <t>Gastos del 05 de Agosto del 2022.</t>
  </si>
  <si>
    <t>GASTOS DEL VIAJE A SKF EL DIA 05 DE AGOSTO DEL 2022.</t>
  </si>
  <si>
    <t>Gastos del 06 de Agosto del 2022.</t>
  </si>
  <si>
    <t>Gastos del 07 de Agosto del 2022.</t>
  </si>
  <si>
    <t>01.08.2022</t>
  </si>
  <si>
    <t>APOYO COMIDAS DON MARIO VELÁZQUEZ. Semana 31_22</t>
  </si>
  <si>
    <t>PAGO A MARIO CARDENAS PRACTICAS PROFESIONALES. Semana 30_22</t>
  </si>
  <si>
    <t>BEBIENDO, SA DE CV. Compra de 10 garrafones de agua para beber</t>
  </si>
  <si>
    <t>TORTAS DON MANUEL. Compra de 9 lonches para el personal de tiempo extra en producción</t>
  </si>
  <si>
    <t>PRODUCCIÓN</t>
  </si>
  <si>
    <t>E 3943882</t>
  </si>
  <si>
    <t>BANOBRAS. TRAMO CARRETERO AUTOPISTA GUADALAJARA-COLIMA. Casetas</t>
  </si>
  <si>
    <t>VIATICOS</t>
  </si>
  <si>
    <t>PDF Y XML</t>
  </si>
  <si>
    <t>COMPRA DE PAN DULCE</t>
  </si>
  <si>
    <t>EL POLLO PEPE. Consumo de alimentos</t>
  </si>
  <si>
    <t>ESTACIONAMIENTO Y AGUAS FRESCAS</t>
  </si>
  <si>
    <t>02.08.2022</t>
  </si>
  <si>
    <t>RESTAURANTE ILUSTRE COMIDA PARA LILIÁN</t>
  </si>
  <si>
    <t>DON MANUEL LUNCH. Comida para personal tiempo extra en producción</t>
  </si>
  <si>
    <t>03.08.2022</t>
  </si>
  <si>
    <t>MARGARITA MONTES. Centerless. Semana 30_22</t>
  </si>
  <si>
    <t>28.07.2022</t>
  </si>
  <si>
    <t>REMISIÓN 806679</t>
  </si>
  <si>
    <t>GAS TOMZA. Compra de 51 litros de gas para el montacargas</t>
  </si>
  <si>
    <t>E 3946918</t>
  </si>
  <si>
    <t>CARNES EN SU JUGO DE LA TORRE MORALES. Consumo de alimentos</t>
  </si>
  <si>
    <t>BAKERY STORE. Compra de pan dulce, leche</t>
  </si>
  <si>
    <t>05.08.2022</t>
  </si>
  <si>
    <t>06.08.2022</t>
  </si>
  <si>
    <t>REMISIÓN 867032</t>
  </si>
  <si>
    <t>GAS TOMAZA. Compra de 53 litros de gas LP, para el montacargas</t>
  </si>
  <si>
    <t>E 3948686</t>
  </si>
  <si>
    <t>COMANDA 59724</t>
  </si>
  <si>
    <t>RESTURANTE BAR LA FOGATA. Comsumo de alimentos</t>
  </si>
  <si>
    <t>PANADERÍA. Compra de pan dulce, leche y refrescos</t>
  </si>
  <si>
    <t>AER - 30870</t>
  </si>
  <si>
    <t>GRUPO OCTANO. Compra de gasolina Premium. Gastos Auditor</t>
  </si>
  <si>
    <t>APV41397</t>
  </si>
  <si>
    <t>MAMÁ CONEJA. Compra de alimentos varios para preparar lonches del personal de tiempo extra en producción</t>
  </si>
  <si>
    <t>A 13707</t>
  </si>
  <si>
    <t>JOSE DE JESUS GOMEZ. Compra de bujía champ. Filtrio aceite, filtro aire, aceite motor a gasolina</t>
  </si>
  <si>
    <t>MANTENIMIENTO</t>
  </si>
  <si>
    <t>FERRETERÍA COLÓN. Compra de pinzas truper corte diagonal; llave torx truper</t>
  </si>
  <si>
    <t>04.08.2022</t>
  </si>
  <si>
    <t>FACT - 3410</t>
  </si>
  <si>
    <t>ACEROS ESPECIALES MAGAÑA. Compra de RD 3  1/2"  D2 X 1  1/2"</t>
  </si>
  <si>
    <t>MATRICERÍA</t>
  </si>
  <si>
    <t>METALICOS MEDELLIN. Compra de angulo de 1  1/4  x 1/8</t>
  </si>
  <si>
    <t>GALOPEZ TRATAMIENTOS. Servicio de templado y revenido</t>
  </si>
  <si>
    <t>BURGER KING. Consumo de alimentos. Gastos Auditor</t>
  </si>
  <si>
    <t>ADMINISTRACIÓN / AUDITORÍA</t>
  </si>
  <si>
    <t>GASTOS VIAJE 3 PERSONA A SKF REVISAR RECHAZO DE ESTAMPA DEFECTUOSA</t>
  </si>
  <si>
    <t>RECHAZO</t>
  </si>
  <si>
    <t>GASTOS VIAJE 4 PERSONA A SKF REVISAR RECHAZO DE ESTAMPA DEFECTUOSA</t>
  </si>
  <si>
    <t>MAMÁ CONEJA. Compra de higiénico</t>
  </si>
  <si>
    <t>E 3954074</t>
  </si>
  <si>
    <t>Gastos de Administracion / AUDITORÍA</t>
  </si>
  <si>
    <t>RECHAZO SKF</t>
  </si>
  <si>
    <t>VIATICOS SKF</t>
  </si>
  <si>
    <t>PAGO GASOLINA MOISES FLORES. Semana 30_22 y 31_22</t>
  </si>
  <si>
    <t>REPORTADA EL 05.09.2022</t>
  </si>
  <si>
    <t>FACTURACIÓN</t>
  </si>
  <si>
    <t>ARTURO KEHOE</t>
  </si>
  <si>
    <t>SAÚL</t>
  </si>
  <si>
    <t>OCTUBRE  2023  SEMANA 40</t>
  </si>
  <si>
    <t xml:space="preserve"> SEMANA del 02 al 08 de OCTUBRE del 2023.</t>
  </si>
  <si>
    <t>Gastos del 02 de Octubre del 2023.</t>
  </si>
  <si>
    <t>GASTOS DEL VIAJE A SKF EL DIA 02 DE OCTUBRE DEL 2023.</t>
  </si>
  <si>
    <t>Gastos del 03 de Octubre del 2023.</t>
  </si>
  <si>
    <t>Gastos del 04 de Octubre del 2023.</t>
  </si>
  <si>
    <t>GASTOS DEL VIAJE A SKF EL DIA 04 DE OCTUBRE DEL 2023.</t>
  </si>
  <si>
    <t>Gastos del 05 de Octubre del 2023.</t>
  </si>
  <si>
    <t>Gastos del 06 de Octubre del 2023.</t>
  </si>
  <si>
    <t>GASTOS DEL VIAJE A SKF EL DIA 06 DE OCTUBRE DEL 2023.</t>
  </si>
  <si>
    <t>Gastos del 07 de Octubre del 2023.</t>
  </si>
  <si>
    <t>Gastos del 08 de Octubre del 2023.</t>
  </si>
  <si>
    <t>OCTUBRE 2023   SEMANA 41</t>
  </si>
  <si>
    <t xml:space="preserve"> SEMANA del 09 al 15 de OCTUBRE del 2023.</t>
  </si>
  <si>
    <t>GASTOS DEL VIAJE A SKF EL DIA 09 DE OCTUBRE DEL 2023.</t>
  </si>
  <si>
    <t>Gastos del 10 de Octubre del 2023.</t>
  </si>
  <si>
    <t>Gastos del 11 de Octubre del 2023.</t>
  </si>
  <si>
    <t>GASTOS DEL VIAJE A SKF EL DIA 11 DE OCTUBRE DEL 2023.</t>
  </si>
  <si>
    <t>Gastos del 12 de Octubre del 2023.</t>
  </si>
  <si>
    <t>Gastos del 13 de Octubre del 2023.</t>
  </si>
  <si>
    <t>GASTOS DEL VIAJE A SKF EL DIA 13 DE OCTUBRE DEL 2023.</t>
  </si>
  <si>
    <t>Gastos del 14 de Octubre del 2023.</t>
  </si>
  <si>
    <t>Gastos del 15 de Octubre del 2023.</t>
  </si>
  <si>
    <t>Gastos del 01 de Octubre del 2023.</t>
  </si>
  <si>
    <t>01.10.2023</t>
  </si>
  <si>
    <t xml:space="preserve">ROGERS MARKET. Compra de 4 llaves individual temporizadora cromada para lavabos </t>
  </si>
  <si>
    <t>02.10.2023</t>
  </si>
  <si>
    <t>VALES DE CAJA</t>
  </si>
  <si>
    <t>PAGO BONOS DE PRODUCTIVIDAD. PRIMER QUINCENA DE SEPTIEMBRE 2023. PRIMER LUGAR JESUS, DAVID Y LEO</t>
  </si>
  <si>
    <t>03.10.2023</t>
  </si>
  <si>
    <t>COMIDA DE TIEMPO EXTRA EN DOMINGOS 20.AGOSTO; 27.AGOSTO Y 10.SEPTIEMBRE 2023</t>
  </si>
  <si>
    <t>04.10.2023</t>
  </si>
  <si>
    <t>PAGO ADICIONAL A LAURA DELGADO. Calidad. Semana 35 y 40_23</t>
  </si>
  <si>
    <t>PAQUETEXPRESS. Servicio de paquetería.  Resortes</t>
  </si>
  <si>
    <t>PAGO ADICIONAL A MARGARITA MONTES. Semana 39_23</t>
  </si>
  <si>
    <t>E 4573477</t>
  </si>
  <si>
    <t>BANOBRAS. TRAMO CARRETERO GUADALAJARA-COLIMA. Casetas</t>
  </si>
  <si>
    <t>ESTACIONAMIENTO Y AGUAS</t>
  </si>
  <si>
    <t>23469D0</t>
  </si>
  <si>
    <t>PASTELERÍA LORENA. Compra de pastel de 1Kg. Para  festejar cumpleaños del mes de Septiembre</t>
  </si>
  <si>
    <t>GALOPEZ TRATAMIENTOS. Servicio de temple y revenido.</t>
  </si>
  <si>
    <t>F38690</t>
  </si>
  <si>
    <t>FERRETERÍA MORETT. Compra de foco led 7W luz blanca high power</t>
  </si>
  <si>
    <t>05.10.2023</t>
  </si>
  <si>
    <t>FRACER. Compra de arrancador manual 3P 30AMP SP-330 r</t>
  </si>
  <si>
    <t>06.10.2023</t>
  </si>
  <si>
    <t>CYS ACCIÓN Y SOPORTE. Servicio de internet</t>
  </si>
  <si>
    <t>07.10.2023</t>
  </si>
  <si>
    <t>A116251</t>
  </si>
  <si>
    <t>FIJATODO. Compra de broca para concreto, llave combinada pulido, tornillohexagonal, rondana, tornillo allen</t>
  </si>
  <si>
    <t>PAQUETEXPRESS. Servicio de paquetería.  Documentación</t>
  </si>
  <si>
    <t>COPISISTEMAS. Servicio de renta de impresora</t>
  </si>
  <si>
    <t>ADMINISTRACIÓN</t>
  </si>
  <si>
    <t>BEBIENDO, SA DE CV. Comrpa de garrafornes de agua para beber Ciel y Refrescos</t>
  </si>
  <si>
    <t>BONO DE PRODUCTIVIDAD SEGUNDA QUINCENA DE SEPTIEMBRE 23. Jesús Hernández y Leobardo Romero</t>
  </si>
  <si>
    <t>RECIBO</t>
  </si>
  <si>
    <t>ANTICIPO RENTA DE ROCKOLA PARA POSADA EL 16.DICIEMBRE.23</t>
  </si>
  <si>
    <t>GASTOS DE ARTICULOS DE LIMPIEZA PARA ASEO DE LA CASA DE ARTURO Kehoe</t>
  </si>
  <si>
    <t>E 4577550</t>
  </si>
  <si>
    <t>MOTOTAXI PARA TEMPLE Y ESTACIONAMIENTO</t>
  </si>
  <si>
    <t>COMANDA 70931</t>
  </si>
  <si>
    <t>RESTAURANTE BAR LA FOGATA. Consumo de alimentos</t>
  </si>
  <si>
    <t>PAN BUENO. Consumo de alimentos</t>
  </si>
  <si>
    <t>GASTOS DEL VIAJE A COLIMA EL DIA 05 DE OCTUBRE DEL 2023.</t>
  </si>
  <si>
    <t>E 4577557</t>
  </si>
  <si>
    <t>TICKETS</t>
  </si>
  <si>
    <t>LA LOLA FONDA DEL MAR. Consumo de alimentos</t>
  </si>
  <si>
    <t>E 4577569</t>
  </si>
  <si>
    <t>ESTACIONAMIENTO</t>
  </si>
  <si>
    <t>ICR, SA DE CV. Consumo de alimentos</t>
  </si>
  <si>
    <t xml:space="preserve">EFECTIVO </t>
  </si>
  <si>
    <t>GUADALUPE CHACÓN. Compra de platillos de comida para el personal en tiempo extra de producción</t>
  </si>
  <si>
    <t xml:space="preserve">PRODUCCION </t>
  </si>
  <si>
    <t>1A13F2</t>
  </si>
  <si>
    <t>FE76917</t>
  </si>
  <si>
    <t>JECOR SA DE CV; compra de toalla interdoblada café 200 pza.</t>
  </si>
  <si>
    <t>ACEROS ESPECIALES MAGAÑA; compra de RD 3 D2X2", servicio de corte, pinza de presion, cinta teflon, cinta aislante, sellador de rosca, guante, pinza 5 de presicion de punta fina, cinta transparente, soldadura.</t>
  </si>
  <si>
    <t>09.10.2023</t>
  </si>
  <si>
    <t>ACEROS ESPECIALES MAGAÑA. Compra de broca 3/16 zanco</t>
  </si>
  <si>
    <t>Gastos del 30 de Octubre del 2023.</t>
  </si>
  <si>
    <t xml:space="preserve">BONO DE PRODUCTIVIDAD PRIMER QUINCENA DE OCTUBRE; LEOBARDO ROMERO GARCIA </t>
  </si>
  <si>
    <t xml:space="preserve">BONO DE PRODUCTIVIDAD PRIMER QUINCENA DE OCTUBRE; JOSE DE JESUS HERNANDEZ CALVARIO </t>
  </si>
  <si>
    <t xml:space="preserve">BONO DE PRODUCTIVIDAD PRIMER QUINCENA DE OCTUBRE; GERARDO RAMIREZ INFANTE </t>
  </si>
  <si>
    <t>Gastos del 31 de Octubre del 2023.</t>
  </si>
  <si>
    <t>ACG770</t>
  </si>
  <si>
    <t>SUPER MAMÁ CONEJA; Compra de papel higienico para baños</t>
  </si>
  <si>
    <t>A117325</t>
  </si>
  <si>
    <t>FIJA-TODO; Compra de broca premium de acero de alta velocidad 3/8" y 1/2", niple galvanizado, codo 90º galvanizado, tapon macho galvanizado, llave hexagonal corta tipo L 7/16"</t>
  </si>
  <si>
    <t>TALLER MECANICO</t>
  </si>
  <si>
    <t>A117324</t>
  </si>
  <si>
    <t>FIJA-TODO; Compra de lija de esmeril 9"x11, lija de agua 9"x11, Tornillo hexagonal , rondana presion, pija multiusos, estopa blanca, tornillo allen cilindrico, broca premium de acero de alta velocidad 1/4" y 5/16"</t>
  </si>
  <si>
    <t>MM 216066</t>
  </si>
  <si>
    <t>PEREZ DE LA MORA; Cople galvanizado 1/2" (13mm) c60.</t>
  </si>
  <si>
    <t>ACEROS ESPECIALES MAGAÑA; Juego de 6 desarmadores de presiciòn, BROCA 3/8, BROCA 1/2, BROCA 5/8</t>
  </si>
  <si>
    <t>GASTOS DEL VIAJE A SKF EL DIA 31 DE OCTUBRE DEL 2023.</t>
  </si>
  <si>
    <t xml:space="preserve">VIATICOS </t>
  </si>
  <si>
    <t xml:space="preserve">CONSUMO DE ALIMENTOS </t>
  </si>
  <si>
    <t xml:space="preserve">BANOBRAS. TRAMO CARRETERO AUTOPISTA GUADALAJARA-COLIMA. Casetas </t>
  </si>
  <si>
    <t xml:space="preserve"> SEMANA del 30  al  05 de NOVIEMBRE del 2023.</t>
  </si>
  <si>
    <t>NOVIEMBRE 2023  SEMANA 44</t>
  </si>
  <si>
    <t>Gastos 02 de noviembre 2023</t>
  </si>
  <si>
    <t>Gastos 01 de noviembre 2023</t>
  </si>
  <si>
    <t>Gastos 03 de noviembre 2023</t>
  </si>
  <si>
    <t>GAS TOMZA. Compra de 52 litros de gas Lp para el montacargas</t>
  </si>
  <si>
    <r>
      <rPr>
        <b/>
        <sz val="7"/>
        <color indexed="8"/>
        <rFont val="Calibri"/>
        <family val="2"/>
        <scheme val="minor"/>
      </rPr>
      <t>Nota de remision</t>
    </r>
    <r>
      <rPr>
        <b/>
        <sz val="11"/>
        <color indexed="8"/>
        <rFont val="Calibri"/>
        <family val="2"/>
        <scheme val="minor"/>
      </rPr>
      <t xml:space="preserve">  1092771</t>
    </r>
  </si>
  <si>
    <t>REFACCIONARIA LA PAZ; Compra de filtro de aceite, juego de cablespara bujia, aceite motor, silicon gris.</t>
  </si>
  <si>
    <t xml:space="preserve">STEREN ; Compra de audifonos, cautin tipo lapiz, termometro digital, removedor de polvo. </t>
  </si>
  <si>
    <t>PAGO ADICIONAL A LAURA DELGADO. Calidad. Semana 43_23</t>
  </si>
  <si>
    <t xml:space="preserve">OTROS </t>
  </si>
  <si>
    <t>GALOPEZ; Pieza de AC templado y revenido</t>
  </si>
  <si>
    <t xml:space="preserve">FARMACIAS SIMILARES; Compra de medicamentos varios </t>
  </si>
  <si>
    <t xml:space="preserve">RECURSOS HUMANOS </t>
  </si>
  <si>
    <t>FJCAZ 8548</t>
  </si>
  <si>
    <t xml:space="preserve">MATERIALES ELECTROMECANICOS FRACER; Lampara, cable pot-16, tubo, placa de 2u, apagador, contacto, cople, conector, contratuerca, monitor, cable THW-16, chalupa galvanizada, </t>
  </si>
  <si>
    <t>APOYO PARA TRASLADO DE ZAPOTILTIC A CD. GUZMAN, OSCAR VILLA (Matriceria) semanas 39 a 42_23</t>
  </si>
  <si>
    <t xml:space="preserve">vale de caja </t>
  </si>
  <si>
    <t xml:space="preserve">HUGO ALBERTO ALCALA VENCES; Compra de buje trainmex v1-1.1/8", bolsa de trapo, pinzas punta de aguja, silicon traslucido. </t>
  </si>
  <si>
    <t>008BBD0</t>
  </si>
  <si>
    <t xml:space="preserve">CONCURSO DE CALAVERITAS LITERARIAS; JOSE LUIS ROMERO 2ª Lugar </t>
  </si>
  <si>
    <t xml:space="preserve">Vale de caja </t>
  </si>
  <si>
    <t xml:space="preserve">CONCURSO DE CALAVERITAS LITERARIAS; CARLOS VILLANUEVA 1ª Lugar </t>
  </si>
  <si>
    <t xml:space="preserve">CONCURSO DE CALAVERITAS LITERARIAS; SERGIO GOMEZ  3ª Lugar </t>
  </si>
  <si>
    <t>F39612</t>
  </si>
  <si>
    <t>FERRETERIA MORETT; Compra de jerga, juego de llaves</t>
  </si>
  <si>
    <t xml:space="preserve">FIJA-TODO; Rondana plana, tuerca hexagonal, toalla azul, tornillo hexagonal, aflojatodo lubricante 11 oz. </t>
  </si>
  <si>
    <t xml:space="preserve">MANTENIMIENTO </t>
  </si>
  <si>
    <t>A117475</t>
  </si>
  <si>
    <t xml:space="preserve">TEC PC SOLUCIONES EN INFORMATICA </t>
  </si>
  <si>
    <t>FM-8725</t>
  </si>
  <si>
    <t>NOVIEMBRE 2023  SEMANA 45</t>
  </si>
  <si>
    <t xml:space="preserve"> SEMANA del 06  al  12 de NOVIEMBRE del 2023.</t>
  </si>
  <si>
    <t>Gastos del 06 de Noviembre del 2023.</t>
  </si>
  <si>
    <t>Gastos del 07 de Noviembre del 2023.</t>
  </si>
  <si>
    <t xml:space="preserve">                           </t>
  </si>
  <si>
    <t xml:space="preserve">20 Calaveras de azúcar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</si>
</sst>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  <scheme val="minor"/>
    </font>
    <font>
      <b/>
      <i/>
      <sz val="8"/>
      <color indexed="8"/>
      <name val="Calibri"/>
      <family val="2"/>
      <scheme val="minor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indexed="8"/>
      <name val="Calibri"/>
      <family val="2"/>
      <scheme val="minor"/>
    </font>
    <font>
      <b/>
      <sz val="14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99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8" fillId="0" borderId="43" applyNumberFormat="0" applyFill="0" applyAlignment="0" applyProtection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Fill="1" applyBorder="1"/>
    <xf numFmtId="0" fontId="2" fillId="0" borderId="1" xfId="0" applyFont="1" applyBorder="1"/>
    <xf numFmtId="0" fontId="0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/>
    <xf numFmtId="0" fontId="0" fillId="0" borderId="0" xfId="0" applyFont="1"/>
    <xf numFmtId="17" fontId="3" fillId="0" borderId="6" xfId="0" applyNumberFormat="1" applyFont="1" applyBorder="1"/>
    <xf numFmtId="0" fontId="0" fillId="0" borderId="0" xfId="0" applyFont="1" applyBorder="1"/>
    <xf numFmtId="17" fontId="2" fillId="0" borderId="7" xfId="0" applyNumberFormat="1" applyFont="1" applyBorder="1" applyAlignment="1">
      <alignment horizontal="center"/>
    </xf>
    <xf numFmtId="0" fontId="3" fillId="0" borderId="0" xfId="0" applyFont="1" applyBorder="1"/>
    <xf numFmtId="17" fontId="5" fillId="2" borderId="0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17" fontId="2" fillId="0" borderId="13" xfId="0" applyNumberFormat="1" applyFont="1" applyBorder="1" applyAlignment="1">
      <alignment horizontal="center"/>
    </xf>
    <xf numFmtId="44" fontId="7" fillId="0" borderId="15" xfId="1" applyFont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22" xfId="0" applyFont="1" applyBorder="1"/>
    <xf numFmtId="0" fontId="0" fillId="0" borderId="23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3" xfId="0" applyBorder="1"/>
    <xf numFmtId="0" fontId="0" fillId="0" borderId="0" xfId="0" applyFill="1"/>
    <xf numFmtId="14" fontId="8" fillId="0" borderId="10" xfId="0" applyNumberFormat="1" applyFont="1" applyBorder="1" applyAlignment="1">
      <alignment horizontal="center"/>
    </xf>
    <xf numFmtId="0" fontId="8" fillId="0" borderId="24" xfId="0" applyNumberFormat="1" applyFont="1" applyBorder="1" applyAlignment="1">
      <alignment horizontal="center"/>
    </xf>
    <xf numFmtId="0" fontId="12" fillId="3" borderId="24" xfId="0" applyFont="1" applyFill="1" applyBorder="1" applyAlignment="1">
      <alignment horizontal="left"/>
    </xf>
    <xf numFmtId="14" fontId="8" fillId="0" borderId="24" xfId="0" applyNumberFormat="1" applyFont="1" applyBorder="1" applyAlignment="1">
      <alignment horizontal="center"/>
    </xf>
    <xf numFmtId="44" fontId="10" fillId="2" borderId="24" xfId="1" applyFont="1" applyFill="1" applyBorder="1" applyAlignment="1">
      <alignment horizontal="center"/>
    </xf>
    <xf numFmtId="44" fontId="10" fillId="0" borderId="24" xfId="1" applyFont="1" applyBorder="1" applyAlignment="1">
      <alignment horizontal="center"/>
    </xf>
    <xf numFmtId="0" fontId="0" fillId="0" borderId="24" xfId="0" applyBorder="1"/>
    <xf numFmtId="0" fontId="11" fillId="0" borderId="24" xfId="0" applyFont="1" applyBorder="1" applyAlignment="1">
      <alignment horizontal="center"/>
    </xf>
    <xf numFmtId="43" fontId="1" fillId="0" borderId="0" xfId="0" applyNumberFormat="1" applyFont="1" applyFill="1"/>
    <xf numFmtId="43" fontId="0" fillId="0" borderId="0" xfId="0" applyNumberFormat="1"/>
    <xf numFmtId="0" fontId="0" fillId="0" borderId="0" xfId="0" applyBorder="1"/>
    <xf numFmtId="14" fontId="12" fillId="3" borderId="0" xfId="0" applyNumberFormat="1" applyFont="1" applyFill="1" applyBorder="1" applyAlignment="1">
      <alignment horizontal="left"/>
    </xf>
    <xf numFmtId="14" fontId="0" fillId="0" borderId="0" xfId="0" applyNumberFormat="1" applyBorder="1"/>
    <xf numFmtId="43" fontId="1" fillId="0" borderId="0" xfId="0" applyNumberFormat="1" applyFont="1" applyBorder="1"/>
    <xf numFmtId="43" fontId="8" fillId="0" borderId="0" xfId="2" applyFont="1" applyFill="1" applyBorder="1"/>
    <xf numFmtId="0" fontId="0" fillId="0" borderId="0" xfId="0" applyBorder="1" applyAlignment="1">
      <alignment horizontal="center"/>
    </xf>
    <xf numFmtId="0" fontId="14" fillId="3" borderId="23" xfId="0" applyFont="1" applyFill="1" applyBorder="1"/>
    <xf numFmtId="43" fontId="14" fillId="3" borderId="23" xfId="0" applyNumberFormat="1" applyFont="1" applyFill="1" applyBorder="1"/>
    <xf numFmtId="43" fontId="8" fillId="3" borderId="0" xfId="0" applyNumberFormat="1" applyFont="1" applyFill="1" applyBorder="1"/>
    <xf numFmtId="43" fontId="12" fillId="0" borderId="0" xfId="2" applyFont="1" applyFill="1" applyBorder="1"/>
    <xf numFmtId="43" fontId="8" fillId="0" borderId="0" xfId="2" applyFont="1" applyFill="1" applyBorder="1" applyAlignment="1">
      <alignment horizontal="center"/>
    </xf>
    <xf numFmtId="43" fontId="8" fillId="0" borderId="0" xfId="2" applyFont="1" applyFill="1" applyBorder="1" applyAlignment="1"/>
    <xf numFmtId="0" fontId="12" fillId="0" borderId="0" xfId="0" applyFont="1" applyFill="1" applyBorder="1" applyAlignment="1">
      <alignment horizontal="left"/>
    </xf>
    <xf numFmtId="43" fontId="12" fillId="0" borderId="0" xfId="2" applyNumberFormat="1" applyFont="1" applyFill="1" applyBorder="1" applyAlignment="1">
      <alignment horizontal="right"/>
    </xf>
    <xf numFmtId="43" fontId="15" fillId="0" borderId="0" xfId="0" applyNumberFormat="1" applyFont="1" applyFill="1" applyBorder="1" applyAlignment="1">
      <alignment horizontal="center"/>
    </xf>
    <xf numFmtId="44" fontId="10" fillId="0" borderId="0" xfId="1" applyFont="1" applyFill="1" applyBorder="1" applyAlignment="1">
      <alignment horizontal="center"/>
    </xf>
    <xf numFmtId="43" fontId="8" fillId="0" borderId="0" xfId="0" applyNumberFormat="1" applyFont="1" applyFill="1" applyBorder="1"/>
    <xf numFmtId="43" fontId="12" fillId="0" borderId="0" xfId="2" applyNumberFormat="1" applyFont="1" applyFill="1" applyBorder="1" applyAlignment="1">
      <alignment horizontal="center"/>
    </xf>
    <xf numFmtId="0" fontId="14" fillId="0" borderId="23" xfId="0" applyFont="1" applyFill="1" applyBorder="1"/>
    <xf numFmtId="43" fontId="12" fillId="0" borderId="0" xfId="2" applyFont="1" applyFill="1" applyBorder="1" applyAlignment="1"/>
    <xf numFmtId="43" fontId="12" fillId="0" borderId="0" xfId="2" applyFont="1" applyFill="1" applyBorder="1" applyAlignment="1">
      <alignment horizontal="center"/>
    </xf>
    <xf numFmtId="14" fontId="11" fillId="0" borderId="0" xfId="0" applyNumberFormat="1" applyFont="1" applyBorder="1"/>
    <xf numFmtId="0" fontId="14" fillId="0" borderId="23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44" fontId="8" fillId="0" borderId="0" xfId="1" applyFont="1" applyFill="1" applyBorder="1" applyAlignment="1">
      <alignment horizontal="center"/>
    </xf>
    <xf numFmtId="0" fontId="8" fillId="0" borderId="0" xfId="0" applyFont="1" applyFill="1" applyBorder="1"/>
    <xf numFmtId="0" fontId="15" fillId="0" borderId="0" xfId="0" applyFont="1" applyBorder="1"/>
    <xf numFmtId="0" fontId="12" fillId="0" borderId="0" xfId="0" applyFont="1" applyFill="1" applyBorder="1"/>
    <xf numFmtId="0" fontId="15" fillId="0" borderId="0" xfId="0" applyFont="1" applyFill="1" applyBorder="1"/>
    <xf numFmtId="0" fontId="14" fillId="0" borderId="25" xfId="0" applyFont="1" applyFill="1" applyBorder="1"/>
    <xf numFmtId="43" fontId="14" fillId="3" borderId="9" xfId="0" applyNumberFormat="1" applyFont="1" applyFill="1" applyBorder="1"/>
    <xf numFmtId="43" fontId="14" fillId="0" borderId="26" xfId="0" applyNumberFormat="1" applyFont="1" applyFill="1" applyBorder="1"/>
    <xf numFmtId="43" fontId="15" fillId="0" borderId="0" xfId="0" applyNumberFormat="1" applyFont="1" applyBorder="1"/>
    <xf numFmtId="0" fontId="14" fillId="0" borderId="27" xfId="0" applyFont="1" applyFill="1" applyBorder="1" applyAlignment="1">
      <alignment horizontal="right"/>
    </xf>
    <xf numFmtId="43" fontId="14" fillId="2" borderId="28" xfId="0" applyNumberFormat="1" applyFont="1" applyFill="1" applyBorder="1"/>
    <xf numFmtId="0" fontId="14" fillId="0" borderId="4" xfId="0" applyFont="1" applyFill="1" applyBorder="1"/>
    <xf numFmtId="43" fontId="14" fillId="0" borderId="5" xfId="0" applyNumberFormat="1" applyFont="1" applyFill="1" applyBorder="1"/>
    <xf numFmtId="44" fontId="0" fillId="0" borderId="0" xfId="0" applyNumberFormat="1" applyFill="1" applyBorder="1" applyAlignment="1">
      <alignment horizontal="center"/>
    </xf>
    <xf numFmtId="43" fontId="15" fillId="0" borderId="0" xfId="0" applyNumberFormat="1" applyFont="1"/>
    <xf numFmtId="0" fontId="15" fillId="0" borderId="0" xfId="0" applyFont="1"/>
    <xf numFmtId="43" fontId="0" fillId="0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/>
    <xf numFmtId="17" fontId="2" fillId="2" borderId="0" xfId="0" applyNumberFormat="1" applyFont="1" applyFill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44" fontId="2" fillId="0" borderId="32" xfId="1" applyFont="1" applyBorder="1" applyAlignment="1">
      <alignment horizontal="center"/>
    </xf>
    <xf numFmtId="0" fontId="0" fillId="0" borderId="34" xfId="0" applyFont="1" applyBorder="1"/>
    <xf numFmtId="0" fontId="0" fillId="0" borderId="35" xfId="0" applyFont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43" fontId="1" fillId="0" borderId="0" xfId="0" applyNumberFormat="1" applyFont="1" applyFill="1" applyBorder="1"/>
    <xf numFmtId="43" fontId="0" fillId="0" borderId="0" xfId="0" applyNumberFormat="1" applyBorder="1"/>
    <xf numFmtId="0" fontId="0" fillId="0" borderId="0" xfId="0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9" fillId="0" borderId="24" xfId="0" applyNumberFormat="1" applyFont="1" applyBorder="1" applyAlignment="1">
      <alignment horizontal="center"/>
    </xf>
    <xf numFmtId="43" fontId="5" fillId="2" borderId="28" xfId="0" applyNumberFormat="1" applyFont="1" applyFill="1" applyBorder="1"/>
    <xf numFmtId="0" fontId="2" fillId="0" borderId="19" xfId="0" applyNumberFormat="1" applyFont="1" applyBorder="1" applyAlignment="1">
      <alignment horizontal="center"/>
    </xf>
    <xf numFmtId="164" fontId="4" fillId="2" borderId="0" xfId="0" applyNumberFormat="1" applyFont="1" applyFill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/>
    </xf>
    <xf numFmtId="0" fontId="16" fillId="0" borderId="24" xfId="0" applyNumberFormat="1" applyFont="1" applyBorder="1" applyAlignment="1">
      <alignment horizontal="center"/>
    </xf>
    <xf numFmtId="0" fontId="13" fillId="3" borderId="24" xfId="0" applyFont="1" applyFill="1" applyBorder="1" applyAlignment="1">
      <alignment horizontal="left"/>
    </xf>
    <xf numFmtId="14" fontId="5" fillId="0" borderId="24" xfId="0" applyNumberFormat="1" applyFont="1" applyBorder="1" applyAlignment="1">
      <alignment horizontal="center"/>
    </xf>
    <xf numFmtId="43" fontId="5" fillId="2" borderId="23" xfId="0" applyNumberFormat="1" applyFont="1" applyFill="1" applyBorder="1"/>
    <xf numFmtId="0" fontId="5" fillId="0" borderId="24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Fill="1" applyBorder="1" applyAlignment="1">
      <alignment horizontal="left"/>
    </xf>
    <xf numFmtId="43" fontId="8" fillId="0" borderId="0" xfId="2" applyFont="1" applyFill="1" applyBorder="1" applyAlignment="1">
      <alignment horizontal="left"/>
    </xf>
    <xf numFmtId="43" fontId="12" fillId="0" borderId="0" xfId="2" applyFont="1" applyFill="1" applyBorder="1" applyAlignment="1">
      <alignment horizontal="left"/>
    </xf>
    <xf numFmtId="0" fontId="3" fillId="3" borderId="20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2" fillId="3" borderId="42" xfId="0" applyFont="1" applyFill="1" applyBorder="1" applyAlignment="1">
      <alignment horizontal="center"/>
    </xf>
    <xf numFmtId="14" fontId="5" fillId="0" borderId="36" xfId="1" applyNumberFormat="1" applyFont="1" applyFill="1" applyBorder="1" applyAlignment="1">
      <alignment horizontal="center"/>
    </xf>
    <xf numFmtId="0" fontId="0" fillId="0" borderId="19" xfId="0" applyFill="1" applyBorder="1"/>
    <xf numFmtId="14" fontId="5" fillId="0" borderId="18" xfId="0" applyNumberFormat="1" applyFont="1" applyFill="1" applyBorder="1" applyAlignment="1">
      <alignment horizontal="center"/>
    </xf>
    <xf numFmtId="0" fontId="0" fillId="0" borderId="40" xfId="0" applyFill="1" applyBorder="1"/>
    <xf numFmtId="14" fontId="5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43" fontId="14" fillId="3" borderId="23" xfId="0" applyNumberFormat="1" applyFont="1" applyFill="1" applyBorder="1" applyAlignment="1">
      <alignment horizontal="center"/>
    </xf>
    <xf numFmtId="43" fontId="8" fillId="0" borderId="0" xfId="0" applyNumberFormat="1" applyFont="1" applyFill="1" applyBorder="1" applyAlignment="1">
      <alignment horizontal="center"/>
    </xf>
    <xf numFmtId="43" fontId="14" fillId="3" borderId="9" xfId="0" applyNumberFormat="1" applyFont="1" applyFill="1" applyBorder="1" applyAlignment="1">
      <alignment horizontal="center"/>
    </xf>
    <xf numFmtId="43" fontId="14" fillId="0" borderId="26" xfId="0" applyNumberFormat="1" applyFont="1" applyFill="1" applyBorder="1" applyAlignment="1">
      <alignment horizontal="center"/>
    </xf>
    <xf numFmtId="43" fontId="14" fillId="0" borderId="5" xfId="0" applyNumberFormat="1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44" fontId="7" fillId="3" borderId="23" xfId="1" applyFont="1" applyFill="1" applyBorder="1" applyAlignment="1">
      <alignment horizontal="center"/>
    </xf>
    <xf numFmtId="44" fontId="7" fillId="0" borderId="23" xfId="1" applyFont="1" applyBorder="1" applyAlignment="1">
      <alignment horizontal="center"/>
    </xf>
    <xf numFmtId="14" fontId="3" fillId="0" borderId="23" xfId="1" applyNumberFormat="1" applyFont="1" applyBorder="1" applyAlignment="1">
      <alignment horizontal="center"/>
    </xf>
    <xf numFmtId="44" fontId="7" fillId="3" borderId="19" xfId="1" applyFont="1" applyFill="1" applyBorder="1" applyAlignment="1">
      <alignment horizontal="center"/>
    </xf>
    <xf numFmtId="0" fontId="3" fillId="0" borderId="20" xfId="0" applyFont="1" applyBorder="1" applyAlignment="1">
      <alignment horizontal="left"/>
    </xf>
    <xf numFmtId="14" fontId="13" fillId="0" borderId="19" xfId="1" applyNumberFormat="1" applyFont="1" applyFill="1" applyBorder="1" applyAlignment="1">
      <alignment horizontal="center"/>
    </xf>
    <xf numFmtId="0" fontId="2" fillId="0" borderId="31" xfId="0" applyNumberFormat="1" applyFont="1" applyBorder="1" applyAlignment="1">
      <alignment horizontal="center"/>
    </xf>
    <xf numFmtId="0" fontId="2" fillId="0" borderId="23" xfId="0" applyNumberFormat="1" applyFont="1" applyBorder="1" applyAlignment="1">
      <alignment horizontal="center"/>
    </xf>
    <xf numFmtId="0" fontId="14" fillId="3" borderId="4" xfId="0" applyFont="1" applyFill="1" applyBorder="1"/>
    <xf numFmtId="43" fontId="14" fillId="3" borderId="5" xfId="0" applyNumberFormat="1" applyFont="1" applyFill="1" applyBorder="1"/>
    <xf numFmtId="0" fontId="14" fillId="3" borderId="8" xfId="0" applyFont="1" applyFill="1" applyBorder="1"/>
    <xf numFmtId="0" fontId="14" fillId="0" borderId="8" xfId="0" applyFont="1" applyFill="1" applyBorder="1"/>
    <xf numFmtId="0" fontId="14" fillId="0" borderId="10" xfId="0" applyFont="1" applyFill="1" applyBorder="1" applyAlignment="1">
      <alignment horizontal="right"/>
    </xf>
    <xf numFmtId="43" fontId="5" fillId="2" borderId="11" xfId="0" applyNumberFormat="1" applyFont="1" applyFill="1" applyBorder="1"/>
    <xf numFmtId="0" fontId="0" fillId="0" borderId="44" xfId="0" applyFont="1" applyBorder="1"/>
    <xf numFmtId="0" fontId="0" fillId="0" borderId="19" xfId="0" applyFont="1" applyBorder="1" applyAlignment="1">
      <alignment horizontal="center"/>
    </xf>
    <xf numFmtId="0" fontId="0" fillId="0" borderId="10" xfId="0" applyFont="1" applyBorder="1"/>
    <xf numFmtId="0" fontId="0" fillId="0" borderId="24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43" fontId="14" fillId="3" borderId="26" xfId="0" applyNumberFormat="1" applyFont="1" applyFill="1" applyBorder="1"/>
    <xf numFmtId="0" fontId="3" fillId="3" borderId="42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0" fillId="0" borderId="39" xfId="0" applyFill="1" applyBorder="1"/>
    <xf numFmtId="0" fontId="0" fillId="0" borderId="19" xfId="0" applyFill="1" applyBorder="1" applyAlignment="1">
      <alignment horizontal="center"/>
    </xf>
    <xf numFmtId="0" fontId="20" fillId="0" borderId="0" xfId="0" applyFont="1"/>
    <xf numFmtId="43" fontId="21" fillId="0" borderId="0" xfId="0" applyNumberFormat="1" applyFont="1" applyFill="1" applyBorder="1"/>
    <xf numFmtId="43" fontId="21" fillId="0" borderId="0" xfId="2" applyFont="1" applyFill="1" applyBorder="1" applyAlignment="1"/>
    <xf numFmtId="0" fontId="22" fillId="0" borderId="0" xfId="0" applyFont="1" applyFill="1" applyBorder="1" applyAlignment="1">
      <alignment horizontal="left"/>
    </xf>
    <xf numFmtId="43" fontId="22" fillId="0" borderId="0" xfId="2" applyFont="1" applyFill="1" applyBorder="1" applyAlignment="1">
      <alignment horizontal="center"/>
    </xf>
    <xf numFmtId="44" fontId="6" fillId="3" borderId="23" xfId="1" applyFont="1" applyFill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44" fontId="0" fillId="0" borderId="23" xfId="0" applyNumberFormat="1" applyBorder="1"/>
    <xf numFmtId="0" fontId="0" fillId="0" borderId="45" xfId="0" applyFill="1" applyBorder="1"/>
    <xf numFmtId="0" fontId="0" fillId="0" borderId="46" xfId="0" applyFill="1" applyBorder="1"/>
    <xf numFmtId="0" fontId="0" fillId="0" borderId="9" xfId="0" applyFill="1" applyBorder="1" applyAlignment="1">
      <alignment horizontal="center"/>
    </xf>
    <xf numFmtId="44" fontId="0" fillId="0" borderId="19" xfId="0" applyNumberFormat="1" applyBorder="1"/>
    <xf numFmtId="0" fontId="0" fillId="0" borderId="19" xfId="0" applyBorder="1" applyAlignment="1">
      <alignment horizontal="left"/>
    </xf>
    <xf numFmtId="0" fontId="0" fillId="0" borderId="3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0" borderId="34" xfId="0" applyFont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14" fontId="3" fillId="0" borderId="23" xfId="1" applyNumberFormat="1" applyFont="1" applyFill="1" applyBorder="1" applyAlignment="1">
      <alignment horizontal="center"/>
    </xf>
    <xf numFmtId="14" fontId="2" fillId="0" borderId="18" xfId="0" applyNumberFormat="1" applyFont="1" applyFill="1" applyBorder="1" applyAlignment="1">
      <alignment horizontal="center"/>
    </xf>
    <xf numFmtId="14" fontId="6" fillId="0" borderId="23" xfId="1" applyNumberFormat="1" applyFont="1" applyFill="1" applyBorder="1" applyAlignment="1">
      <alignment horizontal="center"/>
    </xf>
    <xf numFmtId="44" fontId="7" fillId="0" borderId="35" xfId="1" applyFont="1" applyBorder="1" applyAlignment="1">
      <alignment horizontal="center"/>
    </xf>
    <xf numFmtId="14" fontId="5" fillId="0" borderId="8" xfId="0" applyNumberFormat="1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1" fillId="0" borderId="40" xfId="0" applyFont="1" applyFill="1" applyBorder="1"/>
    <xf numFmtId="0" fontId="1" fillId="0" borderId="46" xfId="0" applyFont="1" applyFill="1" applyBorder="1"/>
    <xf numFmtId="14" fontId="5" fillId="0" borderId="35" xfId="0" applyNumberFormat="1" applyFont="1" applyFill="1" applyBorder="1" applyAlignment="1">
      <alignment horizontal="center"/>
    </xf>
    <xf numFmtId="44" fontId="6" fillId="3" borderId="35" xfId="1" applyFont="1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2" fillId="0" borderId="35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4" fillId="3" borderId="35" xfId="0" applyFont="1" applyFill="1" applyBorder="1"/>
    <xf numFmtId="43" fontId="14" fillId="3" borderId="35" xfId="0" applyNumberFormat="1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43" fontId="14" fillId="3" borderId="35" xfId="0" applyNumberFormat="1" applyFont="1" applyFill="1" applyBorder="1"/>
    <xf numFmtId="44" fontId="14" fillId="2" borderId="23" xfId="4" applyFont="1" applyFill="1" applyBorder="1" applyAlignment="1">
      <alignment horizontal="center"/>
    </xf>
    <xf numFmtId="44" fontId="14" fillId="2" borderId="28" xfId="4" applyFont="1" applyFill="1" applyBorder="1" applyAlignment="1">
      <alignment horizontal="center"/>
    </xf>
    <xf numFmtId="0" fontId="0" fillId="0" borderId="23" xfId="0" applyFont="1" applyBorder="1"/>
    <xf numFmtId="43" fontId="14" fillId="0" borderId="19" xfId="0" applyNumberFormat="1" applyFont="1" applyFill="1" applyBorder="1" applyAlignment="1">
      <alignment horizontal="center"/>
    </xf>
    <xf numFmtId="43" fontId="14" fillId="0" borderId="23" xfId="0" applyNumberFormat="1" applyFont="1" applyFill="1" applyBorder="1" applyAlignment="1">
      <alignment horizontal="center"/>
    </xf>
    <xf numFmtId="43" fontId="14" fillId="0" borderId="23" xfId="0" applyNumberFormat="1" applyFont="1" applyFill="1" applyBorder="1"/>
    <xf numFmtId="0" fontId="0" fillId="0" borderId="19" xfId="0" applyFont="1" applyBorder="1" applyAlignment="1">
      <alignment horizontal="left"/>
    </xf>
    <xf numFmtId="0" fontId="3" fillId="3" borderId="38" xfId="0" applyFont="1" applyFill="1" applyBorder="1" applyAlignment="1">
      <alignment horizontal="left"/>
    </xf>
    <xf numFmtId="0" fontId="5" fillId="0" borderId="23" xfId="0" applyFont="1" applyFill="1" applyBorder="1"/>
    <xf numFmtId="43" fontId="5" fillId="0" borderId="23" xfId="0" applyNumberFormat="1" applyFont="1" applyFill="1" applyBorder="1" applyAlignment="1">
      <alignment horizontal="center"/>
    </xf>
    <xf numFmtId="43" fontId="5" fillId="0" borderId="23" xfId="0" applyNumberFormat="1" applyFont="1" applyFill="1" applyBorder="1"/>
    <xf numFmtId="44" fontId="3" fillId="0" borderId="23" xfId="1" applyFont="1" applyBorder="1" applyAlignment="1">
      <alignment horizontal="center"/>
    </xf>
    <xf numFmtId="0" fontId="0" fillId="0" borderId="34" xfId="0" applyFill="1" applyBorder="1" applyAlignment="1">
      <alignment horizontal="left"/>
    </xf>
    <xf numFmtId="0" fontId="3" fillId="3" borderId="37" xfId="0" applyFont="1" applyFill="1" applyBorder="1" applyAlignment="1">
      <alignment horizontal="left"/>
    </xf>
    <xf numFmtId="44" fontId="7" fillId="3" borderId="35" xfId="1" applyFont="1" applyFill="1" applyBorder="1" applyAlignment="1">
      <alignment horizontal="center"/>
    </xf>
    <xf numFmtId="44" fontId="6" fillId="3" borderId="19" xfId="1" applyFont="1" applyFill="1" applyBorder="1" applyAlignment="1">
      <alignment horizontal="center"/>
    </xf>
    <xf numFmtId="14" fontId="13" fillId="0" borderId="35" xfId="0" applyNumberFormat="1" applyFont="1" applyFill="1" applyBorder="1" applyAlignment="1">
      <alignment horizontal="center"/>
    </xf>
    <xf numFmtId="14" fontId="6" fillId="0" borderId="35" xfId="1" applyNumberFormat="1" applyFont="1" applyFill="1" applyBorder="1" applyAlignment="1">
      <alignment horizontal="center"/>
    </xf>
    <xf numFmtId="0" fontId="14" fillId="5" borderId="23" xfId="0" applyFont="1" applyFill="1" applyBorder="1"/>
    <xf numFmtId="43" fontId="14" fillId="5" borderId="23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0" fillId="0" borderId="41" xfId="0" applyFont="1" applyBorder="1"/>
    <xf numFmtId="0" fontId="2" fillId="0" borderId="20" xfId="0" applyFont="1" applyBorder="1" applyAlignment="1">
      <alignment horizontal="left"/>
    </xf>
    <xf numFmtId="0" fontId="5" fillId="0" borderId="25" xfId="0" applyFont="1" applyFill="1" applyBorder="1"/>
    <xf numFmtId="43" fontId="5" fillId="3" borderId="26" xfId="0" applyNumberFormat="1" applyFont="1" applyFill="1" applyBorder="1"/>
    <xf numFmtId="0" fontId="1" fillId="2" borderId="40" xfId="0" applyFont="1" applyFill="1" applyBorder="1"/>
    <xf numFmtId="0" fontId="5" fillId="0" borderId="8" xfId="0" applyFont="1" applyFill="1" applyBorder="1"/>
    <xf numFmtId="43" fontId="5" fillId="0" borderId="9" xfId="0" applyNumberFormat="1" applyFont="1" applyFill="1" applyBorder="1"/>
    <xf numFmtId="0" fontId="0" fillId="0" borderId="37" xfId="0" applyFill="1" applyBorder="1" applyAlignment="1">
      <alignment horizontal="center"/>
    </xf>
    <xf numFmtId="0" fontId="1" fillId="0" borderId="47" xfId="0" applyFont="1" applyFill="1" applyBorder="1"/>
    <xf numFmtId="0" fontId="2" fillId="0" borderId="23" xfId="0" applyFont="1" applyFill="1" applyBorder="1"/>
    <xf numFmtId="43" fontId="2" fillId="0" borderId="23" xfId="0" applyNumberFormat="1" applyFont="1" applyFill="1" applyBorder="1"/>
    <xf numFmtId="0" fontId="13" fillId="0" borderId="23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5" xfId="0" applyFont="1" applyBorder="1" applyAlignment="1">
      <alignment horizontal="left" wrapText="1"/>
    </xf>
    <xf numFmtId="164" fontId="4" fillId="6" borderId="0" xfId="0" applyNumberFormat="1" applyFont="1" applyFill="1" applyBorder="1" applyAlignment="1">
      <alignment horizontal="center" vertical="center" wrapText="1"/>
    </xf>
    <xf numFmtId="0" fontId="3" fillId="0" borderId="35" xfId="0" applyNumberFormat="1" applyFont="1" applyBorder="1" applyAlignment="1">
      <alignment horizontal="center"/>
    </xf>
    <xf numFmtId="0" fontId="0" fillId="0" borderId="40" xfId="0" applyFont="1" applyBorder="1"/>
    <xf numFmtId="0" fontId="13" fillId="0" borderId="35" xfId="0" applyFont="1" applyBorder="1" applyAlignment="1">
      <alignment horizontal="left"/>
    </xf>
    <xf numFmtId="0" fontId="0" fillId="0" borderId="47" xfId="0" applyFont="1" applyBorder="1"/>
    <xf numFmtId="0" fontId="3" fillId="0" borderId="23" xfId="0" applyNumberFormat="1" applyFont="1" applyBorder="1" applyAlignment="1">
      <alignment horizontal="center"/>
    </xf>
    <xf numFmtId="14" fontId="5" fillId="0" borderId="23" xfId="0" applyNumberFormat="1" applyFont="1" applyFill="1" applyBorder="1" applyAlignment="1">
      <alignment horizontal="center"/>
    </xf>
    <xf numFmtId="14" fontId="13" fillId="0" borderId="8" xfId="0" applyNumberFormat="1" applyFont="1" applyBorder="1" applyAlignment="1">
      <alignment horizontal="center"/>
    </xf>
    <xf numFmtId="14" fontId="11" fillId="0" borderId="25" xfId="0" applyNumberFormat="1" applyFon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44" fontId="0" fillId="0" borderId="35" xfId="0" applyNumberFormat="1" applyBorder="1"/>
    <xf numFmtId="0" fontId="0" fillId="0" borderId="37" xfId="0" applyBorder="1" applyAlignment="1">
      <alignment horizontal="center"/>
    </xf>
    <xf numFmtId="0" fontId="0" fillId="0" borderId="47" xfId="0" applyFill="1" applyBorder="1"/>
    <xf numFmtId="0" fontId="11" fillId="0" borderId="8" xfId="0" applyFont="1" applyBorder="1"/>
    <xf numFmtId="0" fontId="0" fillId="0" borderId="23" xfId="0" applyBorder="1" applyAlignment="1">
      <alignment horizontal="center"/>
    </xf>
    <xf numFmtId="0" fontId="0" fillId="0" borderId="38" xfId="0" applyBorder="1" applyAlignment="1">
      <alignment horizontal="center"/>
    </xf>
    <xf numFmtId="14" fontId="11" fillId="0" borderId="8" xfId="0" applyNumberFormat="1" applyFont="1" applyBorder="1"/>
    <xf numFmtId="14" fontId="0" fillId="0" borderId="23" xfId="0" applyNumberFormat="1" applyBorder="1" applyAlignment="1">
      <alignment horizontal="center"/>
    </xf>
    <xf numFmtId="44" fontId="0" fillId="0" borderId="23" xfId="4" applyFont="1" applyBorder="1"/>
    <xf numFmtId="0" fontId="13" fillId="0" borderId="23" xfId="0" applyFont="1" applyBorder="1" applyAlignment="1">
      <alignment horizontal="center" wrapText="1"/>
    </xf>
    <xf numFmtId="14" fontId="11" fillId="0" borderId="25" xfId="0" applyNumberFormat="1" applyFont="1" applyBorder="1"/>
    <xf numFmtId="0" fontId="0" fillId="0" borderId="35" xfId="0" applyBorder="1" applyAlignment="1">
      <alignment horizontal="center"/>
    </xf>
    <xf numFmtId="0" fontId="0" fillId="0" borderId="35" xfId="0" applyBorder="1" applyAlignment="1">
      <alignment wrapText="1"/>
    </xf>
    <xf numFmtId="44" fontId="1" fillId="0" borderId="35" xfId="4" applyFont="1" applyFill="1" applyBorder="1"/>
    <xf numFmtId="14" fontId="3" fillId="3" borderId="23" xfId="0" applyNumberFormat="1" applyFont="1" applyFill="1" applyBorder="1" applyAlignment="1">
      <alignment horizontal="left"/>
    </xf>
    <xf numFmtId="44" fontId="3" fillId="0" borderId="23" xfId="4" applyFont="1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43" fontId="15" fillId="0" borderId="23" xfId="0" applyNumberFormat="1" applyFont="1" applyFill="1" applyBorder="1" applyAlignment="1">
      <alignment horizontal="center"/>
    </xf>
    <xf numFmtId="44" fontId="3" fillId="0" borderId="23" xfId="4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43" fontId="0" fillId="0" borderId="23" xfId="0" applyNumberFormat="1" applyFont="1" applyFill="1" applyBorder="1" applyAlignment="1">
      <alignment horizontal="center"/>
    </xf>
    <xf numFmtId="0" fontId="0" fillId="0" borderId="35" xfId="0" applyBorder="1"/>
    <xf numFmtId="44" fontId="3" fillId="0" borderId="35" xfId="4" applyFont="1" applyFill="1" applyBorder="1" applyAlignment="1">
      <alignment horizontal="left"/>
    </xf>
    <xf numFmtId="0" fontId="0" fillId="0" borderId="35" xfId="0" applyFill="1" applyBorder="1" applyAlignment="1">
      <alignment horizontal="center"/>
    </xf>
    <xf numFmtId="44" fontId="12" fillId="0" borderId="23" xfId="4" applyFont="1" applyFill="1" applyBorder="1" applyAlignment="1">
      <alignment horizontal="left"/>
    </xf>
    <xf numFmtId="14" fontId="2" fillId="0" borderId="25" xfId="0" applyNumberFormat="1" applyFont="1" applyBorder="1" applyAlignment="1">
      <alignment horizontal="center"/>
    </xf>
    <xf numFmtId="14" fontId="3" fillId="0" borderId="35" xfId="1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4" fontId="3" fillId="0" borderId="19" xfId="1" applyNumberFormat="1" applyFont="1" applyFill="1" applyBorder="1" applyAlignment="1">
      <alignment horizontal="center"/>
    </xf>
    <xf numFmtId="0" fontId="0" fillId="0" borderId="48" xfId="0" applyFont="1" applyBorder="1" applyAlignment="1">
      <alignment horizontal="center"/>
    </xf>
    <xf numFmtId="44" fontId="6" fillId="3" borderId="19" xfId="4" applyFont="1" applyFill="1" applyBorder="1" applyAlignment="1">
      <alignment horizontal="center"/>
    </xf>
    <xf numFmtId="44" fontId="6" fillId="3" borderId="23" xfId="4" applyFont="1" applyFill="1" applyBorder="1" applyAlignment="1">
      <alignment horizontal="center"/>
    </xf>
    <xf numFmtId="0" fontId="0" fillId="0" borderId="23" xfId="0" applyBorder="1" applyAlignment="1">
      <alignment wrapText="1"/>
    </xf>
    <xf numFmtId="0" fontId="2" fillId="0" borderId="16" xfId="0" applyNumberFormat="1" applyFont="1" applyBorder="1" applyAlignment="1">
      <alignment horizontal="center"/>
    </xf>
    <xf numFmtId="14" fontId="13" fillId="0" borderId="16" xfId="0" applyNumberFormat="1" applyFont="1" applyFill="1" applyBorder="1" applyAlignment="1">
      <alignment horizontal="center"/>
    </xf>
    <xf numFmtId="44" fontId="6" fillId="3" borderId="16" xfId="1" applyFont="1" applyFill="1" applyBorder="1" applyAlignment="1">
      <alignment horizontal="center"/>
    </xf>
    <xf numFmtId="0" fontId="13" fillId="0" borderId="16" xfId="0" applyFont="1" applyBorder="1" applyAlignment="1">
      <alignment horizontal="left"/>
    </xf>
    <xf numFmtId="44" fontId="6" fillId="3" borderId="16" xfId="4" applyFont="1" applyFill="1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14" fontId="3" fillId="0" borderId="25" xfId="1" applyNumberFormat="1" applyFont="1" applyBorder="1" applyAlignment="1">
      <alignment horizontal="center"/>
    </xf>
    <xf numFmtId="14" fontId="3" fillId="0" borderId="8" xfId="1" applyNumberFormat="1" applyFont="1" applyFill="1" applyBorder="1" applyAlignment="1">
      <alignment horizontal="center"/>
    </xf>
    <xf numFmtId="43" fontId="8" fillId="0" borderId="38" xfId="2" applyFont="1" applyFill="1" applyBorder="1" applyAlignment="1">
      <alignment horizontal="center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0" fillId="0" borderId="50" xfId="0" applyFont="1" applyBorder="1"/>
    <xf numFmtId="0" fontId="0" fillId="0" borderId="33" xfId="0" applyFont="1" applyBorder="1"/>
    <xf numFmtId="14" fontId="11" fillId="0" borderId="35" xfId="0" applyNumberFormat="1" applyFont="1" applyBorder="1" applyAlignment="1">
      <alignment horizontal="center"/>
    </xf>
    <xf numFmtId="44" fontId="25" fillId="2" borderId="24" xfId="1" applyFont="1" applyFill="1" applyBorder="1" applyAlignment="1">
      <alignment horizontal="center"/>
    </xf>
    <xf numFmtId="14" fontId="0" fillId="0" borderId="8" xfId="0" applyNumberFormat="1" applyFont="1" applyBorder="1"/>
    <xf numFmtId="0" fontId="0" fillId="0" borderId="34" xfId="0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44" fontId="7" fillId="3" borderId="14" xfId="1" applyFont="1" applyFill="1" applyBorder="1" applyAlignment="1">
      <alignment horizontal="center"/>
    </xf>
    <xf numFmtId="44" fontId="7" fillId="3" borderId="33" xfId="1" applyFont="1" applyFill="1" applyBorder="1" applyAlignment="1">
      <alignment horizontal="center"/>
    </xf>
    <xf numFmtId="44" fontId="7" fillId="0" borderId="14" xfId="1" applyFont="1" applyBorder="1" applyAlignment="1">
      <alignment horizontal="center"/>
    </xf>
    <xf numFmtId="44" fontId="7" fillId="0" borderId="33" xfId="1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9" fillId="0" borderId="0" xfId="3" applyFont="1" applyFill="1" applyBorder="1" applyAlignment="1">
      <alignment horizontal="center" vertical="center" wrapText="1"/>
    </xf>
    <xf numFmtId="0" fontId="19" fillId="0" borderId="43" xfId="3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4" fontId="7" fillId="3" borderId="21" xfId="1" applyFont="1" applyFill="1" applyBorder="1" applyAlignment="1">
      <alignment horizontal="center"/>
    </xf>
    <xf numFmtId="44" fontId="7" fillId="0" borderId="21" xfId="1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14" fontId="3" fillId="0" borderId="51" xfId="1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wrapText="1"/>
    </xf>
    <xf numFmtId="14" fontId="3" fillId="0" borderId="16" xfId="1" applyNumberFormat="1" applyFont="1" applyBorder="1" applyAlignment="1">
      <alignment horizontal="center"/>
    </xf>
    <xf numFmtId="44" fontId="0" fillId="0" borderId="19" xfId="4" applyFont="1" applyBorder="1"/>
    <xf numFmtId="0" fontId="0" fillId="0" borderId="48" xfId="0" applyBorder="1" applyAlignment="1">
      <alignment horizontal="center"/>
    </xf>
    <xf numFmtId="0" fontId="0" fillId="0" borderId="50" xfId="0" applyFill="1" applyBorder="1"/>
  </cellXfs>
  <cellStyles count="5">
    <cellStyle name="Millares 2" xfId="2"/>
    <cellStyle name="Moneda" xfId="4" builtinId="4"/>
    <cellStyle name="Moneda 2" xfId="1"/>
    <cellStyle name="Normal" xfId="0" builtinId="0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opLeftCell="A10" workbookViewId="0">
      <selection activeCell="D31" sqref="D31"/>
    </sheetView>
  </sheetViews>
  <sheetFormatPr baseColWidth="10" defaultRowHeight="15" x14ac:dyDescent="0.25"/>
  <cols>
    <col min="1" max="1" width="3.5703125" style="1" customWidth="1"/>
    <col min="2" max="2" width="10.7109375" style="1" bestFit="1" customWidth="1"/>
    <col min="3" max="3" width="19.42578125" style="1" bestFit="1" customWidth="1"/>
    <col min="4" max="4" width="113.5703125" style="1" customWidth="1"/>
    <col min="5" max="5" width="19.42578125" style="89" customWidth="1"/>
    <col min="6" max="6" width="11.42578125" style="1" customWidth="1"/>
    <col min="7" max="7" width="15.7109375" style="1" customWidth="1"/>
    <col min="8" max="8" width="28.85546875" style="1" bestFit="1" customWidth="1"/>
    <col min="9" max="9" width="17.85546875" style="1" bestFit="1" customWidth="1"/>
    <col min="10" max="10" width="22.42578125" style="1" customWidth="1"/>
    <col min="11" max="11" width="23.85546875" style="1" bestFit="1" customWidth="1"/>
    <col min="12" max="16384" width="11.42578125" style="1"/>
  </cols>
  <sheetData>
    <row r="1" spans="2:11" ht="5.25" customHeight="1" x14ac:dyDescent="0.25"/>
    <row r="2" spans="2:11" x14ac:dyDescent="0.25">
      <c r="D2" s="300" t="s">
        <v>27</v>
      </c>
      <c r="E2" s="300"/>
      <c r="F2" s="300"/>
      <c r="G2" s="300"/>
    </row>
    <row r="3" spans="2:11" ht="15.75" thickBot="1" x14ac:dyDescent="0.3">
      <c r="D3" s="301"/>
      <c r="E3" s="301"/>
      <c r="F3" s="301"/>
      <c r="G3" s="301"/>
    </row>
    <row r="4" spans="2:11" ht="8.25" customHeight="1" thickTop="1" thickBot="1" x14ac:dyDescent="0.3"/>
    <row r="5" spans="2:11" s="7" customFormat="1" ht="6" customHeight="1" x14ac:dyDescent="0.25">
      <c r="B5" s="2"/>
      <c r="C5" s="3"/>
      <c r="D5" s="4"/>
      <c r="E5" s="122"/>
      <c r="F5" s="6"/>
      <c r="G5" s="6"/>
      <c r="H5" s="302" t="s">
        <v>0</v>
      </c>
      <c r="I5" s="297" t="s">
        <v>19</v>
      </c>
      <c r="J5" s="297" t="s">
        <v>20</v>
      </c>
      <c r="K5" s="297" t="s">
        <v>21</v>
      </c>
    </row>
    <row r="6" spans="2:11" s="7" customFormat="1" ht="28.5" customHeight="1" x14ac:dyDescent="0.25">
      <c r="B6" s="8"/>
      <c r="C6" s="9"/>
      <c r="D6" s="94" t="s">
        <v>41</v>
      </c>
      <c r="E6" s="10"/>
      <c r="F6" s="11"/>
      <c r="G6" s="11"/>
      <c r="H6" s="303"/>
      <c r="I6" s="298"/>
      <c r="J6" s="298"/>
      <c r="K6" s="298"/>
    </row>
    <row r="7" spans="2:11" s="7" customFormat="1" ht="24.75" customHeight="1" thickBot="1" x14ac:dyDescent="0.3">
      <c r="B7" s="8"/>
      <c r="C7" s="11"/>
      <c r="D7" s="12" t="s">
        <v>42</v>
      </c>
      <c r="E7" s="10"/>
      <c r="F7" s="11"/>
      <c r="G7" s="11"/>
      <c r="H7" s="303"/>
      <c r="I7" s="299"/>
      <c r="J7" s="299" t="s">
        <v>1</v>
      </c>
      <c r="K7" s="299"/>
    </row>
    <row r="8" spans="2:11" s="7" customFormat="1" ht="6.75" customHeight="1" thickBot="1" x14ac:dyDescent="0.3">
      <c r="B8" s="13"/>
      <c r="C8" s="14"/>
      <c r="D8" s="15"/>
      <c r="E8" s="15"/>
      <c r="F8" s="293" t="s">
        <v>2</v>
      </c>
      <c r="G8" s="295" t="s">
        <v>3</v>
      </c>
      <c r="H8" s="16"/>
      <c r="I8" s="17"/>
      <c r="J8" s="18"/>
      <c r="K8" s="18"/>
    </row>
    <row r="9" spans="2:11" s="7" customFormat="1" x14ac:dyDescent="0.25">
      <c r="B9" s="19" t="s">
        <v>4</v>
      </c>
      <c r="C9" s="93" t="s">
        <v>5</v>
      </c>
      <c r="D9" s="121" t="s">
        <v>6</v>
      </c>
      <c r="E9" s="121" t="s">
        <v>7</v>
      </c>
      <c r="F9" s="294"/>
      <c r="G9" s="296"/>
      <c r="H9" s="20"/>
      <c r="I9" s="21"/>
      <c r="J9" s="22"/>
      <c r="K9" s="22"/>
    </row>
    <row r="10" spans="2:11" s="7" customFormat="1" x14ac:dyDescent="0.25">
      <c r="B10" s="19"/>
      <c r="C10" s="93"/>
      <c r="D10" s="23" t="s">
        <v>43</v>
      </c>
      <c r="E10" s="121"/>
      <c r="F10" s="131"/>
      <c r="G10" s="132"/>
      <c r="H10" s="20"/>
      <c r="I10" s="146"/>
      <c r="J10" s="152"/>
      <c r="K10" s="22"/>
    </row>
    <row r="11" spans="2:11" s="7" customFormat="1" x14ac:dyDescent="0.25">
      <c r="B11" s="19" t="s">
        <v>71</v>
      </c>
      <c r="C11" s="93" t="s">
        <v>72</v>
      </c>
      <c r="D11" s="135" t="s">
        <v>73</v>
      </c>
      <c r="E11" s="186" t="s">
        <v>71</v>
      </c>
      <c r="F11" s="131">
        <v>692.58</v>
      </c>
      <c r="G11" s="132">
        <f>F11</f>
        <v>692.58</v>
      </c>
      <c r="H11" s="20" t="s">
        <v>58</v>
      </c>
      <c r="I11" s="146" t="s">
        <v>35</v>
      </c>
      <c r="J11" s="152"/>
      <c r="K11" s="22"/>
    </row>
    <row r="12" spans="2:11" s="7" customFormat="1" x14ac:dyDescent="0.25">
      <c r="B12" s="19" t="s">
        <v>53</v>
      </c>
      <c r="C12" s="93" t="s">
        <v>40</v>
      </c>
      <c r="D12" s="135" t="s">
        <v>55</v>
      </c>
      <c r="E12" s="186" t="s">
        <v>53</v>
      </c>
      <c r="F12" s="131">
        <v>1100</v>
      </c>
      <c r="G12" s="132">
        <f>G11+F12</f>
        <v>1792.58</v>
      </c>
      <c r="H12" s="20" t="s">
        <v>39</v>
      </c>
      <c r="I12" s="146" t="s">
        <v>35</v>
      </c>
      <c r="J12" s="152"/>
      <c r="K12" s="22"/>
    </row>
    <row r="13" spans="2:11" s="7" customFormat="1" x14ac:dyDescent="0.25">
      <c r="B13" s="19" t="s">
        <v>53</v>
      </c>
      <c r="C13" s="93" t="s">
        <v>40</v>
      </c>
      <c r="D13" s="135" t="s">
        <v>54</v>
      </c>
      <c r="E13" s="186" t="s">
        <v>53</v>
      </c>
      <c r="F13" s="131">
        <v>200</v>
      </c>
      <c r="G13" s="132">
        <f>G12+F13</f>
        <v>1992.58</v>
      </c>
      <c r="H13" s="20" t="s">
        <v>39</v>
      </c>
      <c r="I13" s="146" t="s">
        <v>35</v>
      </c>
      <c r="J13" s="152"/>
      <c r="K13" s="22"/>
    </row>
    <row r="14" spans="2:11" s="7" customFormat="1" x14ac:dyDescent="0.25">
      <c r="B14" s="19" t="s">
        <v>53</v>
      </c>
      <c r="C14" s="93">
        <v>18005</v>
      </c>
      <c r="D14" s="135" t="s">
        <v>56</v>
      </c>
      <c r="E14" s="186" t="s">
        <v>53</v>
      </c>
      <c r="F14" s="131">
        <v>320</v>
      </c>
      <c r="G14" s="132">
        <f>G13+F14</f>
        <v>2312.58</v>
      </c>
      <c r="H14" s="20" t="s">
        <v>58</v>
      </c>
      <c r="I14" s="146" t="s">
        <v>35</v>
      </c>
      <c r="J14" s="206"/>
      <c r="K14" s="22"/>
    </row>
    <row r="15" spans="2:11" s="7" customFormat="1" x14ac:dyDescent="0.25">
      <c r="B15" s="19" t="s">
        <v>53</v>
      </c>
      <c r="C15" s="93" t="s">
        <v>34</v>
      </c>
      <c r="D15" s="135" t="s">
        <v>57</v>
      </c>
      <c r="E15" s="186" t="s">
        <v>53</v>
      </c>
      <c r="F15" s="131">
        <v>351</v>
      </c>
      <c r="G15" s="132">
        <f>G14+F15</f>
        <v>2663.58</v>
      </c>
      <c r="H15" s="20" t="s">
        <v>58</v>
      </c>
      <c r="I15" s="146" t="s">
        <v>35</v>
      </c>
      <c r="J15" s="107"/>
      <c r="K15" s="22"/>
    </row>
    <row r="16" spans="2:11" s="7" customFormat="1" x14ac:dyDescent="0.25">
      <c r="B16" s="19"/>
      <c r="C16" s="93"/>
      <c r="D16" s="23" t="s">
        <v>44</v>
      </c>
      <c r="E16" s="187"/>
      <c r="F16" s="131"/>
      <c r="G16" s="132"/>
      <c r="H16" s="20"/>
      <c r="I16" s="199"/>
      <c r="J16" s="107"/>
      <c r="K16" s="22"/>
    </row>
    <row r="17" spans="2:11" s="7" customFormat="1" x14ac:dyDescent="0.25">
      <c r="B17" s="19" t="s">
        <v>53</v>
      </c>
      <c r="C17" s="93" t="s">
        <v>59</v>
      </c>
      <c r="D17" s="161" t="s">
        <v>60</v>
      </c>
      <c r="E17" s="186" t="s">
        <v>53</v>
      </c>
      <c r="F17" s="131">
        <v>496</v>
      </c>
      <c r="G17" s="132">
        <f>G15+F17</f>
        <v>3159.58</v>
      </c>
      <c r="H17" s="20" t="s">
        <v>61</v>
      </c>
      <c r="I17" s="146" t="s">
        <v>35</v>
      </c>
      <c r="J17" s="107" t="s">
        <v>62</v>
      </c>
      <c r="K17" s="22"/>
    </row>
    <row r="18" spans="2:11" s="7" customFormat="1" x14ac:dyDescent="0.25">
      <c r="B18" s="19" t="s">
        <v>53</v>
      </c>
      <c r="C18" s="93" t="s">
        <v>34</v>
      </c>
      <c r="D18" s="161" t="s">
        <v>63</v>
      </c>
      <c r="E18" s="186" t="s">
        <v>53</v>
      </c>
      <c r="F18" s="131">
        <v>60</v>
      </c>
      <c r="G18" s="132">
        <f>G17+F18</f>
        <v>3219.58</v>
      </c>
      <c r="H18" s="20" t="s">
        <v>61</v>
      </c>
      <c r="I18" s="146" t="s">
        <v>35</v>
      </c>
      <c r="J18" s="107"/>
      <c r="K18" s="22"/>
    </row>
    <row r="19" spans="2:11" s="7" customFormat="1" x14ac:dyDescent="0.25">
      <c r="B19" s="19" t="s">
        <v>53</v>
      </c>
      <c r="C19" s="93" t="s">
        <v>34</v>
      </c>
      <c r="D19" s="161" t="s">
        <v>64</v>
      </c>
      <c r="E19" s="186" t="s">
        <v>53</v>
      </c>
      <c r="F19" s="131">
        <v>380</v>
      </c>
      <c r="G19" s="132">
        <f>G18+F19</f>
        <v>3599.58</v>
      </c>
      <c r="H19" s="20" t="s">
        <v>61</v>
      </c>
      <c r="I19" s="146" t="s">
        <v>35</v>
      </c>
      <c r="J19" s="107"/>
      <c r="K19" s="22"/>
    </row>
    <row r="20" spans="2:11" s="7" customFormat="1" x14ac:dyDescent="0.25">
      <c r="B20" s="19" t="s">
        <v>53</v>
      </c>
      <c r="C20" s="93" t="s">
        <v>40</v>
      </c>
      <c r="D20" s="161" t="s">
        <v>65</v>
      </c>
      <c r="E20" s="186" t="s">
        <v>53</v>
      </c>
      <c r="F20" s="131">
        <v>70</v>
      </c>
      <c r="G20" s="132">
        <f>G19+F20</f>
        <v>3669.58</v>
      </c>
      <c r="H20" s="20" t="s">
        <v>61</v>
      </c>
      <c r="I20" s="146" t="s">
        <v>35</v>
      </c>
      <c r="J20" s="107"/>
      <c r="K20" s="22"/>
    </row>
    <row r="21" spans="2:11" s="7" customFormat="1" x14ac:dyDescent="0.25">
      <c r="B21" s="19"/>
      <c r="C21" s="93"/>
      <c r="D21" s="23" t="s">
        <v>45</v>
      </c>
      <c r="E21" s="187"/>
      <c r="F21" s="132"/>
      <c r="G21" s="131"/>
      <c r="H21" s="20"/>
      <c r="I21" s="146"/>
      <c r="J21" s="152"/>
      <c r="K21" s="22"/>
    </row>
    <row r="22" spans="2:11" s="7" customFormat="1" x14ac:dyDescent="0.25">
      <c r="B22" s="19" t="s">
        <v>66</v>
      </c>
      <c r="C22" s="93" t="s">
        <v>34</v>
      </c>
      <c r="D22" s="135" t="s">
        <v>67</v>
      </c>
      <c r="E22" s="186" t="s">
        <v>66</v>
      </c>
      <c r="F22" s="132">
        <v>405</v>
      </c>
      <c r="G22" s="131">
        <f>G20+F22</f>
        <v>4074.58</v>
      </c>
      <c r="H22" s="20" t="s">
        <v>39</v>
      </c>
      <c r="I22" s="146" t="s">
        <v>35</v>
      </c>
      <c r="J22" s="200"/>
      <c r="K22" s="22"/>
    </row>
    <row r="23" spans="2:11" s="7" customFormat="1" x14ac:dyDescent="0.25">
      <c r="B23" s="19" t="s">
        <v>66</v>
      </c>
      <c r="C23" s="93" t="s">
        <v>34</v>
      </c>
      <c r="D23" s="135" t="s">
        <v>68</v>
      </c>
      <c r="E23" s="186" t="s">
        <v>66</v>
      </c>
      <c r="F23" s="132">
        <v>415</v>
      </c>
      <c r="G23" s="131">
        <f t="shared" ref="G23:G28" si="0">G22+F23</f>
        <v>4489.58</v>
      </c>
      <c r="H23" s="20" t="s">
        <v>58</v>
      </c>
      <c r="I23" s="146" t="s">
        <v>35</v>
      </c>
      <c r="J23" s="107"/>
      <c r="K23" s="22"/>
    </row>
    <row r="24" spans="2:11" s="7" customFormat="1" x14ac:dyDescent="0.25">
      <c r="B24" s="19" t="s">
        <v>66</v>
      </c>
      <c r="C24" s="93" t="s">
        <v>85</v>
      </c>
      <c r="D24" s="135" t="s">
        <v>86</v>
      </c>
      <c r="E24" s="186" t="s">
        <v>66</v>
      </c>
      <c r="F24" s="132">
        <v>999.12</v>
      </c>
      <c r="G24" s="131">
        <f t="shared" si="0"/>
        <v>5488.7</v>
      </c>
      <c r="H24" s="20" t="s">
        <v>100</v>
      </c>
      <c r="I24" s="146" t="s">
        <v>35</v>
      </c>
      <c r="J24" s="107" t="s">
        <v>62</v>
      </c>
      <c r="K24" s="22"/>
    </row>
    <row r="25" spans="2:11" s="7" customFormat="1" x14ac:dyDescent="0.25">
      <c r="B25" s="19" t="s">
        <v>66</v>
      </c>
      <c r="C25" s="93" t="s">
        <v>34</v>
      </c>
      <c r="D25" s="135" t="s">
        <v>99</v>
      </c>
      <c r="E25" s="186" t="s">
        <v>66</v>
      </c>
      <c r="F25" s="132">
        <v>495</v>
      </c>
      <c r="G25" s="131">
        <f t="shared" si="0"/>
        <v>5983.7</v>
      </c>
      <c r="H25" s="20" t="s">
        <v>100</v>
      </c>
      <c r="I25" s="146" t="s">
        <v>35</v>
      </c>
      <c r="J25" s="107"/>
      <c r="K25" s="22"/>
    </row>
    <row r="26" spans="2:11" s="7" customFormat="1" x14ac:dyDescent="0.25">
      <c r="B26" s="19" t="s">
        <v>66</v>
      </c>
      <c r="C26" s="93" t="s">
        <v>40</v>
      </c>
      <c r="D26" s="135" t="s">
        <v>101</v>
      </c>
      <c r="E26" s="186" t="s">
        <v>66</v>
      </c>
      <c r="F26" s="132">
        <v>3845</v>
      </c>
      <c r="G26" s="131">
        <f t="shared" si="0"/>
        <v>9828.7000000000007</v>
      </c>
      <c r="H26" s="20" t="s">
        <v>102</v>
      </c>
      <c r="I26" s="146" t="s">
        <v>35</v>
      </c>
      <c r="J26" s="107"/>
      <c r="K26" s="22"/>
    </row>
    <row r="27" spans="2:11" s="7" customFormat="1" x14ac:dyDescent="0.25">
      <c r="B27" s="19" t="s">
        <v>66</v>
      </c>
      <c r="C27" s="93" t="s">
        <v>40</v>
      </c>
      <c r="D27" s="135" t="s">
        <v>103</v>
      </c>
      <c r="E27" s="186" t="s">
        <v>66</v>
      </c>
      <c r="F27" s="132">
        <v>4200</v>
      </c>
      <c r="G27" s="131">
        <f t="shared" si="0"/>
        <v>14028.7</v>
      </c>
      <c r="H27" s="20" t="s">
        <v>102</v>
      </c>
      <c r="I27" s="146" t="s">
        <v>35</v>
      </c>
      <c r="J27" s="107"/>
      <c r="K27" s="22"/>
    </row>
    <row r="28" spans="2:11" s="7" customFormat="1" x14ac:dyDescent="0.25">
      <c r="B28" s="19" t="s">
        <v>66</v>
      </c>
      <c r="C28" s="93" t="s">
        <v>105</v>
      </c>
      <c r="D28" s="135" t="s">
        <v>60</v>
      </c>
      <c r="E28" s="186" t="s">
        <v>66</v>
      </c>
      <c r="F28" s="132">
        <v>336</v>
      </c>
      <c r="G28" s="131">
        <f t="shared" si="0"/>
        <v>14364.7</v>
      </c>
      <c r="H28" s="20" t="s">
        <v>102</v>
      </c>
      <c r="I28" s="146" t="s">
        <v>35</v>
      </c>
      <c r="J28" s="107" t="s">
        <v>62</v>
      </c>
      <c r="K28" s="22"/>
    </row>
    <row r="29" spans="2:11" s="7" customFormat="1" x14ac:dyDescent="0.25">
      <c r="B29" s="19"/>
      <c r="C29" s="93"/>
      <c r="D29" s="23" t="s">
        <v>46</v>
      </c>
      <c r="E29" s="186"/>
      <c r="F29" s="132"/>
      <c r="G29" s="131"/>
      <c r="H29" s="20"/>
      <c r="I29" s="146"/>
      <c r="J29" s="107"/>
      <c r="K29" s="22"/>
    </row>
    <row r="30" spans="2:11" s="7" customFormat="1" x14ac:dyDescent="0.25">
      <c r="B30" s="19" t="s">
        <v>69</v>
      </c>
      <c r="C30" s="93" t="s">
        <v>40</v>
      </c>
      <c r="D30" s="173" t="s">
        <v>70</v>
      </c>
      <c r="E30" s="186" t="s">
        <v>69</v>
      </c>
      <c r="F30" s="132">
        <v>200</v>
      </c>
      <c r="G30" s="131">
        <f>G28+F30</f>
        <v>14564.7</v>
      </c>
      <c r="H30" s="20" t="s">
        <v>39</v>
      </c>
      <c r="I30" s="146" t="s">
        <v>35</v>
      </c>
      <c r="J30" s="200"/>
      <c r="K30" s="22"/>
    </row>
    <row r="31" spans="2:11" s="7" customFormat="1" x14ac:dyDescent="0.25">
      <c r="B31" s="19" t="s">
        <v>69</v>
      </c>
      <c r="C31" s="93" t="s">
        <v>87</v>
      </c>
      <c r="D31" s="173" t="s">
        <v>88</v>
      </c>
      <c r="E31" s="186" t="s">
        <v>69</v>
      </c>
      <c r="F31" s="132">
        <v>475.35</v>
      </c>
      <c r="G31" s="131">
        <f>G30+F31</f>
        <v>15040.050000000001</v>
      </c>
      <c r="H31" s="20" t="s">
        <v>58</v>
      </c>
      <c r="I31" s="146" t="s">
        <v>35</v>
      </c>
      <c r="J31" s="107" t="s">
        <v>62</v>
      </c>
      <c r="K31" s="22"/>
    </row>
    <row r="32" spans="2:11" s="7" customFormat="1" x14ac:dyDescent="0.25">
      <c r="B32" s="19" t="s">
        <v>69</v>
      </c>
      <c r="C32" s="93" t="s">
        <v>89</v>
      </c>
      <c r="D32" s="173" t="s">
        <v>90</v>
      </c>
      <c r="E32" s="186" t="s">
        <v>69</v>
      </c>
      <c r="F32" s="132">
        <v>670</v>
      </c>
      <c r="G32" s="131">
        <f>G31+F32</f>
        <v>15710.050000000001</v>
      </c>
      <c r="H32" s="20" t="s">
        <v>91</v>
      </c>
      <c r="I32" s="146" t="s">
        <v>35</v>
      </c>
      <c r="J32" s="107" t="s">
        <v>62</v>
      </c>
      <c r="K32" s="22"/>
    </row>
    <row r="33" spans="2:11" s="7" customFormat="1" x14ac:dyDescent="0.25">
      <c r="B33" s="19" t="s">
        <v>69</v>
      </c>
      <c r="C33" s="93">
        <v>8699</v>
      </c>
      <c r="D33" s="173" t="s">
        <v>92</v>
      </c>
      <c r="E33" s="186" t="s">
        <v>69</v>
      </c>
      <c r="F33" s="132">
        <v>199.02</v>
      </c>
      <c r="G33" s="131">
        <f>G32+F33</f>
        <v>15909.070000000002</v>
      </c>
      <c r="H33" s="20" t="s">
        <v>91</v>
      </c>
      <c r="I33" s="146" t="s">
        <v>35</v>
      </c>
      <c r="J33" s="107" t="s">
        <v>62</v>
      </c>
      <c r="K33" s="22"/>
    </row>
    <row r="34" spans="2:11" s="7" customFormat="1" x14ac:dyDescent="0.25">
      <c r="B34" s="19" t="s">
        <v>69</v>
      </c>
      <c r="C34" s="93" t="s">
        <v>34</v>
      </c>
      <c r="D34" s="173" t="s">
        <v>104</v>
      </c>
      <c r="E34" s="186" t="s">
        <v>69</v>
      </c>
      <c r="F34" s="132">
        <v>573.6</v>
      </c>
      <c r="G34" s="131">
        <f>G33+F34</f>
        <v>16482.670000000002</v>
      </c>
      <c r="H34" s="20" t="s">
        <v>58</v>
      </c>
      <c r="I34" s="146" t="s">
        <v>35</v>
      </c>
      <c r="J34" s="107"/>
      <c r="K34" s="22"/>
    </row>
    <row r="35" spans="2:11" s="7" customFormat="1" x14ac:dyDescent="0.25">
      <c r="B35" s="19"/>
      <c r="C35" s="93"/>
      <c r="D35" s="23" t="s">
        <v>47</v>
      </c>
      <c r="E35" s="186"/>
      <c r="F35" s="132"/>
      <c r="G35" s="131"/>
      <c r="H35" s="20"/>
      <c r="I35" s="146"/>
      <c r="J35" s="107"/>
      <c r="K35" s="22"/>
    </row>
    <row r="36" spans="2:11" s="7" customFormat="1" x14ac:dyDescent="0.25">
      <c r="B36" s="19" t="s">
        <v>69</v>
      </c>
      <c r="C36" s="93" t="s">
        <v>74</v>
      </c>
      <c r="D36" s="173" t="s">
        <v>60</v>
      </c>
      <c r="E36" s="186" t="s">
        <v>69</v>
      </c>
      <c r="F36" s="132">
        <v>496</v>
      </c>
      <c r="G36" s="131">
        <f>G34+F36</f>
        <v>16978.670000000002</v>
      </c>
      <c r="H36" s="20" t="s">
        <v>61</v>
      </c>
      <c r="I36" s="146" t="s">
        <v>35</v>
      </c>
      <c r="J36" s="107" t="s">
        <v>62</v>
      </c>
      <c r="K36" s="22"/>
    </row>
    <row r="37" spans="2:11" s="7" customFormat="1" x14ac:dyDescent="0.25">
      <c r="B37" s="19" t="s">
        <v>69</v>
      </c>
      <c r="C37" s="93">
        <v>14730</v>
      </c>
      <c r="D37" s="173" t="s">
        <v>75</v>
      </c>
      <c r="E37" s="186" t="s">
        <v>69</v>
      </c>
      <c r="F37" s="132">
        <v>480</v>
      </c>
      <c r="G37" s="131">
        <f>G36+F37</f>
        <v>17458.670000000002</v>
      </c>
      <c r="H37" s="20" t="s">
        <v>61</v>
      </c>
      <c r="I37" s="146" t="s">
        <v>35</v>
      </c>
      <c r="J37" s="107" t="s">
        <v>62</v>
      </c>
      <c r="K37" s="22"/>
    </row>
    <row r="38" spans="2:11" s="7" customFormat="1" x14ac:dyDescent="0.25">
      <c r="B38" s="19" t="s">
        <v>69</v>
      </c>
      <c r="C38" s="93" t="s">
        <v>34</v>
      </c>
      <c r="D38" s="173" t="s">
        <v>76</v>
      </c>
      <c r="E38" s="186" t="s">
        <v>69</v>
      </c>
      <c r="F38" s="132">
        <v>97</v>
      </c>
      <c r="G38" s="131">
        <f>G37+F38</f>
        <v>17555.670000000002</v>
      </c>
      <c r="H38" s="20" t="s">
        <v>61</v>
      </c>
      <c r="I38" s="146" t="s">
        <v>35</v>
      </c>
      <c r="J38" s="107"/>
      <c r="K38" s="22"/>
    </row>
    <row r="39" spans="2:11" s="7" customFormat="1" x14ac:dyDescent="0.25">
      <c r="B39" s="19"/>
      <c r="C39" s="93"/>
      <c r="D39" s="23" t="s">
        <v>48</v>
      </c>
      <c r="E39" s="187"/>
      <c r="F39" s="132"/>
      <c r="G39" s="131"/>
      <c r="H39" s="20"/>
      <c r="I39" s="146"/>
      <c r="J39" s="107"/>
      <c r="K39" s="22"/>
    </row>
    <row r="40" spans="2:11" s="7" customFormat="1" x14ac:dyDescent="0.25">
      <c r="B40" s="19" t="s">
        <v>93</v>
      </c>
      <c r="C40" s="93" t="s">
        <v>94</v>
      </c>
      <c r="D40" s="173" t="s">
        <v>95</v>
      </c>
      <c r="E40" s="187" t="s">
        <v>93</v>
      </c>
      <c r="F40" s="132">
        <v>387.24</v>
      </c>
      <c r="G40" s="131">
        <f>G38+F40</f>
        <v>17942.910000000003</v>
      </c>
      <c r="H40" s="20" t="s">
        <v>96</v>
      </c>
      <c r="I40" s="146" t="s">
        <v>35</v>
      </c>
      <c r="J40" s="107" t="s">
        <v>62</v>
      </c>
      <c r="K40" s="22"/>
    </row>
    <row r="41" spans="2:11" s="7" customFormat="1" x14ac:dyDescent="0.25">
      <c r="B41" s="175"/>
      <c r="C41" s="93"/>
      <c r="D41" s="23" t="s">
        <v>49</v>
      </c>
      <c r="E41" s="176"/>
      <c r="F41" s="132"/>
      <c r="G41" s="131"/>
      <c r="H41" s="20"/>
      <c r="I41" s="146"/>
      <c r="J41" s="152"/>
      <c r="K41" s="22"/>
    </row>
    <row r="42" spans="2:11" s="7" customFormat="1" x14ac:dyDescent="0.25">
      <c r="B42" s="175" t="s">
        <v>77</v>
      </c>
      <c r="C42" s="93">
        <v>2684</v>
      </c>
      <c r="D42" s="135" t="s">
        <v>97</v>
      </c>
      <c r="E42" s="210" t="s">
        <v>77</v>
      </c>
      <c r="F42" s="177">
        <v>751.68</v>
      </c>
      <c r="G42" s="207">
        <f>G40+F42</f>
        <v>18694.590000000004</v>
      </c>
      <c r="H42" s="84" t="s">
        <v>91</v>
      </c>
      <c r="I42" s="146" t="s">
        <v>35</v>
      </c>
      <c r="J42" s="107" t="s">
        <v>62</v>
      </c>
      <c r="K42" s="22"/>
    </row>
    <row r="43" spans="2:11" s="7" customFormat="1" x14ac:dyDescent="0.25">
      <c r="B43" s="175"/>
      <c r="C43" s="93"/>
      <c r="D43" s="23" t="s">
        <v>50</v>
      </c>
      <c r="E43" s="210"/>
      <c r="F43" s="177"/>
      <c r="G43" s="207"/>
      <c r="H43" s="84"/>
      <c r="I43" s="146"/>
      <c r="J43" s="107"/>
      <c r="K43" s="22"/>
    </row>
    <row r="44" spans="2:11" s="7" customFormat="1" x14ac:dyDescent="0.25">
      <c r="B44" s="175" t="s">
        <v>77</v>
      </c>
      <c r="C44" s="93" t="s">
        <v>81</v>
      </c>
      <c r="D44" s="161" t="s">
        <v>60</v>
      </c>
      <c r="E44" s="210" t="s">
        <v>77</v>
      </c>
      <c r="F44" s="177">
        <v>496</v>
      </c>
      <c r="G44" s="207">
        <f>G42+F44</f>
        <v>19190.590000000004</v>
      </c>
      <c r="H44" s="20" t="s">
        <v>61</v>
      </c>
      <c r="I44" s="146" t="s">
        <v>35</v>
      </c>
      <c r="J44" s="107" t="s">
        <v>62</v>
      </c>
      <c r="K44" s="22"/>
    </row>
    <row r="45" spans="2:11" s="7" customFormat="1" x14ac:dyDescent="0.25">
      <c r="B45" s="175" t="s">
        <v>77</v>
      </c>
      <c r="C45" s="93" t="s">
        <v>82</v>
      </c>
      <c r="D45" s="135" t="s">
        <v>83</v>
      </c>
      <c r="E45" s="210" t="s">
        <v>77</v>
      </c>
      <c r="F45" s="177">
        <v>420</v>
      </c>
      <c r="G45" s="207">
        <f>G44+F45</f>
        <v>19610.590000000004</v>
      </c>
      <c r="H45" s="20" t="s">
        <v>61</v>
      </c>
      <c r="I45" s="146" t="s">
        <v>35</v>
      </c>
      <c r="J45" s="107"/>
      <c r="K45" s="22"/>
    </row>
    <row r="46" spans="2:11" s="7" customFormat="1" x14ac:dyDescent="0.25">
      <c r="B46" s="175" t="s">
        <v>77</v>
      </c>
      <c r="C46" s="93" t="s">
        <v>34</v>
      </c>
      <c r="D46" s="135" t="s">
        <v>84</v>
      </c>
      <c r="E46" s="210" t="s">
        <v>77</v>
      </c>
      <c r="F46" s="177">
        <v>90</v>
      </c>
      <c r="G46" s="207">
        <f>G45+F46</f>
        <v>19700.590000000004</v>
      </c>
      <c r="H46" s="20" t="s">
        <v>61</v>
      </c>
      <c r="I46" s="146" t="s">
        <v>35</v>
      </c>
      <c r="J46" s="107"/>
      <c r="K46" s="22"/>
    </row>
    <row r="47" spans="2:11" s="7" customFormat="1" x14ac:dyDescent="0.25">
      <c r="B47" s="175" t="s">
        <v>77</v>
      </c>
      <c r="C47" s="93">
        <v>158</v>
      </c>
      <c r="D47" s="135" t="s">
        <v>98</v>
      </c>
      <c r="E47" s="210" t="s">
        <v>77</v>
      </c>
      <c r="F47" s="177">
        <v>348</v>
      </c>
      <c r="G47" s="207">
        <f>G46+F47</f>
        <v>20048.590000000004</v>
      </c>
      <c r="H47" s="84" t="s">
        <v>96</v>
      </c>
      <c r="I47" s="146" t="s">
        <v>35</v>
      </c>
      <c r="J47" s="107" t="s">
        <v>62</v>
      </c>
      <c r="K47" s="22"/>
    </row>
    <row r="48" spans="2:11" s="7" customFormat="1" x14ac:dyDescent="0.25">
      <c r="B48" s="175"/>
      <c r="C48" s="93"/>
      <c r="D48" s="23" t="s">
        <v>51</v>
      </c>
      <c r="E48" s="210"/>
      <c r="F48" s="177"/>
      <c r="G48" s="207"/>
      <c r="H48" s="84"/>
      <c r="I48" s="146"/>
      <c r="J48" s="107"/>
      <c r="K48" s="22"/>
    </row>
    <row r="49" spans="2:11" s="7" customFormat="1" x14ac:dyDescent="0.25">
      <c r="B49" s="175" t="s">
        <v>78</v>
      </c>
      <c r="C49" s="93" t="s">
        <v>79</v>
      </c>
      <c r="D49" s="173" t="s">
        <v>80</v>
      </c>
      <c r="E49" s="210" t="s">
        <v>78</v>
      </c>
      <c r="F49" s="177">
        <v>704.37</v>
      </c>
      <c r="G49" s="207">
        <f>G47+F49</f>
        <v>20752.960000000003</v>
      </c>
      <c r="H49" s="84" t="s">
        <v>58</v>
      </c>
      <c r="I49" s="146" t="s">
        <v>35</v>
      </c>
      <c r="J49" s="107"/>
      <c r="K49" s="22"/>
    </row>
    <row r="50" spans="2:11" s="7" customFormat="1" x14ac:dyDescent="0.25">
      <c r="B50" s="175" t="s">
        <v>78</v>
      </c>
      <c r="C50" s="93" t="s">
        <v>40</v>
      </c>
      <c r="D50" s="173" t="s">
        <v>109</v>
      </c>
      <c r="E50" s="210" t="s">
        <v>78</v>
      </c>
      <c r="F50" s="177">
        <v>400</v>
      </c>
      <c r="G50" s="207"/>
      <c r="H50" s="84"/>
      <c r="I50" s="146"/>
      <c r="J50" s="107"/>
      <c r="K50" s="213" t="s">
        <v>110</v>
      </c>
    </row>
    <row r="51" spans="2:11" s="7" customFormat="1" x14ac:dyDescent="0.25">
      <c r="B51" s="175"/>
      <c r="C51" s="93"/>
      <c r="D51" s="23" t="s">
        <v>52</v>
      </c>
      <c r="E51" s="210"/>
      <c r="F51" s="177"/>
      <c r="G51" s="207"/>
      <c r="H51" s="84"/>
      <c r="I51" s="146"/>
      <c r="J51" s="107"/>
      <c r="K51" s="22"/>
    </row>
    <row r="52" spans="2:11" customFormat="1" ht="15.75" thickBot="1" x14ac:dyDescent="0.3">
      <c r="B52" s="26"/>
      <c r="C52" s="27"/>
      <c r="D52" s="28"/>
      <c r="E52" s="29"/>
      <c r="F52" s="30">
        <f>SUM(F11:F51)</f>
        <v>21152.960000000003</v>
      </c>
      <c r="G52" s="31"/>
      <c r="H52" s="32"/>
      <c r="I52" s="33"/>
      <c r="J52" s="33"/>
      <c r="K52" s="33"/>
    </row>
    <row r="53" spans="2:11" customFormat="1" x14ac:dyDescent="0.25">
      <c r="E53" s="123"/>
      <c r="F53" s="34"/>
      <c r="G53" s="35"/>
      <c r="J53" s="47"/>
    </row>
    <row r="54" spans="2:11" customFormat="1" x14ac:dyDescent="0.25">
      <c r="C54" s="36"/>
      <c r="D54" s="37"/>
      <c r="E54" s="124"/>
      <c r="F54" s="39"/>
      <c r="G54" s="40"/>
      <c r="H54" s="41"/>
      <c r="I54" s="36"/>
      <c r="J54" s="47"/>
    </row>
    <row r="55" spans="2:11" customFormat="1" x14ac:dyDescent="0.25">
      <c r="D55" s="54" t="s">
        <v>22</v>
      </c>
      <c r="E55" s="125">
        <f>F40+F47</f>
        <v>735.24</v>
      </c>
      <c r="F55" s="44"/>
      <c r="G55" s="45"/>
      <c r="H55" s="46"/>
      <c r="I55" s="46"/>
      <c r="J55" s="47"/>
    </row>
    <row r="56" spans="2:11" customFormat="1" x14ac:dyDescent="0.25">
      <c r="D56" s="54" t="s">
        <v>8</v>
      </c>
      <c r="E56" s="189">
        <f>F32+F33+F42</f>
        <v>1620.6999999999998</v>
      </c>
      <c r="F56" s="44"/>
      <c r="G56" s="45"/>
      <c r="H56" s="48"/>
      <c r="I56" s="49"/>
      <c r="J56" s="47"/>
    </row>
    <row r="57" spans="2:11" customFormat="1" x14ac:dyDescent="0.25">
      <c r="D57" s="201" t="s">
        <v>9</v>
      </c>
      <c r="E57" s="202">
        <f>F17+F18+F19+F20+F36+F37+F38+F44+F45+F46</f>
        <v>3085</v>
      </c>
      <c r="F57" s="44"/>
      <c r="G57" s="45"/>
      <c r="H57" s="48"/>
      <c r="I57" s="50"/>
      <c r="J57" s="47"/>
    </row>
    <row r="58" spans="2:11" customFormat="1" x14ac:dyDescent="0.25">
      <c r="D58" s="54" t="s">
        <v>106</v>
      </c>
      <c r="E58" s="196">
        <f>F24+F25</f>
        <v>1494.12</v>
      </c>
      <c r="F58" s="44"/>
      <c r="G58" s="47"/>
      <c r="H58" s="48"/>
      <c r="I58" s="51"/>
      <c r="J58" s="47"/>
    </row>
    <row r="59" spans="2:11" customFormat="1" x14ac:dyDescent="0.25">
      <c r="D59" s="201" t="s">
        <v>11</v>
      </c>
      <c r="E59" s="202">
        <f>F11+F14+F15+F23+F31+F34+F49</f>
        <v>3531.8999999999996</v>
      </c>
      <c r="F59" s="52"/>
      <c r="G59" s="47"/>
      <c r="H59" s="48"/>
      <c r="I59" s="53"/>
      <c r="J59" s="47"/>
    </row>
    <row r="60" spans="2:11" customFormat="1" x14ac:dyDescent="0.25">
      <c r="D60" s="54" t="s">
        <v>38</v>
      </c>
      <c r="E60" s="197"/>
      <c r="F60" s="52"/>
      <c r="G60" s="47"/>
      <c r="H60" s="48"/>
      <c r="I60" s="56"/>
      <c r="J60" s="47"/>
    </row>
    <row r="61" spans="2:11" customFormat="1" x14ac:dyDescent="0.25">
      <c r="D61" s="54" t="s">
        <v>32</v>
      </c>
      <c r="E61" s="197"/>
      <c r="F61" s="52"/>
      <c r="G61" s="47"/>
      <c r="H61" s="48"/>
      <c r="I61" s="56"/>
      <c r="J61" s="47"/>
    </row>
    <row r="62" spans="2:11" customFormat="1" x14ac:dyDescent="0.25">
      <c r="D62" s="201" t="s">
        <v>36</v>
      </c>
      <c r="E62" s="202"/>
      <c r="F62" s="52"/>
      <c r="G62" s="47"/>
      <c r="H62" s="48"/>
      <c r="I62" s="56"/>
      <c r="J62" s="64"/>
    </row>
    <row r="63" spans="2:11" customFormat="1" x14ac:dyDescent="0.25">
      <c r="D63" s="54" t="s">
        <v>33</v>
      </c>
      <c r="E63" s="197"/>
      <c r="F63" s="52"/>
      <c r="G63" s="47"/>
      <c r="H63" s="48"/>
      <c r="I63" s="56"/>
      <c r="J63" s="47"/>
    </row>
    <row r="64" spans="2:11" customFormat="1" x14ac:dyDescent="0.25">
      <c r="D64" s="211" t="s">
        <v>107</v>
      </c>
      <c r="E64" s="212">
        <f>F26+F27+F28</f>
        <v>8381</v>
      </c>
      <c r="F64" s="52"/>
      <c r="G64" s="47"/>
      <c r="H64" s="48"/>
      <c r="I64" s="56"/>
      <c r="J64" s="47"/>
    </row>
    <row r="65" spans="2:10" customFormat="1" x14ac:dyDescent="0.25">
      <c r="D65" s="54" t="s">
        <v>39</v>
      </c>
      <c r="E65" s="125">
        <f>F12+F13+F22+F30</f>
        <v>1905</v>
      </c>
      <c r="F65" s="52"/>
      <c r="G65" s="47"/>
      <c r="H65" s="48"/>
      <c r="I65" s="56"/>
      <c r="J65" s="47"/>
    </row>
    <row r="66" spans="2:10" customFormat="1" x14ac:dyDescent="0.25">
      <c r="B66" s="57"/>
      <c r="D66" s="58" t="s">
        <v>13</v>
      </c>
      <c r="E66" s="193">
        <f>SUM(E55:E65)</f>
        <v>20752.96</v>
      </c>
      <c r="F66" s="52"/>
      <c r="G66" s="47"/>
      <c r="H66" s="55"/>
      <c r="I66" s="56"/>
      <c r="J66" s="51"/>
    </row>
    <row r="67" spans="2:10" customFormat="1" x14ac:dyDescent="0.25">
      <c r="D67" s="59"/>
      <c r="E67" s="126"/>
      <c r="F67" s="52"/>
      <c r="G67" s="47"/>
      <c r="H67" s="47"/>
      <c r="I67" s="60"/>
      <c r="J67" s="51"/>
    </row>
    <row r="68" spans="2:10" customFormat="1" ht="15.75" thickBot="1" x14ac:dyDescent="0.3">
      <c r="D68" s="61"/>
      <c r="E68" s="126"/>
      <c r="F68" s="62"/>
      <c r="G68" s="62"/>
      <c r="H68" s="63"/>
      <c r="I68" s="46"/>
      <c r="J68" s="51"/>
    </row>
    <row r="69" spans="2:10" customFormat="1" x14ac:dyDescent="0.25">
      <c r="D69" s="71" t="s">
        <v>14</v>
      </c>
      <c r="E69" s="129">
        <f>F17+F36+F37+F44+F24+F28+F31+F32+F33+F40+F42+F47</f>
        <v>6134.41</v>
      </c>
      <c r="F69" s="62"/>
      <c r="G69" s="62"/>
      <c r="H69" s="48"/>
      <c r="I69" s="51"/>
      <c r="J69" s="51"/>
    </row>
    <row r="70" spans="2:10" customFormat="1" x14ac:dyDescent="0.25">
      <c r="D70" s="65" t="s">
        <v>15</v>
      </c>
      <c r="E70" s="127">
        <v>0</v>
      </c>
      <c r="F70" s="62"/>
      <c r="G70" s="62"/>
      <c r="H70" s="48"/>
      <c r="I70" s="51"/>
      <c r="J70" s="51"/>
    </row>
    <row r="71" spans="2:10" customFormat="1" ht="15.75" thickBot="1" x14ac:dyDescent="0.3">
      <c r="D71" s="65" t="s">
        <v>16</v>
      </c>
      <c r="E71" s="128">
        <f>F11+F12+F13+F14+F15+F18+F19+F20+F22+F23+F30+F38+F45+F46+F49+F25+F26+F27+F34</f>
        <v>14618.550000000001</v>
      </c>
      <c r="F71" s="68"/>
      <c r="G71" s="62"/>
      <c r="H71" s="48"/>
      <c r="I71" s="51"/>
      <c r="J71" s="51"/>
    </row>
    <row r="72" spans="2:10" ht="15.75" thickBot="1" x14ac:dyDescent="0.3">
      <c r="B72"/>
      <c r="C72"/>
      <c r="D72" s="69" t="s">
        <v>13</v>
      </c>
      <c r="E72" s="194">
        <f>SUM(E69:E71)</f>
        <v>20752.96</v>
      </c>
      <c r="F72" s="62"/>
      <c r="G72" s="62"/>
      <c r="H72" s="48"/>
      <c r="I72" s="51"/>
      <c r="J72" s="51"/>
    </row>
    <row r="73" spans="2:10" x14ac:dyDescent="0.25">
      <c r="B73"/>
      <c r="C73"/>
      <c r="D73" s="59"/>
      <c r="E73" s="126"/>
      <c r="F73" s="62"/>
      <c r="G73" s="62"/>
      <c r="H73" s="48"/>
      <c r="I73" s="51"/>
      <c r="J73" s="51"/>
    </row>
    <row r="74" spans="2:10" x14ac:dyDescent="0.25">
      <c r="B74"/>
      <c r="C74"/>
      <c r="D74" s="59"/>
      <c r="E74" s="126"/>
      <c r="F74" s="62"/>
      <c r="G74" s="62"/>
      <c r="H74" s="48"/>
      <c r="I74" s="51"/>
      <c r="J74" s="51"/>
    </row>
    <row r="75" spans="2:10" ht="15.75" thickBot="1" x14ac:dyDescent="0.3">
      <c r="B75"/>
      <c r="C75"/>
      <c r="D75" s="59"/>
      <c r="E75" s="126"/>
      <c r="F75" s="62"/>
      <c r="G75" s="62" t="s">
        <v>29</v>
      </c>
      <c r="H75" s="48"/>
      <c r="I75" s="51"/>
      <c r="J75" s="51"/>
    </row>
    <row r="76" spans="2:10" x14ac:dyDescent="0.25">
      <c r="B76"/>
      <c r="C76"/>
      <c r="D76" s="71" t="s">
        <v>14</v>
      </c>
      <c r="E76" s="129">
        <f>E69</f>
        <v>6134.41</v>
      </c>
      <c r="F76" s="62"/>
      <c r="G76" s="62"/>
      <c r="H76" s="48"/>
      <c r="I76" s="73"/>
      <c r="J76" s="51"/>
    </row>
    <row r="77" spans="2:10" ht="15.75" thickBot="1" x14ac:dyDescent="0.3">
      <c r="B77"/>
      <c r="C77"/>
      <c r="D77" s="65" t="s">
        <v>17</v>
      </c>
      <c r="E77" s="128">
        <v>0</v>
      </c>
      <c r="F77" s="74"/>
      <c r="G77" s="75"/>
      <c r="H77" s="48"/>
      <c r="I77" s="46"/>
      <c r="J77" s="51"/>
    </row>
    <row r="78" spans="2:10" ht="15.75" thickBot="1" x14ac:dyDescent="0.3">
      <c r="B78"/>
      <c r="C78"/>
      <c r="D78" s="69" t="s">
        <v>13</v>
      </c>
      <c r="E78" s="194">
        <f>E76-E77</f>
        <v>6134.41</v>
      </c>
      <c r="F78"/>
      <c r="G78" s="35"/>
      <c r="H78" s="48"/>
      <c r="I78" s="76"/>
      <c r="J78"/>
    </row>
    <row r="79" spans="2:10" x14ac:dyDescent="0.25">
      <c r="B79"/>
      <c r="C79"/>
      <c r="D79" s="59"/>
      <c r="E79" s="126"/>
      <c r="F79"/>
      <c r="G79" s="35"/>
      <c r="H79" s="48"/>
      <c r="I79" s="76"/>
      <c r="J79"/>
    </row>
    <row r="80" spans="2:10" x14ac:dyDescent="0.25">
      <c r="B80"/>
      <c r="C80"/>
      <c r="D80" s="59"/>
      <c r="E80" s="126"/>
      <c r="F80"/>
      <c r="G80" s="35"/>
      <c r="H80" s="48"/>
      <c r="I80" s="76"/>
    </row>
    <row r="81" spans="2:9" x14ac:dyDescent="0.25">
      <c r="B81"/>
      <c r="C81"/>
      <c r="D81"/>
      <c r="E81" s="123"/>
      <c r="F81"/>
      <c r="G81"/>
      <c r="H81"/>
      <c r="I81"/>
    </row>
    <row r="82" spans="2:9" x14ac:dyDescent="0.25">
      <c r="B82"/>
      <c r="C82"/>
      <c r="D82"/>
      <c r="E82" s="123"/>
      <c r="F82"/>
      <c r="G82"/>
      <c r="H82"/>
      <c r="I82"/>
    </row>
  </sheetData>
  <mergeCells count="7">
    <mergeCell ref="F8:F9"/>
    <mergeCell ref="G8:G9"/>
    <mergeCell ref="K5:K7"/>
    <mergeCell ref="D2:G3"/>
    <mergeCell ref="I5:I7"/>
    <mergeCell ref="J5:J7"/>
    <mergeCell ref="H5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16" workbookViewId="0">
      <selection activeCell="D44" sqref="D44"/>
    </sheetView>
  </sheetViews>
  <sheetFormatPr baseColWidth="10" defaultRowHeight="15" x14ac:dyDescent="0.25"/>
  <cols>
    <col min="1" max="1" width="1.85546875" customWidth="1"/>
    <col min="2" max="2" width="10.7109375" bestFit="1" customWidth="1"/>
    <col min="3" max="3" width="23.7109375" bestFit="1" customWidth="1"/>
    <col min="4" max="4" width="99.140625" bestFit="1" customWidth="1"/>
    <col min="5" max="5" width="19.42578125" bestFit="1" customWidth="1"/>
    <col min="6" max="6" width="11.7109375" bestFit="1" customWidth="1"/>
    <col min="7" max="7" width="15.7109375" bestFit="1" customWidth="1"/>
    <col min="8" max="8" width="20.140625" bestFit="1" customWidth="1"/>
    <col min="9" max="9" width="17.5703125" bestFit="1" customWidth="1"/>
    <col min="10" max="10" width="18.140625" customWidth="1"/>
    <col min="11" max="11" width="34.85546875" bestFit="1" customWidth="1"/>
  </cols>
  <sheetData>
    <row r="1" spans="2:11" s="1" customFormat="1" ht="5.25" customHeight="1" x14ac:dyDescent="0.25">
      <c r="E1" s="89"/>
    </row>
    <row r="2" spans="2:11" s="1" customFormat="1" x14ac:dyDescent="0.25">
      <c r="D2" s="300" t="s">
        <v>27</v>
      </c>
      <c r="E2" s="300"/>
      <c r="F2" s="300"/>
      <c r="G2" s="300"/>
    </row>
    <row r="3" spans="2:11" s="1" customFormat="1" ht="15.75" thickBot="1" x14ac:dyDescent="0.3">
      <c r="D3" s="301"/>
      <c r="E3" s="301"/>
      <c r="F3" s="301"/>
      <c r="G3" s="301"/>
    </row>
    <row r="4" spans="2:11" ht="6" customHeight="1" thickTop="1" thickBot="1" x14ac:dyDescent="0.3"/>
    <row r="5" spans="2:11" ht="9.75" customHeight="1" x14ac:dyDescent="0.25">
      <c r="B5" s="2"/>
      <c r="C5" s="3"/>
      <c r="D5" s="4"/>
      <c r="E5" s="5"/>
      <c r="F5" s="77"/>
      <c r="G5" s="6"/>
      <c r="H5" s="297" t="s">
        <v>0</v>
      </c>
      <c r="I5" s="297" t="s">
        <v>19</v>
      </c>
      <c r="J5" s="297" t="s">
        <v>20</v>
      </c>
      <c r="K5" s="306" t="s">
        <v>21</v>
      </c>
    </row>
    <row r="6" spans="2:11" ht="23.25" customHeight="1" x14ac:dyDescent="0.25">
      <c r="B6" s="8"/>
      <c r="C6" s="9"/>
      <c r="D6" s="94" t="s">
        <v>114</v>
      </c>
      <c r="E6" s="10"/>
      <c r="F6" s="78"/>
      <c r="G6" s="11"/>
      <c r="H6" s="309"/>
      <c r="I6" s="309"/>
      <c r="J6" s="309"/>
      <c r="K6" s="307"/>
    </row>
    <row r="7" spans="2:11" ht="20.25" customHeight="1" thickBot="1" x14ac:dyDescent="0.3">
      <c r="B7" s="8"/>
      <c r="C7" s="11"/>
      <c r="D7" s="79" t="s">
        <v>115</v>
      </c>
      <c r="E7" s="10"/>
      <c r="F7" s="78"/>
      <c r="G7" s="11"/>
      <c r="H7" s="310"/>
      <c r="I7" s="310"/>
      <c r="J7" s="310" t="s">
        <v>1</v>
      </c>
      <c r="K7" s="308"/>
    </row>
    <row r="8" spans="2:11" ht="10.5" customHeight="1" thickBot="1" x14ac:dyDescent="0.3">
      <c r="B8" s="13"/>
      <c r="C8" s="14"/>
      <c r="D8" s="15"/>
      <c r="E8" s="80"/>
      <c r="F8" s="293" t="s">
        <v>2</v>
      </c>
      <c r="G8" s="295" t="s">
        <v>3</v>
      </c>
      <c r="H8" s="16"/>
      <c r="I8" s="17"/>
      <c r="J8" s="106"/>
      <c r="K8" s="108"/>
    </row>
    <row r="9" spans="2:11" ht="15.75" thickBot="1" x14ac:dyDescent="0.3">
      <c r="B9" s="81" t="s">
        <v>4</v>
      </c>
      <c r="C9" s="137" t="s">
        <v>5</v>
      </c>
      <c r="D9" s="112" t="s">
        <v>6</v>
      </c>
      <c r="E9" s="83" t="s">
        <v>7</v>
      </c>
      <c r="F9" s="304"/>
      <c r="G9" s="305"/>
      <c r="H9" s="147"/>
      <c r="I9" s="148"/>
      <c r="J9" s="151"/>
      <c r="K9" s="110"/>
    </row>
    <row r="10" spans="2:11" s="25" customFormat="1" x14ac:dyDescent="0.25">
      <c r="B10" s="149"/>
      <c r="C10" s="138"/>
      <c r="D10" s="23" t="s">
        <v>137</v>
      </c>
      <c r="E10" s="204"/>
      <c r="F10" s="131"/>
      <c r="G10" s="132"/>
      <c r="H10" s="145"/>
      <c r="I10" s="146"/>
      <c r="J10" s="152"/>
      <c r="K10" s="153"/>
    </row>
    <row r="11" spans="2:11" s="25" customFormat="1" x14ac:dyDescent="0.25">
      <c r="B11" s="149" t="s">
        <v>138</v>
      </c>
      <c r="C11" s="93">
        <v>49312</v>
      </c>
      <c r="D11" s="135" t="s">
        <v>139</v>
      </c>
      <c r="E11" s="204" t="s">
        <v>138</v>
      </c>
      <c r="F11" s="131">
        <v>1368.01</v>
      </c>
      <c r="G11" s="132">
        <f>F11</f>
        <v>1368.01</v>
      </c>
      <c r="H11" s="84" t="s">
        <v>91</v>
      </c>
      <c r="I11" s="146" t="s">
        <v>35</v>
      </c>
      <c r="J11" s="86" t="s">
        <v>62</v>
      </c>
      <c r="K11" s="164"/>
    </row>
    <row r="12" spans="2:11" s="25" customFormat="1" x14ac:dyDescent="0.25">
      <c r="B12" s="149"/>
      <c r="C12" s="93"/>
      <c r="D12" s="23" t="s">
        <v>116</v>
      </c>
      <c r="E12" s="204"/>
      <c r="F12" s="131"/>
      <c r="G12" s="132"/>
      <c r="H12" s="84"/>
      <c r="I12" s="146"/>
      <c r="J12" s="86"/>
      <c r="K12" s="164"/>
    </row>
    <row r="13" spans="2:11" s="25" customFormat="1" x14ac:dyDescent="0.25">
      <c r="B13" s="149" t="s">
        <v>140</v>
      </c>
      <c r="C13" s="93" t="s">
        <v>141</v>
      </c>
      <c r="D13" s="135" t="s">
        <v>142</v>
      </c>
      <c r="E13" s="204" t="s">
        <v>140</v>
      </c>
      <c r="F13" s="131">
        <v>600</v>
      </c>
      <c r="G13" s="132">
        <f>G11+F13</f>
        <v>1968.01</v>
      </c>
      <c r="H13" s="84" t="s">
        <v>58</v>
      </c>
      <c r="I13" s="146" t="s">
        <v>35</v>
      </c>
      <c r="J13" s="86"/>
      <c r="K13" s="164"/>
    </row>
    <row r="14" spans="2:11" s="25" customFormat="1" x14ac:dyDescent="0.25">
      <c r="B14" s="149" t="s">
        <v>140</v>
      </c>
      <c r="C14" s="93" t="s">
        <v>152</v>
      </c>
      <c r="D14" s="135" t="s">
        <v>153</v>
      </c>
      <c r="E14" s="204" t="s">
        <v>140</v>
      </c>
      <c r="F14" s="131">
        <v>950</v>
      </c>
      <c r="G14" s="132">
        <f>G13+F14</f>
        <v>2918.01</v>
      </c>
      <c r="H14" s="84" t="s">
        <v>32</v>
      </c>
      <c r="I14" s="146" t="s">
        <v>35</v>
      </c>
      <c r="J14" s="86" t="s">
        <v>62</v>
      </c>
      <c r="K14" s="164"/>
    </row>
    <row r="15" spans="2:11" s="25" customFormat="1" x14ac:dyDescent="0.25">
      <c r="B15" s="130"/>
      <c r="C15" s="93"/>
      <c r="D15" s="23" t="s">
        <v>117</v>
      </c>
      <c r="E15" s="133"/>
      <c r="F15" s="131"/>
      <c r="G15" s="132"/>
      <c r="H15" s="84"/>
      <c r="I15" s="146"/>
      <c r="J15" s="86"/>
      <c r="K15" s="164"/>
    </row>
    <row r="16" spans="2:11" s="25" customFormat="1" x14ac:dyDescent="0.25">
      <c r="B16" s="149" t="s">
        <v>140</v>
      </c>
      <c r="C16" s="93" t="s">
        <v>149</v>
      </c>
      <c r="D16" s="135" t="s">
        <v>150</v>
      </c>
      <c r="E16" s="204" t="s">
        <v>140</v>
      </c>
      <c r="F16" s="131">
        <v>536</v>
      </c>
      <c r="G16" s="132">
        <f>G14+F16</f>
        <v>3454.01</v>
      </c>
      <c r="H16" s="84" t="s">
        <v>61</v>
      </c>
      <c r="I16" s="146" t="s">
        <v>35</v>
      </c>
      <c r="J16" s="86" t="s">
        <v>62</v>
      </c>
      <c r="K16" s="164"/>
    </row>
    <row r="17" spans="2:11" s="25" customFormat="1" x14ac:dyDescent="0.25">
      <c r="B17" s="149" t="s">
        <v>140</v>
      </c>
      <c r="C17" s="93">
        <v>16741</v>
      </c>
      <c r="D17" s="135" t="s">
        <v>75</v>
      </c>
      <c r="E17" s="204" t="s">
        <v>140</v>
      </c>
      <c r="F17" s="131">
        <v>530</v>
      </c>
      <c r="G17" s="132">
        <f>G16+F17</f>
        <v>3984.01</v>
      </c>
      <c r="H17" s="84" t="s">
        <v>61</v>
      </c>
      <c r="I17" s="146" t="s">
        <v>35</v>
      </c>
      <c r="J17" s="86" t="s">
        <v>62</v>
      </c>
      <c r="K17" s="164"/>
    </row>
    <row r="18" spans="2:11" s="25" customFormat="1" x14ac:dyDescent="0.25">
      <c r="B18" s="149" t="s">
        <v>140</v>
      </c>
      <c r="C18" s="93" t="s">
        <v>40</v>
      </c>
      <c r="D18" s="135" t="s">
        <v>151</v>
      </c>
      <c r="E18" s="204" t="s">
        <v>140</v>
      </c>
      <c r="F18" s="131">
        <v>80</v>
      </c>
      <c r="G18" s="132">
        <f>G17+F18</f>
        <v>4064.01</v>
      </c>
      <c r="H18" s="84" t="s">
        <v>61</v>
      </c>
      <c r="I18" s="146" t="s">
        <v>35</v>
      </c>
      <c r="J18" s="86"/>
      <c r="K18" s="164"/>
    </row>
    <row r="19" spans="2:11" s="25" customFormat="1" x14ac:dyDescent="0.25">
      <c r="B19" s="149"/>
      <c r="C19" s="93"/>
      <c r="D19" s="23" t="s">
        <v>118</v>
      </c>
      <c r="E19" s="133"/>
      <c r="F19" s="131"/>
      <c r="G19" s="132"/>
      <c r="H19" s="84"/>
      <c r="I19" s="146"/>
      <c r="J19" s="86"/>
      <c r="K19" s="165"/>
    </row>
    <row r="20" spans="2:11" s="25" customFormat="1" x14ac:dyDescent="0.25">
      <c r="B20" s="130" t="s">
        <v>143</v>
      </c>
      <c r="C20" s="93" t="s">
        <v>141</v>
      </c>
      <c r="D20" s="135" t="s">
        <v>144</v>
      </c>
      <c r="E20" s="133" t="s">
        <v>143</v>
      </c>
      <c r="F20" s="131">
        <v>2750</v>
      </c>
      <c r="G20" s="132">
        <f>G18+F20</f>
        <v>6814.01</v>
      </c>
      <c r="H20" s="84" t="s">
        <v>58</v>
      </c>
      <c r="I20" s="146" t="s">
        <v>35</v>
      </c>
      <c r="J20" s="86"/>
      <c r="K20" s="165"/>
    </row>
    <row r="21" spans="2:11" s="25" customFormat="1" x14ac:dyDescent="0.25">
      <c r="B21" s="130" t="s">
        <v>143</v>
      </c>
      <c r="C21" s="93">
        <v>15166</v>
      </c>
      <c r="D21" s="135" t="s">
        <v>147</v>
      </c>
      <c r="E21" s="133" t="s">
        <v>143</v>
      </c>
      <c r="F21" s="131">
        <v>192.07</v>
      </c>
      <c r="G21" s="132">
        <f>G20+F21</f>
        <v>7006.08</v>
      </c>
      <c r="H21" s="84" t="s">
        <v>91</v>
      </c>
      <c r="I21" s="146" t="s">
        <v>35</v>
      </c>
      <c r="J21" s="86" t="s">
        <v>62</v>
      </c>
      <c r="K21" s="165"/>
    </row>
    <row r="22" spans="2:11" s="25" customFormat="1" x14ac:dyDescent="0.25">
      <c r="B22" s="130" t="s">
        <v>143</v>
      </c>
      <c r="C22" s="93" t="s">
        <v>40</v>
      </c>
      <c r="D22" s="135" t="s">
        <v>148</v>
      </c>
      <c r="E22" s="133" t="s">
        <v>143</v>
      </c>
      <c r="F22" s="131">
        <v>200</v>
      </c>
      <c r="G22" s="132">
        <f>G21+F22</f>
        <v>7206.08</v>
      </c>
      <c r="H22" s="84" t="s">
        <v>39</v>
      </c>
      <c r="I22" s="146" t="s">
        <v>35</v>
      </c>
      <c r="J22" s="86"/>
      <c r="K22" s="165"/>
    </row>
    <row r="23" spans="2:11" s="25" customFormat="1" x14ac:dyDescent="0.25">
      <c r="B23" s="130" t="s">
        <v>143</v>
      </c>
      <c r="C23" s="93">
        <v>2192</v>
      </c>
      <c r="D23" s="135" t="s">
        <v>154</v>
      </c>
      <c r="E23" s="133" t="s">
        <v>143</v>
      </c>
      <c r="F23" s="131">
        <v>406</v>
      </c>
      <c r="G23" s="132">
        <f>G22+F23</f>
        <v>7612.08</v>
      </c>
      <c r="H23" s="84" t="s">
        <v>96</v>
      </c>
      <c r="I23" s="146" t="s">
        <v>35</v>
      </c>
      <c r="J23" s="86" t="s">
        <v>62</v>
      </c>
      <c r="K23" s="165"/>
    </row>
    <row r="24" spans="2:11" s="25" customFormat="1" x14ac:dyDescent="0.25">
      <c r="B24" s="130"/>
      <c r="C24" s="93"/>
      <c r="D24" s="23" t="s">
        <v>119</v>
      </c>
      <c r="E24" s="133"/>
      <c r="F24" s="131"/>
      <c r="G24" s="132"/>
      <c r="H24" s="84"/>
      <c r="I24" s="146"/>
      <c r="J24" s="86"/>
      <c r="K24" s="181"/>
    </row>
    <row r="25" spans="2:11" s="25" customFormat="1" x14ac:dyDescent="0.25">
      <c r="B25" s="130" t="s">
        <v>145</v>
      </c>
      <c r="C25" s="93" t="s">
        <v>40</v>
      </c>
      <c r="D25" s="135" t="s">
        <v>146</v>
      </c>
      <c r="E25" s="133" t="s">
        <v>145</v>
      </c>
      <c r="F25" s="131">
        <v>400</v>
      </c>
      <c r="G25" s="132">
        <f>G23+F25</f>
        <v>8012.08</v>
      </c>
      <c r="H25" s="84" t="s">
        <v>39</v>
      </c>
      <c r="I25" s="146" t="s">
        <v>35</v>
      </c>
      <c r="J25" s="86"/>
      <c r="K25" s="181"/>
    </row>
    <row r="26" spans="2:11" s="25" customFormat="1" x14ac:dyDescent="0.25">
      <c r="B26" s="130" t="s">
        <v>145</v>
      </c>
      <c r="C26" s="93" t="s">
        <v>155</v>
      </c>
      <c r="D26" s="135" t="s">
        <v>156</v>
      </c>
      <c r="E26" s="133" t="s">
        <v>145</v>
      </c>
      <c r="F26" s="131">
        <v>147</v>
      </c>
      <c r="G26" s="132">
        <f>G25+F26</f>
        <v>8159.08</v>
      </c>
      <c r="H26" s="84" t="s">
        <v>58</v>
      </c>
      <c r="I26" s="146" t="s">
        <v>35</v>
      </c>
      <c r="J26" s="86" t="s">
        <v>62</v>
      </c>
      <c r="K26" s="181"/>
    </row>
    <row r="27" spans="2:11" s="25" customFormat="1" x14ac:dyDescent="0.25">
      <c r="B27" s="130" t="s">
        <v>145</v>
      </c>
      <c r="C27" s="93">
        <v>2197</v>
      </c>
      <c r="D27" s="135" t="s">
        <v>154</v>
      </c>
      <c r="E27" s="133" t="s">
        <v>145</v>
      </c>
      <c r="F27" s="131">
        <v>730.8</v>
      </c>
      <c r="G27" s="132">
        <f>G26+F27</f>
        <v>8889.8799999999992</v>
      </c>
      <c r="H27" s="84" t="s">
        <v>96</v>
      </c>
      <c r="I27" s="146" t="s">
        <v>35</v>
      </c>
      <c r="J27" s="86" t="s">
        <v>62</v>
      </c>
      <c r="K27" s="181"/>
    </row>
    <row r="28" spans="2:11" s="25" customFormat="1" x14ac:dyDescent="0.25">
      <c r="B28" s="130" t="s">
        <v>145</v>
      </c>
      <c r="C28" s="93">
        <v>22916</v>
      </c>
      <c r="D28" s="135" t="s">
        <v>164</v>
      </c>
      <c r="E28" s="133" t="s">
        <v>145</v>
      </c>
      <c r="F28" s="131">
        <v>289.01</v>
      </c>
      <c r="G28" s="132">
        <f>G27+F28</f>
        <v>9178.89</v>
      </c>
      <c r="H28" s="84" t="s">
        <v>111</v>
      </c>
      <c r="I28" s="146" t="s">
        <v>35</v>
      </c>
      <c r="J28" s="86" t="s">
        <v>62</v>
      </c>
      <c r="K28" s="181"/>
    </row>
    <row r="29" spans="2:11" s="25" customFormat="1" x14ac:dyDescent="0.25">
      <c r="B29" s="130" t="s">
        <v>145</v>
      </c>
      <c r="C29" s="93" t="s">
        <v>40</v>
      </c>
      <c r="D29" s="135" t="s">
        <v>168</v>
      </c>
      <c r="E29" s="133" t="s">
        <v>145</v>
      </c>
      <c r="F29" s="131">
        <v>300</v>
      </c>
      <c r="G29" s="132">
        <f>G28+F29</f>
        <v>9478.89</v>
      </c>
      <c r="H29" s="84" t="s">
        <v>58</v>
      </c>
      <c r="I29" s="146" t="s">
        <v>35</v>
      </c>
      <c r="J29" s="86"/>
      <c r="K29" s="181"/>
    </row>
    <row r="30" spans="2:11" s="25" customFormat="1" x14ac:dyDescent="0.25">
      <c r="B30" s="130"/>
      <c r="C30" s="93"/>
      <c r="D30" s="23" t="s">
        <v>120</v>
      </c>
      <c r="E30" s="133"/>
      <c r="F30" s="131"/>
      <c r="G30" s="132"/>
      <c r="H30" s="84"/>
      <c r="I30" s="146"/>
      <c r="J30" s="86"/>
      <c r="K30" s="181"/>
    </row>
    <row r="31" spans="2:11" s="25" customFormat="1" x14ac:dyDescent="0.25">
      <c r="B31" s="130" t="s">
        <v>145</v>
      </c>
      <c r="C31" s="93" t="s">
        <v>172</v>
      </c>
      <c r="D31" s="135" t="s">
        <v>150</v>
      </c>
      <c r="E31" s="133" t="s">
        <v>145</v>
      </c>
      <c r="F31" s="131">
        <v>536</v>
      </c>
      <c r="G31" s="132">
        <f>G29+F31</f>
        <v>10014.89</v>
      </c>
      <c r="H31" s="84" t="s">
        <v>61</v>
      </c>
      <c r="I31" s="146" t="s">
        <v>35</v>
      </c>
      <c r="J31" s="86" t="s">
        <v>62</v>
      </c>
      <c r="K31" s="181"/>
    </row>
    <row r="32" spans="2:11" s="25" customFormat="1" x14ac:dyDescent="0.25">
      <c r="B32" s="130" t="s">
        <v>145</v>
      </c>
      <c r="C32" s="93" t="s">
        <v>141</v>
      </c>
      <c r="D32" s="135" t="s">
        <v>173</v>
      </c>
      <c r="E32" s="133" t="s">
        <v>145</v>
      </c>
      <c r="F32" s="131">
        <v>120</v>
      </c>
      <c r="G32" s="132">
        <f>G31+F32</f>
        <v>10134.89</v>
      </c>
      <c r="H32" s="84" t="s">
        <v>61</v>
      </c>
      <c r="I32" s="146" t="s">
        <v>35</v>
      </c>
      <c r="J32" s="86"/>
      <c r="K32" s="181"/>
    </row>
    <row r="33" spans="2:11" s="25" customFormat="1" x14ac:dyDescent="0.25">
      <c r="B33" s="130" t="s">
        <v>145</v>
      </c>
      <c r="C33" s="93" t="s">
        <v>174</v>
      </c>
      <c r="D33" s="135" t="s">
        <v>175</v>
      </c>
      <c r="E33" s="133" t="s">
        <v>145</v>
      </c>
      <c r="F33" s="131">
        <v>580</v>
      </c>
      <c r="G33" s="132">
        <f>G32+F33</f>
        <v>10714.89</v>
      </c>
      <c r="H33" s="84" t="s">
        <v>61</v>
      </c>
      <c r="I33" s="146" t="s">
        <v>35</v>
      </c>
      <c r="J33" s="86"/>
      <c r="K33" s="181"/>
    </row>
    <row r="34" spans="2:11" s="25" customFormat="1" x14ac:dyDescent="0.25">
      <c r="B34" s="130" t="s">
        <v>145</v>
      </c>
      <c r="C34" s="93" t="s">
        <v>34</v>
      </c>
      <c r="D34" s="135" t="s">
        <v>176</v>
      </c>
      <c r="E34" s="133" t="s">
        <v>145</v>
      </c>
      <c r="F34" s="131">
        <v>52</v>
      </c>
      <c r="G34" s="132">
        <f>G33+F34</f>
        <v>10766.89</v>
      </c>
      <c r="H34" s="84" t="s">
        <v>61</v>
      </c>
      <c r="I34" s="146" t="s">
        <v>35</v>
      </c>
      <c r="J34" s="86"/>
      <c r="K34" s="181"/>
    </row>
    <row r="35" spans="2:11" s="25" customFormat="1" x14ac:dyDescent="0.25">
      <c r="B35" s="130"/>
      <c r="C35" s="93"/>
      <c r="D35" s="23" t="s">
        <v>121</v>
      </c>
      <c r="E35" s="133"/>
      <c r="F35" s="131"/>
      <c r="G35" s="132"/>
      <c r="H35" s="84"/>
      <c r="I35" s="146"/>
      <c r="J35" s="86"/>
      <c r="K35" s="165"/>
    </row>
    <row r="36" spans="2:11" s="25" customFormat="1" x14ac:dyDescent="0.25">
      <c r="B36" s="130" t="s">
        <v>157</v>
      </c>
      <c r="C36" s="93">
        <v>26650</v>
      </c>
      <c r="D36" s="135" t="s">
        <v>158</v>
      </c>
      <c r="E36" s="133" t="s">
        <v>157</v>
      </c>
      <c r="F36" s="131">
        <v>536</v>
      </c>
      <c r="G36" s="132">
        <f>G34+F36</f>
        <v>11302.89</v>
      </c>
      <c r="H36" s="84" t="s">
        <v>91</v>
      </c>
      <c r="I36" s="146" t="s">
        <v>35</v>
      </c>
      <c r="J36" s="86" t="s">
        <v>62</v>
      </c>
      <c r="K36" s="165"/>
    </row>
    <row r="37" spans="2:11" s="25" customFormat="1" x14ac:dyDescent="0.25">
      <c r="B37" s="130" t="s">
        <v>157</v>
      </c>
      <c r="C37" s="93" t="s">
        <v>34</v>
      </c>
      <c r="D37" s="135" t="s">
        <v>167</v>
      </c>
      <c r="E37" s="133" t="s">
        <v>157</v>
      </c>
      <c r="F37" s="131">
        <v>1058</v>
      </c>
      <c r="G37" s="132">
        <f>G36+F37</f>
        <v>12360.89</v>
      </c>
      <c r="H37" s="84" t="s">
        <v>58</v>
      </c>
      <c r="I37" s="146" t="s">
        <v>35</v>
      </c>
      <c r="J37" s="86"/>
      <c r="K37" s="165"/>
    </row>
    <row r="38" spans="2:11" s="25" customFormat="1" x14ac:dyDescent="0.25">
      <c r="B38" s="130"/>
      <c r="C38" s="93"/>
      <c r="D38" s="23" t="s">
        <v>177</v>
      </c>
      <c r="E38" s="133"/>
      <c r="F38" s="131"/>
      <c r="G38" s="132"/>
      <c r="H38" s="84"/>
      <c r="I38" s="146"/>
      <c r="J38" s="86"/>
      <c r="K38" s="165"/>
    </row>
    <row r="39" spans="2:11" s="25" customFormat="1" x14ac:dyDescent="0.25">
      <c r="B39" s="130" t="s">
        <v>157</v>
      </c>
      <c r="C39" s="93" t="s">
        <v>178</v>
      </c>
      <c r="D39" s="135" t="s">
        <v>150</v>
      </c>
      <c r="E39" s="133" t="s">
        <v>157</v>
      </c>
      <c r="F39" s="131">
        <v>536</v>
      </c>
      <c r="G39" s="132">
        <f>G37+F39</f>
        <v>12896.89</v>
      </c>
      <c r="H39" s="84" t="s">
        <v>61</v>
      </c>
      <c r="I39" s="146" t="s">
        <v>35</v>
      </c>
      <c r="J39" s="86" t="s">
        <v>62</v>
      </c>
      <c r="K39" s="165"/>
    </row>
    <row r="40" spans="2:11" s="25" customFormat="1" x14ac:dyDescent="0.25">
      <c r="B40" s="130" t="s">
        <v>157</v>
      </c>
      <c r="C40" s="93" t="s">
        <v>179</v>
      </c>
      <c r="D40" s="135" t="s">
        <v>180</v>
      </c>
      <c r="E40" s="133" t="s">
        <v>157</v>
      </c>
      <c r="F40" s="131">
        <v>402</v>
      </c>
      <c r="G40" s="132">
        <f>G39+F40</f>
        <v>13298.89</v>
      </c>
      <c r="H40" s="84" t="s">
        <v>61</v>
      </c>
      <c r="I40" s="146" t="s">
        <v>35</v>
      </c>
      <c r="J40" s="86"/>
      <c r="K40" s="165"/>
    </row>
    <row r="41" spans="2:11" s="25" customFormat="1" x14ac:dyDescent="0.25">
      <c r="B41" s="130"/>
      <c r="C41" s="93"/>
      <c r="D41" s="23" t="s">
        <v>122</v>
      </c>
      <c r="E41" s="133"/>
      <c r="F41" s="131"/>
      <c r="G41" s="132"/>
      <c r="H41" s="84"/>
      <c r="I41" s="146"/>
      <c r="J41" s="86"/>
      <c r="K41" s="165"/>
    </row>
    <row r="42" spans="2:11" s="25" customFormat="1" x14ac:dyDescent="0.25">
      <c r="B42" s="130" t="s">
        <v>159</v>
      </c>
      <c r="C42" s="93">
        <v>2056</v>
      </c>
      <c r="D42" s="135" t="s">
        <v>160</v>
      </c>
      <c r="E42" s="133" t="s">
        <v>159</v>
      </c>
      <c r="F42" s="131">
        <v>650</v>
      </c>
      <c r="G42" s="132">
        <f>G40+F42</f>
        <v>13948.89</v>
      </c>
      <c r="H42" s="84" t="s">
        <v>166</v>
      </c>
      <c r="I42" s="146" t="s">
        <v>35</v>
      </c>
      <c r="J42" s="86" t="s">
        <v>62</v>
      </c>
      <c r="K42" s="165"/>
    </row>
    <row r="43" spans="2:11" s="25" customFormat="1" x14ac:dyDescent="0.25">
      <c r="B43" s="130" t="s">
        <v>159</v>
      </c>
      <c r="C43" s="93">
        <v>43257</v>
      </c>
      <c r="D43" s="135" t="s">
        <v>165</v>
      </c>
      <c r="E43" s="133" t="s">
        <v>159</v>
      </c>
      <c r="F43" s="131">
        <v>1978.38</v>
      </c>
      <c r="G43" s="132">
        <f>G42+F43</f>
        <v>15927.27</v>
      </c>
      <c r="H43" s="84" t="s">
        <v>166</v>
      </c>
      <c r="I43" s="146" t="s">
        <v>35</v>
      </c>
      <c r="J43" s="86" t="s">
        <v>62</v>
      </c>
      <c r="K43" s="165"/>
    </row>
    <row r="44" spans="2:11" s="25" customFormat="1" x14ac:dyDescent="0.25">
      <c r="B44" s="130" t="s">
        <v>159</v>
      </c>
      <c r="C44" s="93" t="s">
        <v>169</v>
      </c>
      <c r="D44" s="135" t="s">
        <v>170</v>
      </c>
      <c r="E44" s="133" t="s">
        <v>159</v>
      </c>
      <c r="F44" s="131">
        <v>200</v>
      </c>
      <c r="G44" s="132">
        <f>G43+F44</f>
        <v>16127.27</v>
      </c>
      <c r="H44" s="84" t="s">
        <v>32</v>
      </c>
      <c r="I44" s="146" t="s">
        <v>35</v>
      </c>
      <c r="J44" s="86"/>
      <c r="K44" s="165"/>
    </row>
    <row r="45" spans="2:11" s="25" customFormat="1" x14ac:dyDescent="0.25">
      <c r="B45" s="130" t="s">
        <v>159</v>
      </c>
      <c r="C45" s="93" t="s">
        <v>40</v>
      </c>
      <c r="D45" s="135" t="s">
        <v>171</v>
      </c>
      <c r="E45" s="133" t="s">
        <v>159</v>
      </c>
      <c r="F45" s="131">
        <v>200</v>
      </c>
      <c r="G45" s="132">
        <f>G44+F45</f>
        <v>16327.27</v>
      </c>
      <c r="H45" s="84" t="s">
        <v>39</v>
      </c>
      <c r="I45" s="146" t="s">
        <v>35</v>
      </c>
      <c r="J45" s="86"/>
      <c r="K45" s="165"/>
    </row>
    <row r="46" spans="2:11" s="25" customFormat="1" x14ac:dyDescent="0.25">
      <c r="B46" s="130"/>
      <c r="C46" s="93"/>
      <c r="D46" s="23" t="s">
        <v>123</v>
      </c>
      <c r="E46" s="133"/>
      <c r="F46" s="131"/>
      <c r="G46" s="132"/>
      <c r="H46" s="84"/>
      <c r="I46" s="146"/>
      <c r="J46" s="86"/>
      <c r="K46" s="181"/>
    </row>
    <row r="47" spans="2:11" s="25" customFormat="1" x14ac:dyDescent="0.25">
      <c r="B47" s="130" t="s">
        <v>159</v>
      </c>
      <c r="C47" s="93" t="s">
        <v>181</v>
      </c>
      <c r="D47" s="135" t="s">
        <v>150</v>
      </c>
      <c r="E47" s="133" t="s">
        <v>159</v>
      </c>
      <c r="F47" s="131">
        <v>385</v>
      </c>
      <c r="G47" s="132">
        <f>G45+F47</f>
        <v>16712.27</v>
      </c>
      <c r="H47" s="84" t="s">
        <v>61</v>
      </c>
      <c r="I47" s="146" t="s">
        <v>35</v>
      </c>
      <c r="J47" s="86" t="s">
        <v>62</v>
      </c>
      <c r="K47" s="181"/>
    </row>
    <row r="48" spans="2:11" s="25" customFormat="1" x14ac:dyDescent="0.25">
      <c r="B48" s="130" t="s">
        <v>159</v>
      </c>
      <c r="C48" s="93" t="s">
        <v>40</v>
      </c>
      <c r="D48" s="135" t="s">
        <v>182</v>
      </c>
      <c r="E48" s="133" t="s">
        <v>159</v>
      </c>
      <c r="F48" s="131">
        <v>45</v>
      </c>
      <c r="G48" s="132">
        <f>G47+F48</f>
        <v>16757.27</v>
      </c>
      <c r="H48" s="84" t="s">
        <v>61</v>
      </c>
      <c r="I48" s="146" t="s">
        <v>35</v>
      </c>
      <c r="J48" s="86"/>
      <c r="K48" s="181"/>
    </row>
    <row r="49" spans="1:11" s="25" customFormat="1" x14ac:dyDescent="0.25">
      <c r="B49" s="130" t="s">
        <v>159</v>
      </c>
      <c r="C49" s="93" t="s">
        <v>34</v>
      </c>
      <c r="D49" s="135" t="s">
        <v>183</v>
      </c>
      <c r="E49" s="133" t="s">
        <v>159</v>
      </c>
      <c r="F49" s="131">
        <v>508</v>
      </c>
      <c r="G49" s="132">
        <f>G48+F49</f>
        <v>17265.27</v>
      </c>
      <c r="H49" s="84" t="s">
        <v>61</v>
      </c>
      <c r="I49" s="146" t="s">
        <v>35</v>
      </c>
      <c r="J49" s="86"/>
      <c r="K49" s="181"/>
    </row>
    <row r="50" spans="1:11" s="25" customFormat="1" x14ac:dyDescent="0.25">
      <c r="B50" s="130"/>
      <c r="C50" s="93"/>
      <c r="D50" s="23" t="s">
        <v>124</v>
      </c>
      <c r="E50" s="133"/>
      <c r="F50" s="131"/>
      <c r="G50" s="132"/>
      <c r="H50" s="84"/>
      <c r="I50" s="146"/>
      <c r="J50" s="86"/>
      <c r="K50" s="181"/>
    </row>
    <row r="51" spans="1:11" s="25" customFormat="1" x14ac:dyDescent="0.25">
      <c r="B51" s="130" t="s">
        <v>161</v>
      </c>
      <c r="C51" s="93" t="s">
        <v>162</v>
      </c>
      <c r="D51" s="135" t="s">
        <v>163</v>
      </c>
      <c r="E51" s="133" t="s">
        <v>161</v>
      </c>
      <c r="F51" s="131">
        <v>250.89</v>
      </c>
      <c r="G51" s="132">
        <f>G49+F51</f>
        <v>17516.16</v>
      </c>
      <c r="H51" s="84" t="s">
        <v>96</v>
      </c>
      <c r="I51" s="146" t="s">
        <v>35</v>
      </c>
      <c r="J51" s="86" t="s">
        <v>62</v>
      </c>
      <c r="K51" s="181"/>
    </row>
    <row r="52" spans="1:11" s="25" customFormat="1" x14ac:dyDescent="0.25">
      <c r="B52" s="130"/>
      <c r="C52" s="93"/>
      <c r="D52" s="23" t="s">
        <v>125</v>
      </c>
      <c r="E52" s="133"/>
      <c r="F52" s="131"/>
      <c r="G52" s="132"/>
      <c r="H52" s="195"/>
      <c r="I52" s="146"/>
      <c r="J52" s="86"/>
      <c r="K52" s="181"/>
    </row>
    <row r="53" spans="1:11" ht="15.75" thickBot="1" x14ac:dyDescent="0.3">
      <c r="A53" s="36"/>
      <c r="B53" s="95"/>
      <c r="C53" s="96"/>
      <c r="D53" s="97"/>
      <c r="E53" s="98"/>
      <c r="F53" s="30">
        <f>SUM(F10:F52)</f>
        <v>17516.16</v>
      </c>
      <c r="G53" s="31"/>
      <c r="H53" s="32"/>
      <c r="I53" s="33"/>
      <c r="J53" s="33"/>
      <c r="K53" s="33"/>
    </row>
    <row r="54" spans="1:11" x14ac:dyDescent="0.25">
      <c r="A54" s="36"/>
      <c r="B54" s="36"/>
      <c r="C54" s="36"/>
      <c r="D54" s="36"/>
      <c r="E54" s="36"/>
      <c r="F54" s="87"/>
      <c r="G54" s="88"/>
      <c r="H54" s="36"/>
      <c r="I54" s="36"/>
      <c r="J54" s="90"/>
    </row>
    <row r="55" spans="1:11" x14ac:dyDescent="0.25">
      <c r="A55" s="36"/>
      <c r="B55" s="36"/>
      <c r="C55" s="36"/>
      <c r="D55" s="37"/>
      <c r="E55" s="38"/>
      <c r="F55" s="52"/>
      <c r="G55" s="40"/>
      <c r="H55" s="89"/>
      <c r="I55" s="1"/>
      <c r="J55" s="90"/>
    </row>
    <row r="56" spans="1:11" x14ac:dyDescent="0.25">
      <c r="A56" s="36"/>
      <c r="B56" s="36"/>
      <c r="C56" s="36"/>
      <c r="D56" s="139" t="s">
        <v>96</v>
      </c>
      <c r="E56" s="140">
        <f>F23+F27+F51</f>
        <v>1387.69</v>
      </c>
      <c r="F56" s="52"/>
      <c r="G56" s="45"/>
      <c r="H56" s="46"/>
      <c r="I56" s="46"/>
      <c r="J56" s="47"/>
    </row>
    <row r="57" spans="1:11" x14ac:dyDescent="0.25">
      <c r="A57" s="36"/>
      <c r="B57" s="36"/>
      <c r="C57" s="36"/>
      <c r="D57" s="220" t="s">
        <v>91</v>
      </c>
      <c r="E57" s="221">
        <f>F11+F21+F36</f>
        <v>2096.08</v>
      </c>
      <c r="F57" s="52"/>
      <c r="G57" s="45"/>
      <c r="H57" s="48"/>
      <c r="I57" s="49"/>
      <c r="J57" s="47"/>
    </row>
    <row r="58" spans="1:11" x14ac:dyDescent="0.25">
      <c r="A58" s="36"/>
      <c r="B58" s="36"/>
      <c r="C58" s="36"/>
      <c r="D58" s="141" t="s">
        <v>108</v>
      </c>
      <c r="E58" s="66">
        <f>F16+F17+F18+F31+F32+F33+F34+F39+F40+F47+F48+F49</f>
        <v>4310</v>
      </c>
      <c r="F58" s="52"/>
      <c r="G58" s="45"/>
      <c r="H58" s="48"/>
      <c r="I58" s="50"/>
      <c r="J58" s="47"/>
    </row>
    <row r="59" spans="1:11" x14ac:dyDescent="0.25">
      <c r="A59" s="36"/>
      <c r="B59" s="36"/>
      <c r="C59" s="36"/>
      <c r="D59" s="141" t="s">
        <v>111</v>
      </c>
      <c r="E59" s="66">
        <f>F28</f>
        <v>289.01</v>
      </c>
      <c r="F59" s="52"/>
      <c r="G59" s="47"/>
      <c r="H59" s="48"/>
      <c r="I59" s="51"/>
      <c r="J59" s="47"/>
    </row>
    <row r="60" spans="1:11" x14ac:dyDescent="0.25">
      <c r="A60" s="36"/>
      <c r="B60" s="36"/>
      <c r="C60" s="36"/>
      <c r="D60" s="141" t="s">
        <v>58</v>
      </c>
      <c r="E60" s="66">
        <f>F13+F20+F26+F29+F37</f>
        <v>4855</v>
      </c>
      <c r="F60" s="52"/>
      <c r="G60" s="47"/>
      <c r="H60" s="48"/>
      <c r="I60" s="53"/>
      <c r="J60" s="47"/>
    </row>
    <row r="61" spans="1:11" x14ac:dyDescent="0.25">
      <c r="A61" s="36"/>
      <c r="B61" s="36"/>
      <c r="C61" s="36"/>
      <c r="D61" s="141" t="s">
        <v>36</v>
      </c>
      <c r="E61" s="66"/>
      <c r="F61" s="52"/>
      <c r="G61" s="47"/>
      <c r="H61" s="48"/>
      <c r="I61" s="53"/>
      <c r="J61" s="47"/>
    </row>
    <row r="62" spans="1:11" x14ac:dyDescent="0.25">
      <c r="A62" s="36"/>
      <c r="B62" s="36"/>
      <c r="C62" s="36"/>
      <c r="D62" s="141" t="s">
        <v>32</v>
      </c>
      <c r="E62" s="66">
        <f>F14+F44</f>
        <v>1150</v>
      </c>
      <c r="F62" s="52"/>
      <c r="G62" s="47"/>
      <c r="H62" s="48"/>
      <c r="I62" s="53"/>
      <c r="J62" s="47"/>
    </row>
    <row r="63" spans="1:11" x14ac:dyDescent="0.25">
      <c r="A63" s="36"/>
      <c r="B63" s="36"/>
      <c r="C63" s="36"/>
      <c r="D63" s="142" t="s">
        <v>166</v>
      </c>
      <c r="E63" s="66">
        <f>F42+F43</f>
        <v>2628.38</v>
      </c>
      <c r="F63" s="52"/>
      <c r="G63" s="47"/>
      <c r="H63" s="48"/>
      <c r="I63" s="56"/>
      <c r="J63" s="47"/>
    </row>
    <row r="64" spans="1:11" x14ac:dyDescent="0.25">
      <c r="A64" s="36"/>
      <c r="B64" s="36"/>
      <c r="C64" s="36"/>
      <c r="D64" s="65" t="s">
        <v>30</v>
      </c>
      <c r="E64" s="150"/>
      <c r="F64" s="52"/>
      <c r="G64" s="47"/>
      <c r="H64" s="48"/>
      <c r="I64" s="56"/>
      <c r="J64" s="47"/>
    </row>
    <row r="65" spans="1:10" x14ac:dyDescent="0.25">
      <c r="A65" s="36"/>
      <c r="B65" s="36"/>
      <c r="C65" s="36"/>
      <c r="D65" s="65" t="s">
        <v>39</v>
      </c>
      <c r="E65" s="150">
        <f>F22+F25+F45</f>
        <v>800</v>
      </c>
      <c r="F65" s="52"/>
      <c r="G65" s="47"/>
      <c r="H65" s="48"/>
      <c r="I65" s="56"/>
      <c r="J65" s="47"/>
    </row>
    <row r="66" spans="1:10" x14ac:dyDescent="0.25">
      <c r="A66" s="36"/>
      <c r="B66" s="36"/>
      <c r="C66" s="36"/>
      <c r="D66" s="141" t="s">
        <v>37</v>
      </c>
      <c r="E66" s="66"/>
      <c r="F66" s="52"/>
      <c r="G66" s="47"/>
      <c r="H66" s="48"/>
      <c r="I66" s="56"/>
      <c r="J66" s="47"/>
    </row>
    <row r="67" spans="1:10" x14ac:dyDescent="0.25">
      <c r="A67" s="36"/>
      <c r="B67" s="36"/>
      <c r="C67" s="36"/>
      <c r="D67" s="217" t="s">
        <v>112</v>
      </c>
      <c r="E67" s="218"/>
      <c r="F67" s="52"/>
      <c r="G67" s="47"/>
      <c r="H67" s="48"/>
      <c r="I67" s="56"/>
      <c r="J67" s="47"/>
    </row>
    <row r="68" spans="1:10" ht="15.75" thickBot="1" x14ac:dyDescent="0.3">
      <c r="A68" s="36"/>
      <c r="B68" s="57"/>
      <c r="C68" s="36"/>
      <c r="D68" s="143" t="s">
        <v>13</v>
      </c>
      <c r="E68" s="144">
        <f>SUM(E56:E67)</f>
        <v>17516.16</v>
      </c>
      <c r="F68" s="52"/>
      <c r="G68" s="47"/>
      <c r="H68" s="55"/>
      <c r="I68" s="56"/>
      <c r="J68" s="47"/>
    </row>
    <row r="69" spans="1:10" x14ac:dyDescent="0.25">
      <c r="A69" s="36"/>
      <c r="B69" s="36"/>
      <c r="C69" s="36"/>
      <c r="D69" s="59"/>
      <c r="E69" s="52"/>
      <c r="F69" s="52"/>
      <c r="G69" s="47"/>
      <c r="H69" s="47"/>
      <c r="I69" s="60"/>
      <c r="J69" s="47"/>
    </row>
    <row r="70" spans="1:10" x14ac:dyDescent="0.25">
      <c r="A70" s="36"/>
      <c r="B70" s="36"/>
      <c r="C70" s="36"/>
      <c r="D70" s="61"/>
      <c r="E70" s="52"/>
      <c r="F70" s="62"/>
      <c r="G70" s="62"/>
      <c r="H70" s="63"/>
      <c r="I70" s="46"/>
      <c r="J70" s="64"/>
    </row>
    <row r="71" spans="1:10" x14ac:dyDescent="0.25">
      <c r="A71" s="36"/>
      <c r="B71" s="36"/>
      <c r="C71" s="36"/>
      <c r="D71" s="71" t="s">
        <v>14</v>
      </c>
      <c r="E71" s="72">
        <f>F11+F14+F16+F17+F21+F23+F26+F27+F28+F31+F36+F39+F42+F43+F47+F51</f>
        <v>10021.16</v>
      </c>
      <c r="F71" s="62"/>
      <c r="G71" s="62"/>
      <c r="H71" s="48"/>
      <c r="I71" s="51"/>
      <c r="J71" s="51"/>
    </row>
    <row r="72" spans="1:10" x14ac:dyDescent="0.25">
      <c r="A72" s="36"/>
      <c r="B72" s="36"/>
      <c r="C72" s="36"/>
      <c r="D72" s="65" t="s">
        <v>15</v>
      </c>
      <c r="E72" s="66"/>
      <c r="F72" s="62"/>
      <c r="G72" s="62"/>
      <c r="H72" s="48"/>
      <c r="I72" s="51"/>
      <c r="J72" s="51"/>
    </row>
    <row r="73" spans="1:10" x14ac:dyDescent="0.25">
      <c r="A73" s="36"/>
      <c r="B73" s="36"/>
      <c r="C73" s="36"/>
      <c r="D73" s="65" t="s">
        <v>16</v>
      </c>
      <c r="E73" s="67">
        <f>F13+F18+F20+F22+F25+F29+F32+F33+F34+F37+F40+F44+F45+F48+F49</f>
        <v>7495</v>
      </c>
      <c r="F73" s="68"/>
      <c r="G73" s="62"/>
      <c r="H73" s="48"/>
      <c r="I73" s="51"/>
      <c r="J73" s="51"/>
    </row>
    <row r="74" spans="1:10" ht="15.75" thickBot="1" x14ac:dyDescent="0.3">
      <c r="A74" s="36"/>
      <c r="B74" s="36"/>
      <c r="C74" s="36"/>
      <c r="D74" s="69" t="s">
        <v>13</v>
      </c>
      <c r="E74" s="70">
        <f>SUM(E71:E73)</f>
        <v>17516.16</v>
      </c>
      <c r="F74" s="62"/>
      <c r="G74" s="62"/>
      <c r="H74" s="48"/>
      <c r="I74" s="51"/>
      <c r="J74" s="51"/>
    </row>
    <row r="75" spans="1:10" x14ac:dyDescent="0.25">
      <c r="A75" s="36"/>
      <c r="B75" s="36"/>
      <c r="C75" s="36"/>
      <c r="D75" s="59"/>
      <c r="E75" s="52"/>
      <c r="F75" s="62"/>
      <c r="G75" s="62"/>
      <c r="H75" s="48"/>
      <c r="I75" s="51"/>
      <c r="J75" s="51"/>
    </row>
    <row r="76" spans="1:10" x14ac:dyDescent="0.25">
      <c r="D76" s="71" t="s">
        <v>14</v>
      </c>
      <c r="E76" s="72">
        <f>E70</f>
        <v>0</v>
      </c>
      <c r="F76" s="62"/>
      <c r="G76" s="62"/>
      <c r="H76" s="90"/>
      <c r="I76" s="73"/>
      <c r="J76" s="51"/>
    </row>
    <row r="77" spans="1:10" x14ac:dyDescent="0.25">
      <c r="D77" s="65" t="s">
        <v>17</v>
      </c>
      <c r="E77" s="67">
        <f>E71</f>
        <v>10021.16</v>
      </c>
      <c r="F77" s="74"/>
      <c r="G77" s="75"/>
      <c r="H77" s="90"/>
      <c r="I77" s="46"/>
      <c r="J77" s="51"/>
    </row>
    <row r="78" spans="1:10" ht="15.75" thickBot="1" x14ac:dyDescent="0.3">
      <c r="D78" s="69" t="s">
        <v>13</v>
      </c>
      <c r="E78" s="92">
        <f>E76-E77</f>
        <v>-10021.16</v>
      </c>
      <c r="G78" s="35"/>
      <c r="H78" s="90"/>
      <c r="I78" s="76"/>
      <c r="J78" s="51"/>
    </row>
  </sheetData>
  <mergeCells count="7">
    <mergeCell ref="F8:F9"/>
    <mergeCell ref="G8:G9"/>
    <mergeCell ref="D2:G3"/>
    <mergeCell ref="K5:K7"/>
    <mergeCell ref="I5:I7"/>
    <mergeCell ref="J5:J7"/>
    <mergeCell ref="H5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topLeftCell="D16" zoomScaleNormal="100" workbookViewId="0">
      <selection activeCell="D51" sqref="D51"/>
    </sheetView>
  </sheetViews>
  <sheetFormatPr baseColWidth="10" defaultRowHeight="15" x14ac:dyDescent="0.25"/>
  <cols>
    <col min="1" max="1" width="4" customWidth="1"/>
    <col min="2" max="2" width="10.7109375" bestFit="1" customWidth="1"/>
    <col min="3" max="3" width="22.85546875" bestFit="1" customWidth="1"/>
    <col min="4" max="4" width="92.140625" customWidth="1"/>
    <col min="5" max="5" width="19.42578125" bestFit="1" customWidth="1"/>
    <col min="6" max="6" width="11.7109375" bestFit="1" customWidth="1"/>
    <col min="7" max="7" width="15.7109375" bestFit="1" customWidth="1"/>
    <col min="8" max="8" width="20.140625" style="101" bestFit="1" customWidth="1"/>
    <col min="9" max="9" width="12.28515625" customWidth="1"/>
    <col min="10" max="10" width="14.42578125" customWidth="1"/>
    <col min="11" max="11" width="34.28515625" bestFit="1" customWidth="1"/>
  </cols>
  <sheetData>
    <row r="1" spans="2:11" s="1" customFormat="1" ht="5.25" customHeight="1" x14ac:dyDescent="0.25">
      <c r="E1" s="89"/>
    </row>
    <row r="2" spans="2:11" s="1" customFormat="1" x14ac:dyDescent="0.25">
      <c r="D2" s="300" t="s">
        <v>27</v>
      </c>
      <c r="E2" s="300"/>
      <c r="F2" s="300"/>
      <c r="G2" s="300"/>
    </row>
    <row r="3" spans="2:11" s="1" customFormat="1" ht="15.75" thickBot="1" x14ac:dyDescent="0.3">
      <c r="D3" s="301"/>
      <c r="E3" s="301"/>
      <c r="F3" s="301"/>
      <c r="G3" s="301"/>
    </row>
    <row r="4" spans="2:11" ht="7.5" customHeight="1" thickTop="1" thickBot="1" x14ac:dyDescent="0.3"/>
    <row r="5" spans="2:11" ht="7.5" customHeight="1" x14ac:dyDescent="0.25">
      <c r="B5" s="2"/>
      <c r="C5" s="3"/>
      <c r="D5" s="4"/>
      <c r="E5" s="5"/>
      <c r="F5" s="77"/>
      <c r="G5" s="6"/>
      <c r="H5" s="297" t="s">
        <v>0</v>
      </c>
      <c r="I5" s="297" t="s">
        <v>19</v>
      </c>
      <c r="J5" s="297" t="s">
        <v>20</v>
      </c>
      <c r="K5" s="297" t="s">
        <v>21</v>
      </c>
    </row>
    <row r="6" spans="2:11" ht="27.75" customHeight="1" x14ac:dyDescent="0.25">
      <c r="B6" s="8"/>
      <c r="C6" s="9"/>
      <c r="D6" s="229" t="s">
        <v>126</v>
      </c>
      <c r="E6" s="10"/>
      <c r="F6" s="78"/>
      <c r="G6" s="11"/>
      <c r="H6" s="298"/>
      <c r="I6" s="298"/>
      <c r="J6" s="298"/>
      <c r="K6" s="298"/>
    </row>
    <row r="7" spans="2:11" ht="18.75" customHeight="1" thickBot="1" x14ac:dyDescent="0.3">
      <c r="B7" s="8"/>
      <c r="C7" s="11"/>
      <c r="D7" s="79" t="s">
        <v>127</v>
      </c>
      <c r="E7" s="10"/>
      <c r="F7" s="78"/>
      <c r="G7" s="11"/>
      <c r="H7" s="299"/>
      <c r="I7" s="299"/>
      <c r="J7" s="299" t="s">
        <v>1</v>
      </c>
      <c r="K7" s="299"/>
    </row>
    <row r="8" spans="2:11" x14ac:dyDescent="0.25">
      <c r="B8" s="313" t="s">
        <v>4</v>
      </c>
      <c r="C8" s="311" t="s">
        <v>5</v>
      </c>
      <c r="D8" s="313" t="s">
        <v>6</v>
      </c>
      <c r="E8" s="293" t="s">
        <v>7</v>
      </c>
      <c r="F8" s="293" t="s">
        <v>2</v>
      </c>
      <c r="G8" s="295" t="s">
        <v>3</v>
      </c>
      <c r="H8" s="17"/>
      <c r="I8" s="17"/>
      <c r="J8" s="106"/>
      <c r="K8" s="108"/>
    </row>
    <row r="9" spans="2:11" ht="15.75" thickBot="1" x14ac:dyDescent="0.3">
      <c r="B9" s="314"/>
      <c r="C9" s="312"/>
      <c r="D9" s="314"/>
      <c r="E9" s="304" t="s">
        <v>7</v>
      </c>
      <c r="F9" s="304" t="s">
        <v>2</v>
      </c>
      <c r="G9" s="305"/>
      <c r="H9" s="190"/>
      <c r="I9" s="148"/>
      <c r="J9" s="191"/>
      <c r="K9" s="109"/>
    </row>
    <row r="10" spans="2:11" s="25" customFormat="1" x14ac:dyDescent="0.25">
      <c r="B10" s="114" t="s">
        <v>191</v>
      </c>
      <c r="C10" s="93">
        <v>16360</v>
      </c>
      <c r="D10" s="216" t="s">
        <v>192</v>
      </c>
      <c r="E10" s="136" t="s">
        <v>191</v>
      </c>
      <c r="F10" s="208">
        <v>168</v>
      </c>
      <c r="G10" s="167">
        <f>F10</f>
        <v>168</v>
      </c>
      <c r="H10" s="113" t="s">
        <v>91</v>
      </c>
      <c r="I10" s="154" t="s">
        <v>35</v>
      </c>
      <c r="J10" s="179" t="s">
        <v>62</v>
      </c>
      <c r="K10" s="115"/>
    </row>
    <row r="11" spans="2:11" s="25" customFormat="1" x14ac:dyDescent="0.25">
      <c r="B11" s="114"/>
      <c r="C11" s="93"/>
      <c r="D11" s="216"/>
      <c r="E11" s="136"/>
      <c r="F11" s="208"/>
      <c r="G11" s="167"/>
      <c r="H11" s="113"/>
      <c r="I11" s="154"/>
      <c r="J11" s="179"/>
      <c r="K11" s="115"/>
    </row>
    <row r="12" spans="2:11" s="25" customFormat="1" x14ac:dyDescent="0.25">
      <c r="B12" s="114"/>
      <c r="C12" s="93"/>
      <c r="D12" s="135"/>
      <c r="E12" s="136"/>
      <c r="F12" s="208"/>
      <c r="G12" s="167"/>
      <c r="H12" s="113"/>
      <c r="I12" s="154"/>
      <c r="J12" s="179"/>
      <c r="K12" s="180"/>
    </row>
    <row r="13" spans="2:11" s="25" customFormat="1" x14ac:dyDescent="0.25">
      <c r="B13" s="114"/>
      <c r="C13" s="93"/>
      <c r="D13" s="135"/>
      <c r="E13" s="136"/>
      <c r="F13" s="208"/>
      <c r="G13" s="167"/>
      <c r="H13" s="113"/>
      <c r="I13" s="154"/>
      <c r="J13" s="179"/>
      <c r="K13" s="180"/>
    </row>
    <row r="14" spans="2:11" s="25" customFormat="1" x14ac:dyDescent="0.25">
      <c r="B14" s="114"/>
      <c r="C14" s="93"/>
      <c r="D14" s="135"/>
      <c r="E14" s="136"/>
      <c r="F14" s="208"/>
      <c r="G14" s="167"/>
      <c r="H14" s="113"/>
      <c r="I14" s="154"/>
      <c r="J14" s="179"/>
      <c r="K14" s="180"/>
    </row>
    <row r="15" spans="2:11" s="25" customFormat="1" x14ac:dyDescent="0.25">
      <c r="B15" s="114"/>
      <c r="C15" s="93"/>
      <c r="D15" s="135"/>
      <c r="E15" s="136"/>
      <c r="F15" s="208"/>
      <c r="G15" s="167"/>
      <c r="H15" s="113"/>
      <c r="I15" s="154"/>
      <c r="J15" s="179"/>
      <c r="K15" s="180"/>
    </row>
    <row r="16" spans="2:11" x14ac:dyDescent="0.25">
      <c r="B16" s="178"/>
      <c r="C16" s="93"/>
      <c r="D16" s="23" t="s">
        <v>128</v>
      </c>
      <c r="E16" s="136"/>
      <c r="F16" s="208"/>
      <c r="G16" s="167"/>
      <c r="H16" s="168"/>
      <c r="I16" s="154"/>
      <c r="J16" s="179"/>
      <c r="K16" s="109"/>
    </row>
    <row r="17" spans="2:11" x14ac:dyDescent="0.25">
      <c r="B17" s="114"/>
      <c r="C17" s="93"/>
      <c r="D17" s="135"/>
      <c r="E17" s="136"/>
      <c r="F17" s="208"/>
      <c r="G17" s="167"/>
      <c r="H17" s="168"/>
      <c r="I17" s="154"/>
      <c r="J17" s="179"/>
      <c r="K17" s="109"/>
    </row>
    <row r="18" spans="2:11" x14ac:dyDescent="0.25">
      <c r="B18" s="114"/>
      <c r="C18" s="93"/>
      <c r="D18" s="135"/>
      <c r="E18" s="136"/>
      <c r="F18" s="208"/>
      <c r="G18" s="167"/>
      <c r="H18" s="168"/>
      <c r="I18" s="154"/>
      <c r="J18" s="179"/>
      <c r="K18" s="109"/>
    </row>
    <row r="19" spans="2:11" x14ac:dyDescent="0.25">
      <c r="B19" s="114"/>
      <c r="C19" s="93"/>
      <c r="D19" s="23" t="s">
        <v>129</v>
      </c>
      <c r="E19" s="136"/>
      <c r="F19" s="134"/>
      <c r="G19" s="163"/>
      <c r="H19" s="162"/>
      <c r="I19" s="154"/>
      <c r="J19" s="166"/>
      <c r="K19" s="109"/>
    </row>
    <row r="20" spans="2:11" x14ac:dyDescent="0.25">
      <c r="B20" s="114"/>
      <c r="C20" s="93"/>
      <c r="D20" s="135"/>
      <c r="E20" s="136"/>
      <c r="F20" s="208"/>
      <c r="G20" s="167"/>
      <c r="H20" s="113"/>
      <c r="I20" s="154"/>
      <c r="J20" s="179"/>
      <c r="K20" s="109"/>
    </row>
    <row r="21" spans="2:11" x14ac:dyDescent="0.25">
      <c r="B21" s="114"/>
      <c r="C21" s="93"/>
      <c r="D21" s="135"/>
      <c r="E21" s="136"/>
      <c r="F21" s="208"/>
      <c r="G21" s="167"/>
      <c r="H21" s="113"/>
      <c r="I21" s="154"/>
      <c r="J21" s="179"/>
      <c r="K21" s="109"/>
    </row>
    <row r="22" spans="2:11" x14ac:dyDescent="0.25">
      <c r="B22" s="114"/>
      <c r="C22" s="93"/>
      <c r="D22" s="135"/>
      <c r="E22" s="136"/>
      <c r="F22" s="208"/>
      <c r="G22" s="167"/>
      <c r="H22" s="113"/>
      <c r="I22" s="154"/>
      <c r="J22" s="179"/>
      <c r="K22" s="109"/>
    </row>
    <row r="23" spans="2:11" x14ac:dyDescent="0.25">
      <c r="B23" s="114"/>
      <c r="C23" s="93"/>
      <c r="D23" s="135"/>
      <c r="E23" s="136"/>
      <c r="F23" s="208"/>
      <c r="G23" s="167"/>
      <c r="H23" s="113"/>
      <c r="I23" s="154"/>
      <c r="J23" s="179"/>
      <c r="K23" s="109"/>
    </row>
    <row r="24" spans="2:11" x14ac:dyDescent="0.25">
      <c r="B24" s="114"/>
      <c r="C24" s="93"/>
      <c r="D24" s="135"/>
      <c r="E24" s="136"/>
      <c r="F24" s="208"/>
      <c r="G24" s="167"/>
      <c r="H24" s="113"/>
      <c r="I24" s="154"/>
      <c r="J24" s="179"/>
      <c r="K24" s="109"/>
    </row>
    <row r="25" spans="2:11" x14ac:dyDescent="0.25">
      <c r="B25" s="114"/>
      <c r="C25" s="93"/>
      <c r="D25" s="135"/>
      <c r="E25" s="136"/>
      <c r="F25" s="208"/>
      <c r="G25" s="167"/>
      <c r="H25" s="113"/>
      <c r="I25" s="154"/>
      <c r="J25" s="179"/>
      <c r="K25" s="109"/>
    </row>
    <row r="26" spans="2:11" x14ac:dyDescent="0.25">
      <c r="B26" s="114"/>
      <c r="C26" s="93"/>
      <c r="D26" s="23" t="s">
        <v>130</v>
      </c>
      <c r="E26" s="136"/>
      <c r="F26" s="208"/>
      <c r="G26" s="167"/>
      <c r="H26" s="168"/>
      <c r="I26" s="154"/>
      <c r="J26" s="179"/>
      <c r="K26" s="109"/>
    </row>
    <row r="27" spans="2:11" x14ac:dyDescent="0.25">
      <c r="B27" s="114"/>
      <c r="C27" s="93"/>
      <c r="D27" s="135"/>
      <c r="E27" s="136"/>
      <c r="F27" s="208"/>
      <c r="G27" s="167"/>
      <c r="H27" s="113"/>
      <c r="I27" s="154"/>
      <c r="J27" s="179"/>
      <c r="K27" s="109"/>
    </row>
    <row r="28" spans="2:11" x14ac:dyDescent="0.25">
      <c r="B28" s="114"/>
      <c r="C28" s="93"/>
      <c r="D28" s="135"/>
      <c r="E28" s="136"/>
      <c r="F28" s="208"/>
      <c r="G28" s="167"/>
      <c r="H28" s="113"/>
      <c r="I28" s="154"/>
      <c r="J28" s="179"/>
      <c r="K28" s="109"/>
    </row>
    <row r="29" spans="2:11" x14ac:dyDescent="0.25">
      <c r="B29" s="114"/>
      <c r="C29" s="93"/>
      <c r="D29" s="135"/>
      <c r="E29" s="136"/>
      <c r="F29" s="208"/>
      <c r="G29" s="167"/>
      <c r="H29" s="113"/>
      <c r="I29" s="154"/>
      <c r="J29" s="179"/>
      <c r="K29" s="109"/>
    </row>
    <row r="30" spans="2:11" s="25" customFormat="1" x14ac:dyDescent="0.25">
      <c r="B30" s="114"/>
      <c r="C30" s="93"/>
      <c r="D30" s="23" t="s">
        <v>131</v>
      </c>
      <c r="E30" s="136"/>
      <c r="F30" s="208"/>
      <c r="G30" s="167"/>
      <c r="H30" s="113"/>
      <c r="I30" s="154"/>
      <c r="J30" s="166"/>
      <c r="K30" s="180"/>
    </row>
    <row r="31" spans="2:11" s="25" customFormat="1" x14ac:dyDescent="0.25">
      <c r="B31" s="114"/>
      <c r="C31" s="93"/>
      <c r="D31" s="135"/>
      <c r="E31" s="136"/>
      <c r="F31" s="208"/>
      <c r="G31" s="167"/>
      <c r="H31" s="113"/>
      <c r="I31" s="154"/>
      <c r="J31" s="179"/>
      <c r="K31" s="180"/>
    </row>
    <row r="32" spans="2:11" s="25" customFormat="1" x14ac:dyDescent="0.25">
      <c r="B32" s="114"/>
      <c r="C32" s="93"/>
      <c r="D32" s="135"/>
      <c r="E32" s="136"/>
      <c r="F32" s="208"/>
      <c r="G32" s="167"/>
      <c r="H32" s="113"/>
      <c r="I32" s="154"/>
      <c r="J32" s="179"/>
      <c r="K32" s="180"/>
    </row>
    <row r="33" spans="2:11" s="25" customFormat="1" x14ac:dyDescent="0.25">
      <c r="B33" s="114"/>
      <c r="C33" s="93"/>
      <c r="D33" s="23"/>
      <c r="E33" s="136"/>
      <c r="F33" s="208"/>
      <c r="G33" s="167"/>
      <c r="H33" s="113"/>
      <c r="I33" s="154"/>
      <c r="J33" s="166"/>
      <c r="K33" s="180"/>
    </row>
    <row r="34" spans="2:11" s="25" customFormat="1" x14ac:dyDescent="0.25">
      <c r="B34" s="114"/>
      <c r="C34" s="93"/>
      <c r="D34" s="135"/>
      <c r="E34" s="136"/>
      <c r="F34" s="208"/>
      <c r="G34" s="167"/>
      <c r="H34" s="113"/>
      <c r="I34" s="154"/>
      <c r="J34" s="179"/>
      <c r="K34" s="180"/>
    </row>
    <row r="35" spans="2:11" s="25" customFormat="1" x14ac:dyDescent="0.25">
      <c r="B35" s="114"/>
      <c r="C35" s="93"/>
      <c r="D35" s="23" t="s">
        <v>132</v>
      </c>
      <c r="E35" s="136"/>
      <c r="F35" s="208"/>
      <c r="G35" s="167"/>
      <c r="H35" s="113"/>
      <c r="I35" s="154"/>
      <c r="J35" s="179"/>
      <c r="K35" s="180"/>
    </row>
    <row r="36" spans="2:11" s="25" customFormat="1" x14ac:dyDescent="0.25">
      <c r="B36" s="114"/>
      <c r="C36" s="93"/>
      <c r="D36" s="135"/>
      <c r="E36" s="136"/>
      <c r="F36" s="208"/>
      <c r="G36" s="167"/>
      <c r="H36" s="113"/>
      <c r="I36" s="154"/>
      <c r="J36" s="179"/>
      <c r="K36" s="180"/>
    </row>
    <row r="37" spans="2:11" s="25" customFormat="1" x14ac:dyDescent="0.25">
      <c r="B37" s="114"/>
      <c r="C37" s="93"/>
      <c r="D37" s="135"/>
      <c r="E37" s="136"/>
      <c r="F37" s="208"/>
      <c r="G37" s="167"/>
      <c r="H37" s="113"/>
      <c r="I37" s="154"/>
      <c r="J37" s="179"/>
      <c r="K37" s="180"/>
    </row>
    <row r="38" spans="2:11" s="25" customFormat="1" x14ac:dyDescent="0.25">
      <c r="B38" s="114"/>
      <c r="C38" s="93"/>
      <c r="D38" s="135"/>
      <c r="E38" s="136"/>
      <c r="F38" s="208"/>
      <c r="G38" s="167"/>
      <c r="H38" s="113"/>
      <c r="I38" s="154"/>
      <c r="J38" s="179"/>
      <c r="K38" s="180"/>
    </row>
    <row r="39" spans="2:11" s="25" customFormat="1" x14ac:dyDescent="0.25">
      <c r="B39" s="114"/>
      <c r="C39" s="93"/>
      <c r="D39" s="23" t="s">
        <v>133</v>
      </c>
      <c r="E39" s="136"/>
      <c r="F39" s="208"/>
      <c r="G39" s="167"/>
      <c r="H39" s="113"/>
      <c r="I39" s="154"/>
      <c r="J39" s="179"/>
      <c r="K39" s="180"/>
    </row>
    <row r="40" spans="2:11" s="25" customFormat="1" x14ac:dyDescent="0.25">
      <c r="B40" s="114">
        <v>45212</v>
      </c>
      <c r="C40" s="93" t="s">
        <v>187</v>
      </c>
      <c r="D40" s="161" t="s">
        <v>185</v>
      </c>
      <c r="E40" s="133">
        <v>45212</v>
      </c>
      <c r="F40" s="160">
        <v>1119.4000000000001</v>
      </c>
      <c r="G40" s="132"/>
      <c r="H40" s="172" t="s">
        <v>186</v>
      </c>
      <c r="I40" s="169" t="s">
        <v>184</v>
      </c>
      <c r="J40" s="86" t="s">
        <v>62</v>
      </c>
      <c r="K40" s="180"/>
    </row>
    <row r="41" spans="2:11" s="25" customFormat="1" x14ac:dyDescent="0.25">
      <c r="B41" s="114"/>
      <c r="C41" s="93"/>
      <c r="D41" s="135"/>
      <c r="E41" s="136"/>
      <c r="F41" s="208"/>
      <c r="G41" s="167"/>
      <c r="H41" s="113"/>
      <c r="I41" s="154"/>
      <c r="J41" s="179"/>
      <c r="K41" s="180"/>
    </row>
    <row r="42" spans="2:11" s="25" customFormat="1" x14ac:dyDescent="0.25">
      <c r="B42" s="114"/>
      <c r="C42" s="93"/>
      <c r="D42" s="135"/>
      <c r="E42" s="136"/>
      <c r="F42" s="208"/>
      <c r="G42" s="167"/>
      <c r="H42" s="113"/>
      <c r="I42" s="154"/>
      <c r="J42" s="179"/>
      <c r="K42" s="180"/>
    </row>
    <row r="43" spans="2:11" s="25" customFormat="1" x14ac:dyDescent="0.25">
      <c r="B43" s="114"/>
      <c r="C43" s="93"/>
      <c r="D43" s="135"/>
      <c r="E43" s="136"/>
      <c r="F43" s="208"/>
      <c r="G43" s="167"/>
      <c r="H43" s="113"/>
      <c r="I43" s="154"/>
      <c r="J43" s="179"/>
      <c r="K43" s="180"/>
    </row>
    <row r="44" spans="2:11" s="25" customFormat="1" x14ac:dyDescent="0.25">
      <c r="B44" s="114"/>
      <c r="C44" s="93"/>
      <c r="D44" s="23" t="s">
        <v>134</v>
      </c>
      <c r="E44" s="136"/>
      <c r="F44" s="208"/>
      <c r="G44" s="167"/>
      <c r="H44" s="113"/>
      <c r="I44" s="154"/>
      <c r="J44" s="179"/>
      <c r="K44" s="180"/>
    </row>
    <row r="45" spans="2:11" s="25" customFormat="1" x14ac:dyDescent="0.25">
      <c r="B45" s="114"/>
      <c r="C45" s="93"/>
      <c r="D45" s="24"/>
      <c r="E45" s="136"/>
      <c r="F45" s="208"/>
      <c r="G45" s="167"/>
      <c r="H45" s="113"/>
      <c r="I45" s="154"/>
      <c r="J45" s="179"/>
      <c r="K45" s="180"/>
    </row>
    <row r="46" spans="2:11" s="25" customFormat="1" x14ac:dyDescent="0.25">
      <c r="B46" s="114"/>
      <c r="C46" s="93"/>
      <c r="D46" s="24"/>
      <c r="E46" s="136"/>
      <c r="F46" s="208"/>
      <c r="G46" s="167"/>
      <c r="H46" s="113"/>
      <c r="I46" s="154"/>
      <c r="J46" s="179"/>
      <c r="K46" s="180"/>
    </row>
    <row r="47" spans="2:11" s="25" customFormat="1" x14ac:dyDescent="0.25">
      <c r="B47" s="114"/>
      <c r="C47" s="93"/>
      <c r="D47" s="24"/>
      <c r="E47" s="136"/>
      <c r="F47" s="208"/>
      <c r="G47" s="167"/>
      <c r="H47" s="113"/>
      <c r="I47" s="154"/>
      <c r="J47" s="179"/>
      <c r="K47" s="219"/>
    </row>
    <row r="48" spans="2:11" s="25" customFormat="1" x14ac:dyDescent="0.25">
      <c r="B48" s="114"/>
      <c r="C48" s="93"/>
      <c r="D48" s="24"/>
      <c r="E48" s="136"/>
      <c r="F48" s="208"/>
      <c r="G48" s="167"/>
      <c r="H48" s="113"/>
      <c r="I48" s="154"/>
      <c r="J48" s="179"/>
      <c r="K48" s="219"/>
    </row>
    <row r="49" spans="2:11" s="25" customFormat="1" x14ac:dyDescent="0.25">
      <c r="B49" s="114"/>
      <c r="C49" s="93"/>
      <c r="D49" s="23" t="s">
        <v>135</v>
      </c>
      <c r="E49" s="136"/>
      <c r="F49" s="208"/>
      <c r="G49" s="167"/>
      <c r="H49" s="113"/>
      <c r="I49" s="154"/>
      <c r="J49" s="166"/>
      <c r="K49" s="180"/>
    </row>
    <row r="50" spans="2:11" s="25" customFormat="1" ht="26.25" x14ac:dyDescent="0.25">
      <c r="B50" s="114">
        <v>45213</v>
      </c>
      <c r="C50" s="93">
        <v>16554</v>
      </c>
      <c r="D50" s="228" t="s">
        <v>190</v>
      </c>
      <c r="E50" s="136">
        <v>45213</v>
      </c>
      <c r="F50" s="208">
        <v>1871.3</v>
      </c>
      <c r="G50" s="167"/>
      <c r="H50" s="113" t="s">
        <v>91</v>
      </c>
      <c r="I50" s="154" t="s">
        <v>184</v>
      </c>
      <c r="J50" s="86" t="s">
        <v>62</v>
      </c>
      <c r="K50" s="223"/>
    </row>
    <row r="51" spans="2:11" s="25" customFormat="1" x14ac:dyDescent="0.25">
      <c r="B51" s="114">
        <v>45213</v>
      </c>
      <c r="C51" s="93" t="s">
        <v>188</v>
      </c>
      <c r="D51" s="227" t="s">
        <v>189</v>
      </c>
      <c r="E51" s="136">
        <v>45213</v>
      </c>
      <c r="F51" s="208">
        <v>440</v>
      </c>
      <c r="G51" s="167"/>
      <c r="H51" s="113" t="s">
        <v>186</v>
      </c>
      <c r="I51" s="154" t="s">
        <v>184</v>
      </c>
      <c r="J51" s="86" t="s">
        <v>62</v>
      </c>
      <c r="K51" s="223"/>
    </row>
    <row r="52" spans="2:11" s="25" customFormat="1" x14ac:dyDescent="0.25">
      <c r="B52" s="114"/>
      <c r="C52" s="93"/>
      <c r="D52" s="23" t="s">
        <v>136</v>
      </c>
      <c r="E52" s="136"/>
      <c r="F52" s="208"/>
      <c r="G52" s="167"/>
      <c r="H52" s="113"/>
      <c r="I52" s="154"/>
      <c r="J52" s="222"/>
      <c r="K52" s="223"/>
    </row>
    <row r="53" spans="2:11" ht="15.75" thickBot="1" x14ac:dyDescent="0.3">
      <c r="B53" s="95"/>
      <c r="C53" s="100"/>
      <c r="D53" s="28"/>
      <c r="E53" s="98"/>
      <c r="F53" s="30">
        <f>SUM(F10:F49)</f>
        <v>1287.4000000000001</v>
      </c>
      <c r="G53" s="31"/>
      <c r="H53" s="102"/>
      <c r="I53" s="33"/>
      <c r="J53" s="111"/>
      <c r="K53" s="110"/>
    </row>
    <row r="54" spans="2:11" x14ac:dyDescent="0.25">
      <c r="F54" s="34"/>
      <c r="G54" s="35"/>
    </row>
    <row r="55" spans="2:11" x14ac:dyDescent="0.25">
      <c r="C55" s="36"/>
      <c r="D55" s="37"/>
      <c r="E55" s="38"/>
      <c r="F55" s="39"/>
      <c r="G55" s="40"/>
      <c r="H55" s="103"/>
      <c r="I55" s="1"/>
      <c r="J55" s="90"/>
    </row>
    <row r="56" spans="2:11" x14ac:dyDescent="0.25">
      <c r="D56" s="42" t="s">
        <v>22</v>
      </c>
      <c r="E56" s="198"/>
      <c r="F56" s="52"/>
      <c r="G56" s="45"/>
      <c r="H56" s="104"/>
      <c r="I56" s="46"/>
      <c r="J56" s="47"/>
    </row>
    <row r="57" spans="2:11" x14ac:dyDescent="0.25">
      <c r="D57" s="224" t="s">
        <v>23</v>
      </c>
      <c r="E57" s="225"/>
      <c r="F57" s="52"/>
      <c r="G57" s="45"/>
      <c r="H57" s="48"/>
      <c r="I57" s="49"/>
      <c r="J57" s="47"/>
    </row>
    <row r="58" spans="2:11" x14ac:dyDescent="0.25">
      <c r="D58" s="54" t="s">
        <v>24</v>
      </c>
      <c r="E58" s="198"/>
      <c r="F58" s="52"/>
      <c r="G58" s="45"/>
      <c r="H58" s="48"/>
      <c r="I58" s="50"/>
      <c r="J58" s="47"/>
    </row>
    <row r="59" spans="2:11" x14ac:dyDescent="0.25">
      <c r="D59" s="201" t="s">
        <v>25</v>
      </c>
      <c r="E59" s="203"/>
      <c r="F59" s="52"/>
      <c r="G59" s="47"/>
      <c r="H59" s="48"/>
      <c r="I59" s="51"/>
      <c r="J59" s="47"/>
    </row>
    <row r="60" spans="2:11" x14ac:dyDescent="0.25">
      <c r="D60" s="42" t="s">
        <v>26</v>
      </c>
      <c r="E60" s="198"/>
      <c r="F60" s="52"/>
      <c r="G60" s="47"/>
      <c r="H60" s="48"/>
      <c r="I60" s="53"/>
      <c r="J60" s="47"/>
    </row>
    <row r="61" spans="2:11" x14ac:dyDescent="0.25">
      <c r="D61" s="42" t="s">
        <v>28</v>
      </c>
      <c r="E61" s="198"/>
      <c r="F61" s="52"/>
      <c r="G61" s="47"/>
      <c r="H61" s="48"/>
      <c r="I61" s="53"/>
      <c r="J61" s="47"/>
    </row>
    <row r="62" spans="2:11" x14ac:dyDescent="0.25">
      <c r="D62" s="42" t="s">
        <v>30</v>
      </c>
      <c r="E62" s="198"/>
      <c r="F62" s="52"/>
      <c r="G62" s="47"/>
      <c r="H62" s="48"/>
      <c r="I62" s="53"/>
      <c r="J62" s="47"/>
    </row>
    <row r="63" spans="2:11" x14ac:dyDescent="0.25">
      <c r="D63" s="42" t="s">
        <v>36</v>
      </c>
      <c r="E63" s="198"/>
      <c r="F63" s="52"/>
      <c r="G63" s="47"/>
      <c r="H63" s="48"/>
      <c r="I63" s="53"/>
      <c r="J63" s="47"/>
    </row>
    <row r="64" spans="2:11" s="155" customFormat="1" ht="15.75" x14ac:dyDescent="0.25">
      <c r="D64" s="42" t="s">
        <v>38</v>
      </c>
      <c r="E64" s="198"/>
      <c r="F64" s="156"/>
      <c r="G64" s="157"/>
      <c r="H64" s="158"/>
      <c r="I64" s="159"/>
      <c r="J64" s="157"/>
    </row>
    <row r="65" spans="2:10" s="155" customFormat="1" ht="15.75" x14ac:dyDescent="0.25">
      <c r="D65" s="42" t="s">
        <v>37</v>
      </c>
      <c r="E65" s="198"/>
      <c r="F65" s="156"/>
      <c r="G65" s="157"/>
      <c r="H65" s="158"/>
      <c r="I65" s="159"/>
      <c r="J65" s="157"/>
    </row>
    <row r="66" spans="2:10" s="155" customFormat="1" ht="15.75" x14ac:dyDescent="0.25">
      <c r="D66" s="42" t="s">
        <v>33</v>
      </c>
      <c r="E66" s="198"/>
      <c r="F66" s="156"/>
      <c r="G66" s="157"/>
      <c r="H66" s="158"/>
      <c r="I66" s="159"/>
      <c r="J66" s="157"/>
    </row>
    <row r="67" spans="2:10" s="155" customFormat="1" ht="15.75" x14ac:dyDescent="0.25">
      <c r="D67" s="42" t="s">
        <v>39</v>
      </c>
      <c r="E67" s="198"/>
      <c r="F67" s="156"/>
      <c r="G67" s="157"/>
      <c r="H67" s="158"/>
      <c r="I67" s="159"/>
      <c r="J67" s="157"/>
    </row>
    <row r="68" spans="2:10" x14ac:dyDescent="0.25">
      <c r="B68" s="57"/>
      <c r="D68" s="58" t="s">
        <v>13</v>
      </c>
      <c r="E68" s="99">
        <f>SUM(E56:E67)</f>
        <v>0</v>
      </c>
      <c r="F68" s="52"/>
      <c r="G68" s="47"/>
      <c r="H68" s="105"/>
      <c r="I68" s="56"/>
      <c r="J68" s="47"/>
    </row>
    <row r="69" spans="2:10" x14ac:dyDescent="0.25">
      <c r="D69" s="59"/>
      <c r="E69" s="52"/>
      <c r="F69" s="52"/>
      <c r="G69" s="47"/>
      <c r="H69" s="104"/>
      <c r="I69" s="60"/>
      <c r="J69" s="47"/>
    </row>
    <row r="70" spans="2:10" ht="15.75" thickBot="1" x14ac:dyDescent="0.3">
      <c r="D70" s="61"/>
      <c r="E70" s="52"/>
      <c r="F70" s="62"/>
      <c r="G70" s="62"/>
      <c r="H70" s="48"/>
      <c r="I70" s="46"/>
      <c r="J70" s="64"/>
    </row>
    <row r="71" spans="2:10" x14ac:dyDescent="0.25">
      <c r="D71" s="71" t="s">
        <v>14</v>
      </c>
      <c r="E71" s="72"/>
      <c r="F71" s="62"/>
      <c r="G71" s="62"/>
      <c r="H71" s="48"/>
      <c r="I71" s="51"/>
      <c r="J71" s="51"/>
    </row>
    <row r="72" spans="2:10" x14ac:dyDescent="0.25">
      <c r="D72" s="65" t="s">
        <v>15</v>
      </c>
      <c r="E72" s="66"/>
      <c r="F72" s="62"/>
      <c r="G72" s="62"/>
      <c r="H72" s="48"/>
      <c r="I72" s="51"/>
      <c r="J72" s="51"/>
    </row>
    <row r="73" spans="2:10" ht="15.75" thickBot="1" x14ac:dyDescent="0.3">
      <c r="D73" s="65" t="s">
        <v>16</v>
      </c>
      <c r="E73" s="67"/>
      <c r="F73" s="68"/>
      <c r="G73" s="62"/>
      <c r="H73" s="48"/>
      <c r="I73" s="51"/>
      <c r="J73" s="51"/>
    </row>
    <row r="74" spans="2:10" ht="15.75" thickBot="1" x14ac:dyDescent="0.3">
      <c r="D74" s="69" t="s">
        <v>13</v>
      </c>
      <c r="E74" s="92">
        <f>SUM(E71:E73)</f>
        <v>0</v>
      </c>
      <c r="F74" s="62"/>
      <c r="G74" s="62"/>
      <c r="H74" s="48"/>
      <c r="I74" s="51"/>
      <c r="J74" s="51"/>
    </row>
    <row r="75" spans="2:10" x14ac:dyDescent="0.25">
      <c r="D75" s="59"/>
      <c r="E75" s="52"/>
      <c r="F75" s="62"/>
      <c r="G75" s="62"/>
      <c r="H75" s="48"/>
      <c r="I75" s="51"/>
      <c r="J75" s="51"/>
    </row>
    <row r="76" spans="2:10" ht="15.75" thickBot="1" x14ac:dyDescent="0.3">
      <c r="D76" s="59"/>
      <c r="E76" s="52"/>
      <c r="F76" s="62"/>
      <c r="G76" s="62"/>
      <c r="H76" s="48"/>
      <c r="I76" s="51"/>
      <c r="J76" s="51"/>
    </row>
    <row r="77" spans="2:10" x14ac:dyDescent="0.25">
      <c r="D77" s="71" t="s">
        <v>14</v>
      </c>
      <c r="E77" s="72">
        <f>E71</f>
        <v>0</v>
      </c>
      <c r="F77" s="62"/>
      <c r="G77" s="62"/>
      <c r="H77" s="90"/>
      <c r="I77" s="73"/>
      <c r="J77" s="51"/>
    </row>
    <row r="78" spans="2:10" ht="15.75" thickBot="1" x14ac:dyDescent="0.3">
      <c r="D78" s="65" t="s">
        <v>17</v>
      </c>
      <c r="E78" s="67">
        <f>E72</f>
        <v>0</v>
      </c>
      <c r="F78" s="74"/>
      <c r="G78" s="75"/>
      <c r="H78" s="90"/>
      <c r="I78" s="46"/>
      <c r="J78" s="51"/>
    </row>
    <row r="79" spans="2:10" ht="15.75" thickBot="1" x14ac:dyDescent="0.3">
      <c r="D79" s="69" t="s">
        <v>13</v>
      </c>
      <c r="E79" s="92">
        <f>E77-E78</f>
        <v>0</v>
      </c>
      <c r="G79" s="35"/>
      <c r="H79" s="90"/>
      <c r="I79" s="76"/>
      <c r="J79" s="51"/>
    </row>
    <row r="80" spans="2:10" s="1" customFormat="1" x14ac:dyDescent="0.25">
      <c r="B80" s="116"/>
      <c r="C80" s="117"/>
      <c r="D80" s="118"/>
      <c r="E80" s="116"/>
      <c r="F80" s="51"/>
      <c r="G80" s="51"/>
      <c r="H80" s="103"/>
      <c r="I80" s="119"/>
      <c r="J80" s="120"/>
    </row>
    <row r="81" spans="8:8" s="1" customFormat="1" x14ac:dyDescent="0.25">
      <c r="H81" s="103"/>
    </row>
  </sheetData>
  <mergeCells count="11">
    <mergeCell ref="C8:C9"/>
    <mergeCell ref="B8:B9"/>
    <mergeCell ref="D2:G3"/>
    <mergeCell ref="K5:K7"/>
    <mergeCell ref="H5:H7"/>
    <mergeCell ref="F8:F9"/>
    <mergeCell ref="G8:G9"/>
    <mergeCell ref="I5:I7"/>
    <mergeCell ref="J5:J7"/>
    <mergeCell ref="E8:E9"/>
    <mergeCell ref="D8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9"/>
  <sheetViews>
    <sheetView zoomScale="106" zoomScaleNormal="106" workbookViewId="0">
      <selection activeCell="D29" sqref="D29"/>
    </sheetView>
  </sheetViews>
  <sheetFormatPr baseColWidth="10" defaultRowHeight="15" x14ac:dyDescent="0.25"/>
  <cols>
    <col min="1" max="1" width="4" customWidth="1"/>
    <col min="2" max="2" width="12.140625" bestFit="1" customWidth="1"/>
    <col min="3" max="3" width="22.85546875" bestFit="1" customWidth="1"/>
    <col min="4" max="4" width="116" bestFit="1" customWidth="1"/>
    <col min="5" max="5" width="18.140625" customWidth="1"/>
    <col min="6" max="6" width="15.85546875" bestFit="1" customWidth="1"/>
    <col min="7" max="7" width="15.7109375" bestFit="1" customWidth="1"/>
    <col min="8" max="8" width="20.140625" style="123" bestFit="1" customWidth="1"/>
    <col min="9" max="9" width="17.5703125" style="123" bestFit="1" customWidth="1"/>
    <col min="10" max="10" width="15.140625" style="123" customWidth="1"/>
    <col min="11" max="11" width="36.85546875" style="1" customWidth="1"/>
  </cols>
  <sheetData>
    <row r="1" spans="2:11" s="1" customFormat="1" ht="5.25" customHeight="1" x14ac:dyDescent="0.25">
      <c r="E1" s="89"/>
      <c r="H1" s="89"/>
      <c r="I1" s="89"/>
      <c r="J1" s="89"/>
    </row>
    <row r="2" spans="2:11" s="1" customFormat="1" x14ac:dyDescent="0.25">
      <c r="D2" s="300" t="s">
        <v>27</v>
      </c>
      <c r="E2" s="300"/>
      <c r="F2" s="300"/>
      <c r="G2" s="300"/>
      <c r="H2" s="89"/>
      <c r="I2" s="89"/>
      <c r="J2" s="89"/>
    </row>
    <row r="3" spans="2:11" s="1" customFormat="1" ht="15.75" thickBot="1" x14ac:dyDescent="0.3">
      <c r="D3" s="301"/>
      <c r="E3" s="301"/>
      <c r="F3" s="301"/>
      <c r="G3" s="301"/>
      <c r="H3" s="89"/>
      <c r="I3" s="89"/>
      <c r="J3" s="89"/>
    </row>
    <row r="4" spans="2:11" ht="9.75" customHeight="1" thickTop="1" thickBot="1" x14ac:dyDescent="0.3"/>
    <row r="5" spans="2:11" ht="7.5" customHeight="1" x14ac:dyDescent="0.25">
      <c r="B5" s="2"/>
      <c r="C5" s="3"/>
      <c r="D5" s="4"/>
      <c r="E5" s="5"/>
      <c r="F5" s="77"/>
      <c r="G5" s="6"/>
      <c r="H5" s="302" t="s">
        <v>0</v>
      </c>
      <c r="I5" s="297" t="s">
        <v>19</v>
      </c>
      <c r="J5" s="302" t="s">
        <v>20</v>
      </c>
      <c r="K5" s="297" t="s">
        <v>21</v>
      </c>
    </row>
    <row r="6" spans="2:11" ht="27.75" customHeight="1" x14ac:dyDescent="0.25">
      <c r="B6" s="8"/>
      <c r="C6" s="9"/>
      <c r="D6" s="94" t="s">
        <v>213</v>
      </c>
      <c r="E6" s="10"/>
      <c r="F6" s="78"/>
      <c r="G6" s="11"/>
      <c r="H6" s="303"/>
      <c r="I6" s="298"/>
      <c r="J6" s="303"/>
      <c r="K6" s="298"/>
    </row>
    <row r="7" spans="2:11" ht="18.75" customHeight="1" thickBot="1" x14ac:dyDescent="0.3">
      <c r="B7" s="8"/>
      <c r="C7" s="11"/>
      <c r="D7" s="79" t="s">
        <v>212</v>
      </c>
      <c r="E7" s="10"/>
      <c r="F7" s="78"/>
      <c r="G7" s="11"/>
      <c r="H7" s="303"/>
      <c r="I7" s="299"/>
      <c r="J7" s="315" t="s">
        <v>1</v>
      </c>
      <c r="K7" s="299"/>
    </row>
    <row r="8" spans="2:11" ht="9" customHeight="1" thickBot="1" x14ac:dyDescent="0.3">
      <c r="B8" s="13"/>
      <c r="C8" s="14"/>
      <c r="D8" s="15"/>
      <c r="E8" s="80"/>
      <c r="F8" s="293" t="s">
        <v>2</v>
      </c>
      <c r="G8" s="295" t="s">
        <v>3</v>
      </c>
      <c r="H8" s="16"/>
      <c r="I8" s="17"/>
      <c r="J8" s="106"/>
      <c r="K8" s="284"/>
    </row>
    <row r="9" spans="2:11" x14ac:dyDescent="0.25">
      <c r="B9" s="81" t="s">
        <v>4</v>
      </c>
      <c r="C9" s="137" t="s">
        <v>5</v>
      </c>
      <c r="D9" s="82" t="s">
        <v>6</v>
      </c>
      <c r="E9" s="83" t="s">
        <v>7</v>
      </c>
      <c r="F9" s="294" t="s">
        <v>2</v>
      </c>
      <c r="G9" s="296"/>
      <c r="H9" s="169"/>
      <c r="I9" s="85"/>
      <c r="J9" s="107"/>
      <c r="K9" s="285"/>
    </row>
    <row r="10" spans="2:11" x14ac:dyDescent="0.25">
      <c r="B10" s="178"/>
      <c r="C10" s="234"/>
      <c r="D10" s="23" t="s">
        <v>193</v>
      </c>
      <c r="E10" s="235"/>
      <c r="F10" s="160"/>
      <c r="G10" s="132"/>
      <c r="H10" s="255"/>
      <c r="I10" s="21"/>
      <c r="J10" s="152"/>
      <c r="K10" s="231"/>
    </row>
    <row r="11" spans="2:11" x14ac:dyDescent="0.25">
      <c r="B11" s="236">
        <v>45229</v>
      </c>
      <c r="C11" s="230" t="s">
        <v>40</v>
      </c>
      <c r="D11" s="226" t="s">
        <v>194</v>
      </c>
      <c r="E11" s="235">
        <v>45229</v>
      </c>
      <c r="F11" s="160">
        <v>150</v>
      </c>
      <c r="G11" s="132">
        <f>F11</f>
        <v>150</v>
      </c>
      <c r="H11" s="255" t="s">
        <v>186</v>
      </c>
      <c r="I11" s="21" t="s">
        <v>184</v>
      </c>
      <c r="J11" s="152"/>
      <c r="K11" s="231"/>
    </row>
    <row r="12" spans="2:11" x14ac:dyDescent="0.25">
      <c r="B12" s="236">
        <v>45229</v>
      </c>
      <c r="C12" s="230" t="s">
        <v>40</v>
      </c>
      <c r="D12" s="226" t="s">
        <v>195</v>
      </c>
      <c r="E12" s="235">
        <v>45229</v>
      </c>
      <c r="F12" s="160">
        <v>150</v>
      </c>
      <c r="G12" s="132">
        <f>G11+F12</f>
        <v>300</v>
      </c>
      <c r="H12" s="255" t="s">
        <v>186</v>
      </c>
      <c r="I12" s="21" t="s">
        <v>184</v>
      </c>
      <c r="J12" s="152"/>
      <c r="K12" s="231"/>
    </row>
    <row r="13" spans="2:11" x14ac:dyDescent="0.25">
      <c r="B13" s="237">
        <v>45229</v>
      </c>
      <c r="C13" s="230" t="s">
        <v>40</v>
      </c>
      <c r="D13" s="232" t="s">
        <v>196</v>
      </c>
      <c r="E13" s="238">
        <v>45229</v>
      </c>
      <c r="F13" s="183">
        <v>100</v>
      </c>
      <c r="G13" s="239">
        <f>G12+F13</f>
        <v>400</v>
      </c>
      <c r="H13" s="263" t="s">
        <v>186</v>
      </c>
      <c r="I13" s="85" t="s">
        <v>184</v>
      </c>
      <c r="J13" s="240"/>
      <c r="K13" s="241"/>
    </row>
    <row r="14" spans="2:11" x14ac:dyDescent="0.25">
      <c r="B14" s="242"/>
      <c r="C14" s="243"/>
      <c r="D14" s="23" t="s">
        <v>197</v>
      </c>
      <c r="E14" s="243"/>
      <c r="F14" s="24"/>
      <c r="G14" s="239"/>
      <c r="H14" s="243"/>
      <c r="I14" s="243"/>
      <c r="J14" s="244"/>
      <c r="K14" s="115"/>
    </row>
    <row r="15" spans="2:11" x14ac:dyDescent="0.25">
      <c r="B15" s="245">
        <v>45230</v>
      </c>
      <c r="C15" s="243" t="s">
        <v>198</v>
      </c>
      <c r="D15" s="226" t="s">
        <v>199</v>
      </c>
      <c r="E15" s="246">
        <v>45230</v>
      </c>
      <c r="F15" s="247">
        <v>454.8</v>
      </c>
      <c r="G15" s="239">
        <f>G13+F15</f>
        <v>854.8</v>
      </c>
      <c r="H15" s="243" t="s">
        <v>186</v>
      </c>
      <c r="I15" s="243" t="s">
        <v>184</v>
      </c>
      <c r="J15" s="107" t="s">
        <v>62</v>
      </c>
      <c r="K15" s="115"/>
    </row>
    <row r="16" spans="2:11" ht="26.25" x14ac:dyDescent="0.25">
      <c r="B16" s="245">
        <v>45230</v>
      </c>
      <c r="C16" s="243" t="s">
        <v>200</v>
      </c>
      <c r="D16" s="248" t="s">
        <v>201</v>
      </c>
      <c r="E16" s="246">
        <v>45230</v>
      </c>
      <c r="F16" s="247">
        <v>1180.7</v>
      </c>
      <c r="G16" s="239">
        <f>G15+F16</f>
        <v>2035.5</v>
      </c>
      <c r="H16" s="243" t="s">
        <v>202</v>
      </c>
      <c r="I16" s="243" t="s">
        <v>184</v>
      </c>
      <c r="J16" s="107" t="s">
        <v>62</v>
      </c>
      <c r="K16" s="115"/>
    </row>
    <row r="17" spans="2:11" ht="30" x14ac:dyDescent="0.25">
      <c r="B17" s="249">
        <v>45230</v>
      </c>
      <c r="C17" s="250" t="s">
        <v>203</v>
      </c>
      <c r="D17" s="251" t="s">
        <v>204</v>
      </c>
      <c r="E17" s="238">
        <v>45230</v>
      </c>
      <c r="F17" s="252">
        <v>1608.56</v>
      </c>
      <c r="G17" s="239">
        <f t="shared" ref="G17:G21" si="0">G16+F17</f>
        <v>3644.06</v>
      </c>
      <c r="H17" s="250" t="s">
        <v>91</v>
      </c>
      <c r="I17" s="250" t="s">
        <v>184</v>
      </c>
      <c r="J17" s="107" t="s">
        <v>62</v>
      </c>
      <c r="K17" s="233"/>
    </row>
    <row r="18" spans="2:11" x14ac:dyDescent="0.25">
      <c r="B18" s="249">
        <v>45230</v>
      </c>
      <c r="C18" s="243" t="s">
        <v>205</v>
      </c>
      <c r="D18" s="253" t="s">
        <v>206</v>
      </c>
      <c r="E18" s="246">
        <v>45230</v>
      </c>
      <c r="F18" s="254">
        <v>57.69</v>
      </c>
      <c r="G18" s="239">
        <f t="shared" si="0"/>
        <v>3701.75</v>
      </c>
      <c r="H18" s="255" t="s">
        <v>91</v>
      </c>
      <c r="I18" s="250" t="s">
        <v>184</v>
      </c>
      <c r="J18" s="107" t="s">
        <v>62</v>
      </c>
      <c r="K18" s="231"/>
    </row>
    <row r="19" spans="2:11" x14ac:dyDescent="0.25">
      <c r="B19" s="249">
        <v>45230</v>
      </c>
      <c r="C19" s="250">
        <v>17003</v>
      </c>
      <c r="D19" s="261" t="s">
        <v>207</v>
      </c>
      <c r="E19" s="238">
        <v>45230</v>
      </c>
      <c r="F19" s="262">
        <v>1228</v>
      </c>
      <c r="G19" s="239">
        <f t="shared" si="0"/>
        <v>4929.75</v>
      </c>
      <c r="H19" s="263" t="s">
        <v>202</v>
      </c>
      <c r="I19" s="250" t="s">
        <v>184</v>
      </c>
      <c r="J19" s="107" t="s">
        <v>62</v>
      </c>
      <c r="K19" s="233"/>
    </row>
    <row r="20" spans="2:11" x14ac:dyDescent="0.25">
      <c r="B20" s="249">
        <v>45230</v>
      </c>
      <c r="C20" s="243">
        <v>19479</v>
      </c>
      <c r="D20" s="24" t="s">
        <v>219</v>
      </c>
      <c r="E20" s="238">
        <v>45230</v>
      </c>
      <c r="F20" s="247">
        <v>745</v>
      </c>
      <c r="G20" s="239">
        <f t="shared" si="0"/>
        <v>5674.75</v>
      </c>
      <c r="H20" s="243" t="s">
        <v>91</v>
      </c>
      <c r="I20" s="250" t="s">
        <v>184</v>
      </c>
      <c r="J20" s="107" t="s">
        <v>62</v>
      </c>
      <c r="K20" s="115"/>
    </row>
    <row r="21" spans="2:11" x14ac:dyDescent="0.25">
      <c r="B21" s="249">
        <v>45230</v>
      </c>
      <c r="C21" s="243">
        <v>2331</v>
      </c>
      <c r="D21" s="24" t="s">
        <v>223</v>
      </c>
      <c r="E21" s="288">
        <v>45230</v>
      </c>
      <c r="F21" s="247">
        <v>406</v>
      </c>
      <c r="G21" s="239">
        <f t="shared" si="0"/>
        <v>6080.75</v>
      </c>
      <c r="H21" s="243" t="s">
        <v>202</v>
      </c>
      <c r="I21" s="250" t="s">
        <v>184</v>
      </c>
      <c r="J21" s="107" t="s">
        <v>62</v>
      </c>
      <c r="K21" s="115"/>
    </row>
    <row r="22" spans="2:11" x14ac:dyDescent="0.25">
      <c r="B22" s="249">
        <v>45230</v>
      </c>
      <c r="C22" s="243" t="s">
        <v>229</v>
      </c>
      <c r="D22" s="24" t="s">
        <v>228</v>
      </c>
      <c r="E22" s="246">
        <v>45230</v>
      </c>
      <c r="F22" s="247">
        <v>400</v>
      </c>
      <c r="G22" s="239">
        <f>G21+F22</f>
        <v>6480.75</v>
      </c>
      <c r="H22" s="243" t="s">
        <v>222</v>
      </c>
      <c r="I22" s="250" t="s">
        <v>184</v>
      </c>
      <c r="J22" s="244"/>
      <c r="K22" s="115"/>
    </row>
    <row r="23" spans="2:11" x14ac:dyDescent="0.25">
      <c r="B23" s="278"/>
      <c r="C23" s="243"/>
      <c r="D23" s="23" t="s">
        <v>208</v>
      </c>
      <c r="E23" s="243"/>
      <c r="F23" s="264"/>
      <c r="G23" s="239"/>
      <c r="H23" s="256"/>
      <c r="I23" s="257"/>
      <c r="J23" s="282"/>
      <c r="K23" s="231"/>
    </row>
    <row r="24" spans="2:11" x14ac:dyDescent="0.25">
      <c r="B24" s="290"/>
      <c r="C24" s="243"/>
      <c r="D24" s="24"/>
      <c r="E24" s="246"/>
      <c r="F24" s="258"/>
      <c r="G24" s="239"/>
      <c r="H24" s="259"/>
      <c r="I24" s="260"/>
      <c r="J24" s="282"/>
      <c r="K24" s="231"/>
    </row>
    <row r="25" spans="2:11" x14ac:dyDescent="0.25">
      <c r="B25" s="279">
        <v>45230</v>
      </c>
      <c r="C25" s="243" t="s">
        <v>40</v>
      </c>
      <c r="D25" s="24" t="s">
        <v>210</v>
      </c>
      <c r="E25" s="246">
        <v>45230</v>
      </c>
      <c r="F25" s="247">
        <v>220</v>
      </c>
      <c r="G25" s="239">
        <f>G24+F25</f>
        <v>220</v>
      </c>
      <c r="H25" s="259" t="s">
        <v>209</v>
      </c>
      <c r="I25" s="260" t="s">
        <v>184</v>
      </c>
      <c r="J25" s="244"/>
      <c r="K25" s="115"/>
    </row>
    <row r="26" spans="2:11" x14ac:dyDescent="0.25">
      <c r="B26" s="279">
        <v>45230</v>
      </c>
      <c r="C26" s="243">
        <v>4612084</v>
      </c>
      <c r="D26" s="161" t="s">
        <v>211</v>
      </c>
      <c r="E26" s="246">
        <v>45230</v>
      </c>
      <c r="F26" s="258">
        <v>536</v>
      </c>
      <c r="G26" s="239">
        <f t="shared" ref="G26:G27" si="1">G25+F26</f>
        <v>756</v>
      </c>
      <c r="H26" s="259" t="s">
        <v>209</v>
      </c>
      <c r="I26" s="260" t="s">
        <v>184</v>
      </c>
      <c r="J26" s="282"/>
      <c r="K26" s="109"/>
    </row>
    <row r="27" spans="2:11" x14ac:dyDescent="0.25">
      <c r="B27" s="279">
        <v>45230</v>
      </c>
      <c r="C27" s="246" t="s">
        <v>40</v>
      </c>
      <c r="D27" s="135" t="s">
        <v>221</v>
      </c>
      <c r="E27" s="246">
        <v>45230</v>
      </c>
      <c r="F27" s="247">
        <v>133</v>
      </c>
      <c r="G27" s="239">
        <f t="shared" si="1"/>
        <v>889</v>
      </c>
      <c r="H27" s="243" t="s">
        <v>222</v>
      </c>
      <c r="I27" s="260" t="s">
        <v>184</v>
      </c>
      <c r="J27" s="244"/>
      <c r="K27" s="115"/>
    </row>
    <row r="28" spans="2:11" x14ac:dyDescent="0.25">
      <c r="B28" s="149"/>
      <c r="C28" s="149"/>
      <c r="D28" s="23" t="s">
        <v>215</v>
      </c>
      <c r="E28" s="174"/>
      <c r="F28" s="160"/>
      <c r="G28" s="239"/>
      <c r="H28" s="169"/>
      <c r="I28" s="169"/>
      <c r="J28" s="107"/>
      <c r="K28" s="231"/>
    </row>
    <row r="29" spans="2:11" x14ac:dyDescent="0.25">
      <c r="B29" s="280">
        <v>45231</v>
      </c>
      <c r="C29" s="243" t="s">
        <v>226</v>
      </c>
      <c r="D29" s="24" t="s">
        <v>224</v>
      </c>
      <c r="E29" s="266">
        <v>45231</v>
      </c>
      <c r="F29" s="247">
        <v>667.99</v>
      </c>
      <c r="G29" s="239" t="e">
        <f>#REF!+F29</f>
        <v>#REF!</v>
      </c>
      <c r="H29" s="243" t="s">
        <v>225</v>
      </c>
      <c r="I29" s="169" t="s">
        <v>184</v>
      </c>
      <c r="J29" s="107" t="s">
        <v>62</v>
      </c>
      <c r="K29" s="115"/>
    </row>
    <row r="30" spans="2:11" ht="30" x14ac:dyDescent="0.25">
      <c r="B30" s="280">
        <v>45231</v>
      </c>
      <c r="C30" s="243">
        <v>26847</v>
      </c>
      <c r="D30" s="272" t="s">
        <v>227</v>
      </c>
      <c r="E30" s="266">
        <v>45231</v>
      </c>
      <c r="F30" s="247">
        <v>1162.81</v>
      </c>
      <c r="G30" s="239" t="e">
        <f>G29+F30</f>
        <v>#REF!</v>
      </c>
      <c r="H30" s="243" t="s">
        <v>91</v>
      </c>
      <c r="I30" s="169" t="s">
        <v>184</v>
      </c>
      <c r="J30" s="107" t="s">
        <v>62</v>
      </c>
      <c r="K30" s="115"/>
    </row>
    <row r="31" spans="2:11" x14ac:dyDescent="0.25">
      <c r="B31" s="316">
        <v>45231</v>
      </c>
      <c r="C31" s="317" t="s">
        <v>233</v>
      </c>
      <c r="D31" s="318" t="s">
        <v>248</v>
      </c>
      <c r="E31" s="319">
        <v>45231</v>
      </c>
      <c r="F31" s="320">
        <v>300</v>
      </c>
      <c r="G31" s="239"/>
      <c r="H31" s="321" t="s">
        <v>225</v>
      </c>
      <c r="I31" s="169" t="s">
        <v>184</v>
      </c>
      <c r="J31" s="283"/>
      <c r="K31" s="322"/>
    </row>
    <row r="32" spans="2:11" x14ac:dyDescent="0.25">
      <c r="B32" s="175"/>
      <c r="C32" s="93"/>
      <c r="D32" s="267" t="s">
        <v>214</v>
      </c>
      <c r="E32" s="268"/>
      <c r="F32" s="270"/>
      <c r="G32" s="239"/>
      <c r="H32" s="269"/>
      <c r="I32" s="269"/>
      <c r="J32" s="283"/>
      <c r="K32" s="286"/>
    </row>
    <row r="33" spans="2:11" x14ac:dyDescent="0.25">
      <c r="B33" s="149">
        <v>45232</v>
      </c>
      <c r="C33" s="138" t="s">
        <v>34</v>
      </c>
      <c r="D33" s="135" t="s">
        <v>167</v>
      </c>
      <c r="E33" s="174">
        <v>45232</v>
      </c>
      <c r="F33" s="271">
        <v>374</v>
      </c>
      <c r="G33" s="239" t="e">
        <f>G30+F33</f>
        <v>#REF!</v>
      </c>
      <c r="H33" s="169" t="s">
        <v>186</v>
      </c>
      <c r="I33" s="169" t="s">
        <v>184</v>
      </c>
      <c r="J33" s="107"/>
      <c r="K33" s="231"/>
    </row>
    <row r="34" spans="2:11" x14ac:dyDescent="0.25">
      <c r="B34" s="149">
        <v>45232</v>
      </c>
      <c r="C34" s="93" t="s">
        <v>231</v>
      </c>
      <c r="D34" s="173" t="s">
        <v>230</v>
      </c>
      <c r="E34" s="174">
        <v>45232</v>
      </c>
      <c r="F34" s="160">
        <v>580.01</v>
      </c>
      <c r="G34" s="239" t="e">
        <f>G33+F34</f>
        <v>#REF!</v>
      </c>
      <c r="H34" s="169" t="s">
        <v>91</v>
      </c>
      <c r="I34" s="169" t="s">
        <v>184</v>
      </c>
      <c r="J34" s="107" t="s">
        <v>62</v>
      </c>
      <c r="K34" s="231"/>
    </row>
    <row r="35" spans="2:11" x14ac:dyDescent="0.25">
      <c r="B35" s="281">
        <v>45232</v>
      </c>
      <c r="C35" s="138" t="s">
        <v>233</v>
      </c>
      <c r="D35" s="173" t="s">
        <v>234</v>
      </c>
      <c r="E35" s="174">
        <v>45232</v>
      </c>
      <c r="F35" s="275">
        <v>300</v>
      </c>
      <c r="G35" s="239" t="e">
        <f t="shared" ref="G35:G39" si="2">G34+F35</f>
        <v>#REF!</v>
      </c>
      <c r="H35" s="21" t="s">
        <v>225</v>
      </c>
      <c r="I35" s="169" t="s">
        <v>184</v>
      </c>
      <c r="J35" s="152"/>
      <c r="K35" s="231"/>
    </row>
    <row r="36" spans="2:11" x14ac:dyDescent="0.25">
      <c r="B36" s="281">
        <v>45232</v>
      </c>
      <c r="C36" s="138" t="s">
        <v>233</v>
      </c>
      <c r="D36" s="173" t="s">
        <v>232</v>
      </c>
      <c r="E36" s="174">
        <v>45232</v>
      </c>
      <c r="F36" s="160">
        <v>200</v>
      </c>
      <c r="G36" s="239" t="e">
        <f t="shared" si="2"/>
        <v>#REF!</v>
      </c>
      <c r="H36" s="21" t="s">
        <v>225</v>
      </c>
      <c r="I36" s="169" t="s">
        <v>184</v>
      </c>
      <c r="J36" s="244"/>
      <c r="K36" s="115"/>
    </row>
    <row r="37" spans="2:11" x14ac:dyDescent="0.25">
      <c r="B37" s="281">
        <v>45232</v>
      </c>
      <c r="C37" s="138" t="s">
        <v>233</v>
      </c>
      <c r="D37" s="173" t="s">
        <v>235</v>
      </c>
      <c r="E37" s="174">
        <v>45232</v>
      </c>
      <c r="F37" s="247">
        <v>100</v>
      </c>
      <c r="G37" s="239" t="e">
        <f t="shared" si="2"/>
        <v>#REF!</v>
      </c>
      <c r="H37" s="21" t="s">
        <v>225</v>
      </c>
      <c r="I37" s="169" t="s">
        <v>184</v>
      </c>
      <c r="J37" s="244"/>
      <c r="K37" s="115"/>
    </row>
    <row r="38" spans="2:11" x14ac:dyDescent="0.25">
      <c r="B38" s="281">
        <v>45232</v>
      </c>
      <c r="C38" s="273" t="s">
        <v>236</v>
      </c>
      <c r="D38" s="276" t="s">
        <v>237</v>
      </c>
      <c r="E38" s="174">
        <v>45232</v>
      </c>
      <c r="F38" s="275">
        <v>538</v>
      </c>
      <c r="G38" s="239" t="e">
        <f t="shared" si="2"/>
        <v>#REF!</v>
      </c>
      <c r="H38" s="269" t="s">
        <v>186</v>
      </c>
      <c r="I38" s="169" t="s">
        <v>184</v>
      </c>
      <c r="J38" s="107" t="s">
        <v>62</v>
      </c>
      <c r="K38" s="287"/>
    </row>
    <row r="39" spans="2:11" x14ac:dyDescent="0.25">
      <c r="B39" s="281">
        <v>45232</v>
      </c>
      <c r="C39" s="243" t="s">
        <v>240</v>
      </c>
      <c r="D39" s="24" t="s">
        <v>238</v>
      </c>
      <c r="E39" s="174">
        <v>45232</v>
      </c>
      <c r="F39" s="247">
        <v>663.63</v>
      </c>
      <c r="G39" s="239" t="e">
        <f t="shared" si="2"/>
        <v>#REF!</v>
      </c>
      <c r="H39" s="243" t="s">
        <v>239</v>
      </c>
      <c r="I39" s="169" t="s">
        <v>184</v>
      </c>
      <c r="J39" s="107" t="s">
        <v>62</v>
      </c>
      <c r="K39" s="115"/>
    </row>
    <row r="40" spans="2:11" x14ac:dyDescent="0.25">
      <c r="B40" s="114"/>
      <c r="C40" s="273"/>
      <c r="D40" s="267" t="s">
        <v>216</v>
      </c>
      <c r="E40" s="274"/>
      <c r="F40" s="277"/>
      <c r="G40" s="239"/>
      <c r="H40" s="269"/>
      <c r="I40" s="269"/>
      <c r="J40" s="283"/>
      <c r="K40" s="286"/>
    </row>
    <row r="41" spans="2:11" x14ac:dyDescent="0.25">
      <c r="B41" s="114">
        <v>45233</v>
      </c>
      <c r="C41" s="185" t="s">
        <v>218</v>
      </c>
      <c r="D41" s="135" t="s">
        <v>217</v>
      </c>
      <c r="E41" s="209">
        <v>45233</v>
      </c>
      <c r="F41" s="183">
        <v>498.16</v>
      </c>
      <c r="G41" s="239" t="e">
        <f>G39+F41</f>
        <v>#REF!</v>
      </c>
      <c r="H41" s="169" t="s">
        <v>186</v>
      </c>
      <c r="I41" s="169" t="s">
        <v>184</v>
      </c>
      <c r="J41" s="107"/>
      <c r="K41" s="231"/>
    </row>
    <row r="42" spans="2:11" x14ac:dyDescent="0.25">
      <c r="B42" s="114">
        <v>45233</v>
      </c>
      <c r="C42" s="185" t="s">
        <v>242</v>
      </c>
      <c r="D42" s="173" t="s">
        <v>241</v>
      </c>
      <c r="E42" s="209">
        <v>45233</v>
      </c>
      <c r="F42" s="183">
        <v>829</v>
      </c>
      <c r="G42" s="239" t="e">
        <f>G41+F42</f>
        <v>#REF!</v>
      </c>
      <c r="H42" s="291" t="s">
        <v>38</v>
      </c>
      <c r="I42" s="169" t="s">
        <v>184</v>
      </c>
      <c r="J42" s="107" t="s">
        <v>62</v>
      </c>
      <c r="K42" s="231"/>
    </row>
    <row r="43" spans="2:11" x14ac:dyDescent="0.25">
      <c r="B43" s="114"/>
      <c r="C43" s="185"/>
      <c r="D43" s="23"/>
      <c r="E43" s="209"/>
      <c r="F43" s="183"/>
      <c r="G43" s="239"/>
      <c r="H43" s="172"/>
      <c r="I43" s="169"/>
      <c r="J43" s="107"/>
      <c r="K43" s="231"/>
    </row>
    <row r="44" spans="2:11" x14ac:dyDescent="0.25">
      <c r="B44" s="114"/>
      <c r="C44" s="185"/>
      <c r="D44" s="173" t="s">
        <v>247</v>
      </c>
      <c r="E44" s="209"/>
      <c r="F44" s="183"/>
      <c r="G44" s="239"/>
      <c r="H44" s="172"/>
      <c r="I44" s="169"/>
      <c r="J44" s="107"/>
      <c r="K44" s="231"/>
    </row>
    <row r="45" spans="2:11" x14ac:dyDescent="0.25">
      <c r="B45" s="114"/>
      <c r="C45" s="185"/>
      <c r="D45" s="161"/>
      <c r="E45" s="209"/>
      <c r="F45" s="183"/>
      <c r="G45" s="239"/>
      <c r="H45" s="172"/>
      <c r="I45" s="169"/>
      <c r="J45" s="107"/>
      <c r="K45" s="231"/>
    </row>
    <row r="46" spans="2:11" x14ac:dyDescent="0.25">
      <c r="B46" s="114"/>
      <c r="C46" s="185"/>
      <c r="D46" s="23"/>
      <c r="E46" s="209"/>
      <c r="F46" s="183"/>
      <c r="G46" s="239"/>
      <c r="H46" s="184"/>
      <c r="I46" s="169"/>
      <c r="J46" s="107"/>
      <c r="K46" s="231"/>
    </row>
    <row r="47" spans="2:11" x14ac:dyDescent="0.25">
      <c r="B47" s="114"/>
      <c r="C47" s="185"/>
      <c r="D47" s="161"/>
      <c r="E47" s="209"/>
      <c r="F47" s="183"/>
      <c r="G47" s="239"/>
      <c r="H47" s="205"/>
      <c r="I47" s="169"/>
      <c r="J47" s="107"/>
      <c r="K47" s="231"/>
    </row>
    <row r="48" spans="2:11" x14ac:dyDescent="0.25">
      <c r="B48" s="114"/>
      <c r="C48" s="185"/>
      <c r="D48" s="161"/>
      <c r="E48" s="209"/>
      <c r="F48" s="183"/>
      <c r="G48" s="239"/>
      <c r="H48" s="205"/>
      <c r="I48" s="169"/>
      <c r="J48" s="107"/>
      <c r="K48" s="231"/>
    </row>
    <row r="49" spans="2:11" x14ac:dyDescent="0.25">
      <c r="B49" s="114"/>
      <c r="C49" s="185"/>
      <c r="D49" s="161"/>
      <c r="E49" s="209"/>
      <c r="F49" s="183"/>
      <c r="G49" s="239"/>
      <c r="H49" s="205"/>
      <c r="I49" s="169"/>
      <c r="J49" s="107"/>
      <c r="K49" s="231"/>
    </row>
    <row r="50" spans="2:11" x14ac:dyDescent="0.25">
      <c r="B50" s="114"/>
      <c r="C50" s="185"/>
      <c r="D50" s="161"/>
      <c r="E50" s="209"/>
      <c r="F50" s="183"/>
      <c r="G50" s="239"/>
      <c r="H50" s="205"/>
      <c r="I50" s="169"/>
      <c r="J50" s="107"/>
      <c r="K50" s="231"/>
    </row>
    <row r="51" spans="2:11" x14ac:dyDescent="0.25">
      <c r="B51" s="114"/>
      <c r="C51" s="185"/>
      <c r="D51" s="161"/>
      <c r="E51" s="209"/>
      <c r="F51" s="183"/>
      <c r="G51" s="239"/>
      <c r="H51" s="205"/>
      <c r="I51" s="169"/>
      <c r="J51" s="107"/>
      <c r="K51" s="231"/>
    </row>
    <row r="52" spans="2:11" x14ac:dyDescent="0.25">
      <c r="B52" s="114"/>
      <c r="C52" s="185"/>
      <c r="D52" s="23"/>
      <c r="E52" s="209"/>
      <c r="F52" s="183"/>
      <c r="G52" s="239"/>
      <c r="H52" s="205"/>
      <c r="I52" s="169"/>
      <c r="J52" s="107"/>
      <c r="K52" s="231"/>
    </row>
    <row r="53" spans="2:11" x14ac:dyDescent="0.25">
      <c r="B53" s="114"/>
      <c r="C53" s="185"/>
      <c r="D53" s="23"/>
      <c r="E53" s="182"/>
      <c r="F53" s="183"/>
      <c r="G53" s="239"/>
      <c r="H53" s="184"/>
      <c r="I53" s="169"/>
      <c r="J53" s="107"/>
      <c r="K53" s="231"/>
    </row>
    <row r="54" spans="2:11" ht="19.5" thickBot="1" x14ac:dyDescent="0.35">
      <c r="B54" s="26"/>
      <c r="C54" s="91"/>
      <c r="D54" s="28"/>
      <c r="E54" s="29"/>
      <c r="F54" s="289">
        <f>SUM(F11:F53)</f>
        <v>13583.349999999999</v>
      </c>
      <c r="G54" s="31"/>
      <c r="H54" s="170"/>
      <c r="I54" s="33"/>
      <c r="J54" s="111"/>
      <c r="K54" s="215"/>
    </row>
    <row r="55" spans="2:11" x14ac:dyDescent="0.25">
      <c r="F55" s="34"/>
      <c r="G55" s="35"/>
      <c r="K55" s="9"/>
    </row>
    <row r="56" spans="2:11" x14ac:dyDescent="0.25">
      <c r="C56" s="36"/>
      <c r="D56" s="37"/>
      <c r="E56" s="38"/>
      <c r="F56" s="48"/>
      <c r="G56" s="40"/>
      <c r="H56" s="89"/>
      <c r="I56" s="89"/>
      <c r="J56" s="90"/>
      <c r="K56" s="9"/>
    </row>
    <row r="57" spans="2:11" x14ac:dyDescent="0.25">
      <c r="D57" s="42" t="s">
        <v>22</v>
      </c>
      <c r="E57" s="43"/>
      <c r="F57" s="48"/>
      <c r="G57" s="45"/>
      <c r="H57" s="46"/>
      <c r="I57" s="46"/>
      <c r="J57" s="46"/>
      <c r="K57" s="9"/>
    </row>
    <row r="58" spans="2:11" x14ac:dyDescent="0.25">
      <c r="D58" s="54" t="s">
        <v>18</v>
      </c>
      <c r="E58" s="198"/>
      <c r="F58" s="48"/>
      <c r="G58" s="45"/>
      <c r="H58" s="90"/>
      <c r="I58" s="53"/>
      <c r="J58" s="46"/>
      <c r="K58" s="9"/>
    </row>
    <row r="59" spans="2:11" x14ac:dyDescent="0.25">
      <c r="D59" s="188" t="s">
        <v>9</v>
      </c>
      <c r="E59" s="192"/>
      <c r="F59" s="48"/>
      <c r="G59" s="45"/>
      <c r="H59" s="90"/>
      <c r="I59" s="50"/>
      <c r="J59" s="46"/>
      <c r="K59" s="9"/>
    </row>
    <row r="60" spans="2:11" x14ac:dyDescent="0.25">
      <c r="D60" s="42" t="s">
        <v>10</v>
      </c>
      <c r="E60" s="43"/>
      <c r="F60" s="48"/>
      <c r="G60" s="45"/>
      <c r="H60" s="90"/>
      <c r="I60" s="50"/>
      <c r="J60" s="46"/>
      <c r="K60" s="9"/>
    </row>
    <row r="61" spans="2:11" x14ac:dyDescent="0.25">
      <c r="D61" s="201" t="s">
        <v>11</v>
      </c>
      <c r="E61" s="203"/>
      <c r="F61" s="48"/>
      <c r="G61" s="47"/>
      <c r="H61" s="90"/>
      <c r="I61" s="53"/>
      <c r="J61" s="46"/>
      <c r="K61" s="214"/>
    </row>
    <row r="62" spans="2:11" x14ac:dyDescent="0.25">
      <c r="D62" s="54" t="s">
        <v>12</v>
      </c>
      <c r="E62" s="198"/>
      <c r="F62" s="48"/>
      <c r="G62" s="47"/>
      <c r="H62" s="90"/>
      <c r="I62" s="53"/>
      <c r="J62" s="46"/>
      <c r="K62" s="36"/>
    </row>
    <row r="63" spans="2:11" x14ac:dyDescent="0.25">
      <c r="D63" s="42" t="s">
        <v>28</v>
      </c>
      <c r="E63" s="43"/>
      <c r="F63" s="48"/>
      <c r="G63" s="47"/>
      <c r="H63" s="90"/>
      <c r="I63" s="53"/>
      <c r="J63" s="46"/>
      <c r="K63"/>
    </row>
    <row r="64" spans="2:11" x14ac:dyDescent="0.25">
      <c r="D64" s="54" t="s">
        <v>113</v>
      </c>
      <c r="E64" s="43"/>
      <c r="F64" s="52"/>
      <c r="G64" s="47"/>
      <c r="H64" s="90"/>
      <c r="I64" s="56"/>
      <c r="J64" s="46"/>
      <c r="K64"/>
    </row>
    <row r="65" spans="2:11" x14ac:dyDescent="0.25">
      <c r="D65" s="54" t="s">
        <v>39</v>
      </c>
      <c r="E65" s="43"/>
      <c r="F65" s="52"/>
      <c r="G65" s="47"/>
      <c r="H65" s="90"/>
      <c r="I65" s="56"/>
      <c r="J65" s="46"/>
      <c r="K65"/>
    </row>
    <row r="66" spans="2:11" x14ac:dyDescent="0.25">
      <c r="D66" s="54" t="s">
        <v>30</v>
      </c>
      <c r="E66" s="43"/>
      <c r="F66" s="52"/>
      <c r="G66" s="47"/>
      <c r="H66" s="90"/>
      <c r="I66" s="56"/>
      <c r="J66" s="46"/>
      <c r="K66"/>
    </row>
    <row r="67" spans="2:11" x14ac:dyDescent="0.25">
      <c r="D67" s="54" t="s">
        <v>31</v>
      </c>
      <c r="E67" s="43"/>
      <c r="F67" s="52"/>
      <c r="G67" s="47"/>
      <c r="H67" s="90"/>
      <c r="I67" s="56"/>
      <c r="J67" s="46"/>
      <c r="K67"/>
    </row>
    <row r="68" spans="2:11" x14ac:dyDescent="0.25">
      <c r="B68" s="57"/>
      <c r="D68" s="58" t="s">
        <v>13</v>
      </c>
      <c r="E68" s="99">
        <f>SUM(E57:E67)</f>
        <v>0</v>
      </c>
      <c r="F68" s="52"/>
      <c r="G68" s="47"/>
      <c r="H68" s="56"/>
      <c r="I68" s="56"/>
      <c r="J68" s="46"/>
      <c r="K68"/>
    </row>
    <row r="69" spans="2:11" x14ac:dyDescent="0.25">
      <c r="D69" s="59"/>
      <c r="E69" s="52"/>
      <c r="F69" s="52"/>
      <c r="G69" s="47"/>
      <c r="H69" s="46"/>
      <c r="I69" s="60"/>
      <c r="J69" s="46"/>
      <c r="K69"/>
    </row>
    <row r="70" spans="2:11" ht="15.75" thickBot="1" x14ac:dyDescent="0.3">
      <c r="D70" s="61"/>
      <c r="E70" s="52"/>
      <c r="F70" s="62"/>
      <c r="G70" s="62"/>
      <c r="H70" s="90"/>
      <c r="I70" s="46"/>
      <c r="J70" s="171"/>
      <c r="K70"/>
    </row>
    <row r="71" spans="2:11" x14ac:dyDescent="0.25">
      <c r="D71" s="71" t="s">
        <v>14</v>
      </c>
      <c r="E71" s="72"/>
      <c r="F71" s="62"/>
      <c r="G71" s="62"/>
      <c r="H71" s="90"/>
      <c r="I71" s="51"/>
      <c r="J71" s="51"/>
      <c r="K71"/>
    </row>
    <row r="72" spans="2:11" x14ac:dyDescent="0.25">
      <c r="D72" s="65" t="s">
        <v>15</v>
      </c>
      <c r="E72" s="66"/>
      <c r="F72" s="62"/>
      <c r="G72" s="62"/>
      <c r="H72" s="90"/>
      <c r="I72" s="51"/>
      <c r="J72" s="51"/>
      <c r="K72"/>
    </row>
    <row r="73" spans="2:11" ht="15.75" thickBot="1" x14ac:dyDescent="0.3">
      <c r="D73" s="65" t="s">
        <v>16</v>
      </c>
      <c r="E73" s="67"/>
      <c r="F73" s="68"/>
      <c r="G73" s="62"/>
      <c r="H73" s="90"/>
      <c r="I73" s="51"/>
      <c r="J73" s="51"/>
      <c r="K73"/>
    </row>
    <row r="74" spans="2:11" ht="15.75" thickBot="1" x14ac:dyDescent="0.3">
      <c r="D74" s="69" t="s">
        <v>13</v>
      </c>
      <c r="E74" s="92">
        <f>SUM(E71:E73)</f>
        <v>0</v>
      </c>
      <c r="F74" s="62"/>
      <c r="G74" s="62"/>
      <c r="H74" s="90"/>
      <c r="I74" s="51"/>
      <c r="J74" s="51"/>
      <c r="K74"/>
    </row>
    <row r="75" spans="2:11" x14ac:dyDescent="0.25">
      <c r="D75" s="59"/>
      <c r="E75" s="52"/>
      <c r="F75" s="62"/>
      <c r="G75" s="62"/>
      <c r="H75" s="90"/>
      <c r="I75" s="51"/>
      <c r="J75" s="51"/>
      <c r="K75"/>
    </row>
    <row r="76" spans="2:11" ht="15.75" thickBot="1" x14ac:dyDescent="0.3">
      <c r="D76" s="59"/>
      <c r="E76" s="52"/>
      <c r="F76" s="62"/>
      <c r="G76" s="62"/>
      <c r="H76" s="90"/>
      <c r="I76" s="51"/>
      <c r="J76" s="51"/>
      <c r="K76"/>
    </row>
    <row r="77" spans="2:11" x14ac:dyDescent="0.25">
      <c r="D77" s="71" t="s">
        <v>14</v>
      </c>
      <c r="E77" s="72">
        <f>E71</f>
        <v>0</v>
      </c>
      <c r="F77" s="62"/>
      <c r="G77" s="62"/>
      <c r="H77" s="90"/>
      <c r="I77" s="73"/>
      <c r="J77" s="51"/>
      <c r="K77"/>
    </row>
    <row r="78" spans="2:11" ht="15.75" thickBot="1" x14ac:dyDescent="0.3">
      <c r="D78" s="65" t="s">
        <v>17</v>
      </c>
      <c r="E78" s="67">
        <f>E72</f>
        <v>0</v>
      </c>
      <c r="F78" s="74"/>
      <c r="G78" s="75"/>
      <c r="H78" s="90"/>
      <c r="I78" s="46"/>
      <c r="J78" s="51"/>
      <c r="K78"/>
    </row>
    <row r="79" spans="2:11" ht="15.75" thickBot="1" x14ac:dyDescent="0.3">
      <c r="D79" s="69" t="s">
        <v>13</v>
      </c>
      <c r="E79" s="92">
        <f>E77-E78</f>
        <v>0</v>
      </c>
      <c r="G79" s="35"/>
      <c r="H79" s="90"/>
      <c r="I79" s="76"/>
      <c r="J79" s="51"/>
      <c r="K79"/>
    </row>
    <row r="80" spans="2:11" x14ac:dyDescent="0.25">
      <c r="K80"/>
    </row>
    <row r="81" spans="8:11" x14ac:dyDescent="0.25">
      <c r="K81"/>
    </row>
    <row r="82" spans="8:11" x14ac:dyDescent="0.25">
      <c r="K82"/>
    </row>
    <row r="83" spans="8:11" x14ac:dyDescent="0.25">
      <c r="K83"/>
    </row>
    <row r="84" spans="8:11" x14ac:dyDescent="0.25">
      <c r="K84"/>
    </row>
    <row r="85" spans="8:11" x14ac:dyDescent="0.25">
      <c r="H85"/>
      <c r="I85"/>
      <c r="J85"/>
      <c r="K85"/>
    </row>
    <row r="86" spans="8:11" x14ac:dyDescent="0.25">
      <c r="H86"/>
      <c r="I86"/>
      <c r="J86"/>
      <c r="K86"/>
    </row>
    <row r="87" spans="8:11" x14ac:dyDescent="0.25">
      <c r="H87"/>
      <c r="I87"/>
      <c r="J87"/>
      <c r="K87"/>
    </row>
    <row r="88" spans="8:11" x14ac:dyDescent="0.25">
      <c r="H88"/>
      <c r="I88"/>
      <c r="J88"/>
      <c r="K88"/>
    </row>
    <row r="89" spans="8:11" x14ac:dyDescent="0.25">
      <c r="H89"/>
      <c r="I89"/>
      <c r="J89"/>
      <c r="K89"/>
    </row>
  </sheetData>
  <mergeCells count="7">
    <mergeCell ref="J5:J7"/>
    <mergeCell ref="K5:K7"/>
    <mergeCell ref="F8:F9"/>
    <mergeCell ref="G8:G9"/>
    <mergeCell ref="D2:G3"/>
    <mergeCell ref="H5:H7"/>
    <mergeCell ref="I5:I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9"/>
  <sheetViews>
    <sheetView tabSelected="1" zoomScale="106" zoomScaleNormal="106" workbookViewId="0">
      <selection activeCell="D25" sqref="D25"/>
    </sheetView>
  </sheetViews>
  <sheetFormatPr baseColWidth="10" defaultRowHeight="15" x14ac:dyDescent="0.25"/>
  <cols>
    <col min="1" max="1" width="4" customWidth="1"/>
    <col min="2" max="2" width="12.140625" bestFit="1" customWidth="1"/>
    <col min="3" max="3" width="22.85546875" bestFit="1" customWidth="1"/>
    <col min="4" max="4" width="116" bestFit="1" customWidth="1"/>
    <col min="5" max="5" width="18.140625" customWidth="1"/>
    <col min="6" max="6" width="15.85546875" bestFit="1" customWidth="1"/>
    <col min="7" max="7" width="15.7109375" bestFit="1" customWidth="1"/>
    <col min="8" max="8" width="20.140625" style="123" bestFit="1" customWidth="1"/>
    <col min="9" max="9" width="17.5703125" style="123" bestFit="1" customWidth="1"/>
    <col min="10" max="10" width="15.140625" style="123" customWidth="1"/>
    <col min="11" max="11" width="36.85546875" style="1" customWidth="1"/>
  </cols>
  <sheetData>
    <row r="1" spans="2:11" s="1" customFormat="1" ht="5.25" customHeight="1" x14ac:dyDescent="0.25">
      <c r="E1" s="89"/>
      <c r="H1" s="89"/>
      <c r="I1" s="89"/>
      <c r="J1" s="89"/>
    </row>
    <row r="2" spans="2:11" s="1" customFormat="1" x14ac:dyDescent="0.25">
      <c r="D2" s="300" t="s">
        <v>27</v>
      </c>
      <c r="E2" s="300"/>
      <c r="F2" s="300"/>
      <c r="G2" s="300"/>
      <c r="H2" s="89"/>
      <c r="I2" s="89"/>
      <c r="J2" s="89"/>
    </row>
    <row r="3" spans="2:11" s="1" customFormat="1" ht="15.75" thickBot="1" x14ac:dyDescent="0.3">
      <c r="D3" s="301"/>
      <c r="E3" s="301"/>
      <c r="F3" s="301"/>
      <c r="G3" s="301"/>
      <c r="H3" s="89"/>
      <c r="I3" s="89"/>
      <c r="J3" s="89"/>
    </row>
    <row r="4" spans="2:11" ht="9.75" customHeight="1" thickTop="1" thickBot="1" x14ac:dyDescent="0.3"/>
    <row r="5" spans="2:11" ht="7.5" customHeight="1" x14ac:dyDescent="0.25">
      <c r="B5" s="2"/>
      <c r="C5" s="3"/>
      <c r="D5" s="4"/>
      <c r="E5" s="5"/>
      <c r="F5" s="77"/>
      <c r="G5" s="6"/>
      <c r="H5" s="302" t="s">
        <v>0</v>
      </c>
      <c r="I5" s="297" t="s">
        <v>19</v>
      </c>
      <c r="J5" s="302" t="s">
        <v>20</v>
      </c>
      <c r="K5" s="297" t="s">
        <v>21</v>
      </c>
    </row>
    <row r="6" spans="2:11" ht="27.75" customHeight="1" x14ac:dyDescent="0.25">
      <c r="B6" s="8"/>
      <c r="C6" s="9"/>
      <c r="D6" s="94" t="s">
        <v>243</v>
      </c>
      <c r="E6" s="10"/>
      <c r="F6" s="78"/>
      <c r="G6" s="11"/>
      <c r="H6" s="303"/>
      <c r="I6" s="298"/>
      <c r="J6" s="303"/>
      <c r="K6" s="298"/>
    </row>
    <row r="7" spans="2:11" ht="18.75" customHeight="1" thickBot="1" x14ac:dyDescent="0.3">
      <c r="B7" s="8"/>
      <c r="C7" s="11"/>
      <c r="D7" s="79" t="s">
        <v>244</v>
      </c>
      <c r="E7" s="10"/>
      <c r="F7" s="78"/>
      <c r="G7" s="11"/>
      <c r="H7" s="303"/>
      <c r="I7" s="299"/>
      <c r="J7" s="315" t="s">
        <v>1</v>
      </c>
      <c r="K7" s="299"/>
    </row>
    <row r="8" spans="2:11" ht="9" customHeight="1" thickBot="1" x14ac:dyDescent="0.3">
      <c r="B8" s="13"/>
      <c r="C8" s="14"/>
      <c r="D8" s="15"/>
      <c r="E8" s="80"/>
      <c r="F8" s="293" t="s">
        <v>2</v>
      </c>
      <c r="G8" s="295" t="s">
        <v>3</v>
      </c>
      <c r="H8" s="16"/>
      <c r="I8" s="17"/>
      <c r="J8" s="106"/>
      <c r="K8" s="284"/>
    </row>
    <row r="9" spans="2:11" x14ac:dyDescent="0.25">
      <c r="B9" s="81" t="s">
        <v>4</v>
      </c>
      <c r="C9" s="137" t="s">
        <v>5</v>
      </c>
      <c r="D9" s="82" t="s">
        <v>6</v>
      </c>
      <c r="E9" s="83" t="s">
        <v>7</v>
      </c>
      <c r="F9" s="294" t="s">
        <v>2</v>
      </c>
      <c r="G9" s="296"/>
      <c r="H9" s="169"/>
      <c r="I9" s="85"/>
      <c r="J9" s="107"/>
      <c r="K9" s="285"/>
    </row>
    <row r="10" spans="2:11" x14ac:dyDescent="0.25">
      <c r="B10" s="178"/>
      <c r="C10" s="234"/>
      <c r="D10" s="23" t="s">
        <v>245</v>
      </c>
      <c r="E10" s="235"/>
      <c r="F10" s="160"/>
      <c r="G10" s="132"/>
      <c r="H10" s="255"/>
      <c r="I10" s="21"/>
      <c r="J10" s="152"/>
      <c r="K10" s="231"/>
    </row>
    <row r="11" spans="2:11" x14ac:dyDescent="0.25">
      <c r="B11" s="265">
        <v>45231</v>
      </c>
      <c r="C11" s="243">
        <v>46253</v>
      </c>
      <c r="D11" s="36" t="s">
        <v>220</v>
      </c>
      <c r="E11" s="266">
        <v>45231</v>
      </c>
      <c r="F11" s="183">
        <v>836.01</v>
      </c>
      <c r="G11" s="239">
        <f>G9+F11</f>
        <v>836.01</v>
      </c>
      <c r="H11" s="292" t="s">
        <v>36</v>
      </c>
      <c r="I11" s="169" t="s">
        <v>184</v>
      </c>
      <c r="J11" s="107" t="s">
        <v>62</v>
      </c>
      <c r="K11" s="233"/>
    </row>
    <row r="12" spans="2:11" x14ac:dyDescent="0.25">
      <c r="B12" s="236"/>
      <c r="C12" s="230"/>
      <c r="D12" s="226"/>
      <c r="E12" s="235"/>
      <c r="F12" s="160"/>
      <c r="G12" s="132"/>
      <c r="H12" s="255"/>
      <c r="I12" s="21"/>
      <c r="J12" s="152"/>
      <c r="K12" s="231"/>
    </row>
    <row r="13" spans="2:11" x14ac:dyDescent="0.25">
      <c r="B13" s="237"/>
      <c r="C13" s="230"/>
      <c r="D13" s="232"/>
      <c r="E13" s="238"/>
      <c r="F13" s="183"/>
      <c r="G13" s="239"/>
      <c r="H13" s="263"/>
      <c r="I13" s="85"/>
      <c r="J13" s="240"/>
      <c r="K13" s="241"/>
    </row>
    <row r="14" spans="2:11" x14ac:dyDescent="0.25">
      <c r="B14" s="242"/>
      <c r="C14" s="243"/>
      <c r="D14" s="23" t="s">
        <v>246</v>
      </c>
      <c r="E14" s="243"/>
      <c r="F14" s="24"/>
      <c r="G14" s="239"/>
      <c r="H14" s="243"/>
      <c r="I14" s="243"/>
      <c r="J14" s="244"/>
      <c r="K14" s="115"/>
    </row>
    <row r="15" spans="2:11" x14ac:dyDescent="0.25">
      <c r="B15" s="245"/>
      <c r="C15" s="243"/>
      <c r="D15" s="226"/>
      <c r="E15" s="246"/>
      <c r="F15" s="247"/>
      <c r="G15" s="239"/>
      <c r="H15" s="243"/>
      <c r="I15" s="243"/>
      <c r="J15" s="107"/>
      <c r="K15" s="115"/>
    </row>
    <row r="16" spans="2:11" x14ac:dyDescent="0.25">
      <c r="B16" s="245"/>
      <c r="C16" s="243"/>
      <c r="D16" s="248"/>
      <c r="E16" s="246"/>
      <c r="F16" s="247"/>
      <c r="G16" s="239"/>
      <c r="H16" s="243"/>
      <c r="I16" s="243"/>
      <c r="J16" s="107"/>
      <c r="K16" s="115"/>
    </row>
    <row r="17" spans="2:11" x14ac:dyDescent="0.25">
      <c r="B17" s="249"/>
      <c r="C17" s="250"/>
      <c r="D17" s="251"/>
      <c r="E17" s="238"/>
      <c r="F17" s="252"/>
      <c r="G17" s="239"/>
      <c r="H17" s="250"/>
      <c r="I17" s="250"/>
      <c r="J17" s="107"/>
      <c r="K17" s="233"/>
    </row>
    <row r="18" spans="2:11" x14ac:dyDescent="0.25">
      <c r="B18" s="249"/>
      <c r="C18" s="243"/>
      <c r="D18" s="253"/>
      <c r="E18" s="246"/>
      <c r="F18" s="254"/>
      <c r="G18" s="239"/>
      <c r="H18" s="255"/>
      <c r="I18" s="250"/>
      <c r="J18" s="107"/>
      <c r="K18" s="231"/>
    </row>
    <row r="19" spans="2:11" x14ac:dyDescent="0.25">
      <c r="B19" s="249"/>
      <c r="C19" s="250"/>
      <c r="D19" s="261"/>
      <c r="E19" s="238"/>
      <c r="F19" s="262"/>
      <c r="G19" s="239"/>
      <c r="H19" s="263"/>
      <c r="I19" s="250"/>
      <c r="J19" s="107"/>
      <c r="K19" s="233"/>
    </row>
    <row r="20" spans="2:11" x14ac:dyDescent="0.25">
      <c r="B20" s="249"/>
      <c r="C20" s="243"/>
      <c r="D20" s="24"/>
      <c r="E20" s="238"/>
      <c r="F20" s="247"/>
      <c r="G20" s="239"/>
      <c r="H20" s="243"/>
      <c r="I20" s="250"/>
      <c r="J20" s="107"/>
      <c r="K20" s="115"/>
    </row>
    <row r="21" spans="2:11" x14ac:dyDescent="0.25">
      <c r="B21" s="249"/>
      <c r="C21" s="243"/>
      <c r="D21" s="24"/>
      <c r="E21" s="288"/>
      <c r="F21" s="247"/>
      <c r="G21" s="239"/>
      <c r="H21" s="243"/>
      <c r="I21" s="250"/>
      <c r="J21" s="107"/>
      <c r="K21" s="115"/>
    </row>
    <row r="22" spans="2:11" x14ac:dyDescent="0.25">
      <c r="B22" s="249"/>
      <c r="C22" s="243"/>
      <c r="D22" s="24"/>
      <c r="E22" s="246"/>
      <c r="F22" s="247"/>
      <c r="G22" s="239"/>
      <c r="H22" s="243"/>
      <c r="I22" s="250"/>
      <c r="J22" s="244"/>
      <c r="K22" s="115"/>
    </row>
    <row r="23" spans="2:11" x14ac:dyDescent="0.25">
      <c r="B23" s="278"/>
      <c r="C23" s="243"/>
      <c r="D23" s="23"/>
      <c r="E23" s="243"/>
      <c r="F23" s="264"/>
      <c r="G23" s="239"/>
      <c r="H23" s="256"/>
      <c r="I23" s="257"/>
      <c r="J23" s="282"/>
      <c r="K23" s="231"/>
    </row>
    <row r="24" spans="2:11" x14ac:dyDescent="0.25">
      <c r="B24" s="290"/>
      <c r="C24" s="243"/>
      <c r="D24" s="24"/>
      <c r="E24" s="246"/>
      <c r="F24" s="258"/>
      <c r="G24" s="239"/>
      <c r="H24" s="259"/>
      <c r="I24" s="260"/>
      <c r="J24" s="282"/>
      <c r="K24" s="231"/>
    </row>
    <row r="25" spans="2:11" x14ac:dyDescent="0.25">
      <c r="B25" s="279"/>
      <c r="C25" s="243"/>
      <c r="D25" s="24"/>
      <c r="E25" s="246"/>
      <c r="F25" s="247"/>
      <c r="G25" s="239"/>
      <c r="H25" s="259"/>
      <c r="I25" s="260"/>
      <c r="J25" s="244"/>
      <c r="K25" s="115"/>
    </row>
    <row r="26" spans="2:11" x14ac:dyDescent="0.25">
      <c r="B26" s="279"/>
      <c r="C26" s="243"/>
      <c r="D26" s="161"/>
      <c r="E26" s="246"/>
      <c r="F26" s="258"/>
      <c r="G26" s="239"/>
      <c r="H26" s="259"/>
      <c r="I26" s="260"/>
      <c r="J26" s="282"/>
      <c r="K26" s="109"/>
    </row>
    <row r="27" spans="2:11" x14ac:dyDescent="0.25">
      <c r="B27" s="279"/>
      <c r="C27" s="246"/>
      <c r="D27" s="135"/>
      <c r="E27" s="246"/>
      <c r="F27" s="247"/>
      <c r="G27" s="239"/>
      <c r="H27" s="243"/>
      <c r="I27" s="260"/>
      <c r="J27" s="244"/>
      <c r="K27" s="115"/>
    </row>
    <row r="28" spans="2:11" x14ac:dyDescent="0.25">
      <c r="B28" s="149"/>
      <c r="C28" s="149"/>
      <c r="D28" s="23"/>
      <c r="E28" s="174"/>
      <c r="F28" s="160"/>
      <c r="G28" s="239"/>
      <c r="H28" s="169"/>
      <c r="I28" s="169"/>
      <c r="J28" s="107"/>
      <c r="K28" s="231"/>
    </row>
    <row r="29" spans="2:11" x14ac:dyDescent="0.25">
      <c r="B29" s="265"/>
      <c r="C29" s="123"/>
      <c r="D29" s="36"/>
      <c r="E29" s="266"/>
      <c r="F29" s="183"/>
      <c r="G29" s="239"/>
      <c r="H29" s="292"/>
      <c r="I29" s="169"/>
      <c r="J29" s="107"/>
      <c r="K29" s="233"/>
    </row>
    <row r="30" spans="2:11" x14ac:dyDescent="0.25">
      <c r="B30" s="280"/>
      <c r="C30" s="243"/>
      <c r="D30" s="24"/>
      <c r="E30" s="266"/>
      <c r="F30" s="247"/>
      <c r="G30" s="239"/>
      <c r="H30" s="243"/>
      <c r="I30" s="169"/>
      <c r="J30" s="107"/>
      <c r="K30" s="115"/>
    </row>
    <row r="31" spans="2:11" x14ac:dyDescent="0.25">
      <c r="B31" s="280"/>
      <c r="C31" s="243"/>
      <c r="D31" s="272"/>
      <c r="E31" s="266"/>
      <c r="F31" s="247"/>
      <c r="G31" s="239"/>
      <c r="H31" s="243"/>
      <c r="I31" s="169"/>
      <c r="J31" s="107"/>
      <c r="K31" s="115"/>
    </row>
    <row r="32" spans="2:11" x14ac:dyDescent="0.25">
      <c r="B32" s="175"/>
      <c r="C32" s="93"/>
      <c r="D32" s="267"/>
      <c r="E32" s="268"/>
      <c r="F32" s="270"/>
      <c r="G32" s="239"/>
      <c r="H32" s="269"/>
      <c r="I32" s="269"/>
      <c r="J32" s="283"/>
      <c r="K32" s="286"/>
    </row>
    <row r="33" spans="2:11" x14ac:dyDescent="0.25">
      <c r="B33" s="149"/>
      <c r="C33" s="138"/>
      <c r="D33" s="135"/>
      <c r="E33" s="174"/>
      <c r="F33" s="271"/>
      <c r="G33" s="239"/>
      <c r="H33" s="169"/>
      <c r="I33" s="169"/>
      <c r="J33" s="107"/>
      <c r="K33" s="231"/>
    </row>
    <row r="34" spans="2:11" x14ac:dyDescent="0.25">
      <c r="B34" s="149"/>
      <c r="C34" s="93"/>
      <c r="D34" s="173"/>
      <c r="E34" s="174"/>
      <c r="F34" s="160"/>
      <c r="G34" s="239"/>
      <c r="H34" s="169"/>
      <c r="I34" s="169"/>
      <c r="J34" s="107"/>
      <c r="K34" s="231"/>
    </row>
    <row r="35" spans="2:11" x14ac:dyDescent="0.25">
      <c r="B35" s="281"/>
      <c r="C35" s="138"/>
      <c r="D35" s="173"/>
      <c r="E35" s="174"/>
      <c r="F35" s="275"/>
      <c r="G35" s="239"/>
      <c r="H35" s="21"/>
      <c r="I35" s="169"/>
      <c r="J35" s="152"/>
      <c r="K35" s="231"/>
    </row>
    <row r="36" spans="2:11" x14ac:dyDescent="0.25">
      <c r="B36" s="281"/>
      <c r="C36" s="138"/>
      <c r="D36" s="173"/>
      <c r="E36" s="174"/>
      <c r="F36" s="160"/>
      <c r="G36" s="239"/>
      <c r="H36" s="21"/>
      <c r="I36" s="169"/>
      <c r="J36" s="244"/>
      <c r="K36" s="115"/>
    </row>
    <row r="37" spans="2:11" x14ac:dyDescent="0.25">
      <c r="B37" s="281"/>
      <c r="C37" s="138"/>
      <c r="D37" s="173"/>
      <c r="E37" s="174"/>
      <c r="F37" s="247"/>
      <c r="G37" s="239"/>
      <c r="H37" s="21"/>
      <c r="I37" s="169"/>
      <c r="J37" s="244"/>
      <c r="K37" s="115"/>
    </row>
    <row r="38" spans="2:11" x14ac:dyDescent="0.25">
      <c r="B38" s="281"/>
      <c r="C38" s="273"/>
      <c r="D38" s="276"/>
      <c r="E38" s="174"/>
      <c r="F38" s="275"/>
      <c r="G38" s="239"/>
      <c r="H38" s="269"/>
      <c r="I38" s="169"/>
      <c r="J38" s="107"/>
      <c r="K38" s="287"/>
    </row>
    <row r="39" spans="2:11" x14ac:dyDescent="0.25">
      <c r="B39" s="281"/>
      <c r="C39" s="243"/>
      <c r="D39" s="24"/>
      <c r="E39" s="174"/>
      <c r="F39" s="247"/>
      <c r="G39" s="239"/>
      <c r="H39" s="243"/>
      <c r="I39" s="169"/>
      <c r="J39" s="107"/>
      <c r="K39" s="115"/>
    </row>
    <row r="40" spans="2:11" x14ac:dyDescent="0.25">
      <c r="B40" s="114"/>
      <c r="C40" s="273"/>
      <c r="D40" s="267"/>
      <c r="E40" s="274"/>
      <c r="F40" s="277"/>
      <c r="G40" s="239"/>
      <c r="H40" s="269"/>
      <c r="I40" s="269"/>
      <c r="J40" s="283"/>
      <c r="K40" s="286"/>
    </row>
    <row r="41" spans="2:11" x14ac:dyDescent="0.25">
      <c r="B41" s="114"/>
      <c r="C41" s="185"/>
      <c r="D41" s="135"/>
      <c r="E41" s="209"/>
      <c r="F41" s="183"/>
      <c r="G41" s="239"/>
      <c r="H41" s="169"/>
      <c r="I41" s="169"/>
      <c r="J41" s="107"/>
      <c r="K41" s="231"/>
    </row>
    <row r="42" spans="2:11" x14ac:dyDescent="0.25">
      <c r="B42" s="114"/>
      <c r="C42" s="185"/>
      <c r="D42" s="173"/>
      <c r="E42" s="209"/>
      <c r="F42" s="183"/>
      <c r="G42" s="239"/>
      <c r="H42" s="291"/>
      <c r="I42" s="169"/>
      <c r="J42" s="107"/>
      <c r="K42" s="231"/>
    </row>
    <row r="43" spans="2:11" x14ac:dyDescent="0.25">
      <c r="B43" s="114"/>
      <c r="C43" s="185"/>
      <c r="D43" s="23"/>
      <c r="E43" s="209"/>
      <c r="F43" s="183"/>
      <c r="G43" s="239"/>
      <c r="H43" s="172"/>
      <c r="I43" s="169"/>
      <c r="J43" s="107"/>
      <c r="K43" s="231"/>
    </row>
    <row r="44" spans="2:11" x14ac:dyDescent="0.25">
      <c r="B44" s="114"/>
      <c r="C44" s="185"/>
      <c r="D44" s="173"/>
      <c r="E44" s="209"/>
      <c r="F44" s="183"/>
      <c r="G44" s="239"/>
      <c r="H44" s="172"/>
      <c r="I44" s="169"/>
      <c r="J44" s="107"/>
      <c r="K44" s="231"/>
    </row>
    <row r="45" spans="2:11" x14ac:dyDescent="0.25">
      <c r="B45" s="114"/>
      <c r="C45" s="185"/>
      <c r="D45" s="161"/>
      <c r="E45" s="209"/>
      <c r="F45" s="183"/>
      <c r="G45" s="239"/>
      <c r="H45" s="172"/>
      <c r="I45" s="169"/>
      <c r="J45" s="107"/>
      <c r="K45" s="231"/>
    </row>
    <row r="46" spans="2:11" x14ac:dyDescent="0.25">
      <c r="B46" s="114"/>
      <c r="C46" s="185"/>
      <c r="D46" s="23"/>
      <c r="E46" s="209"/>
      <c r="F46" s="183"/>
      <c r="G46" s="239"/>
      <c r="H46" s="184"/>
      <c r="I46" s="169"/>
      <c r="J46" s="107"/>
      <c r="K46" s="231"/>
    </row>
    <row r="47" spans="2:11" x14ac:dyDescent="0.25">
      <c r="B47" s="114"/>
      <c r="C47" s="185"/>
      <c r="D47" s="161"/>
      <c r="E47" s="209"/>
      <c r="F47" s="183"/>
      <c r="G47" s="239"/>
      <c r="H47" s="205"/>
      <c r="I47" s="169"/>
      <c r="J47" s="107"/>
      <c r="K47" s="231"/>
    </row>
    <row r="48" spans="2:11" x14ac:dyDescent="0.25">
      <c r="B48" s="114"/>
      <c r="C48" s="185"/>
      <c r="D48" s="161"/>
      <c r="E48" s="209"/>
      <c r="F48" s="183"/>
      <c r="G48" s="239"/>
      <c r="H48" s="205"/>
      <c r="I48" s="169"/>
      <c r="J48" s="107"/>
      <c r="K48" s="231"/>
    </row>
    <row r="49" spans="2:11" x14ac:dyDescent="0.25">
      <c r="B49" s="114"/>
      <c r="C49" s="185"/>
      <c r="D49" s="161"/>
      <c r="E49" s="209"/>
      <c r="F49" s="183"/>
      <c r="G49" s="239"/>
      <c r="H49" s="205"/>
      <c r="I49" s="169"/>
      <c r="J49" s="107"/>
      <c r="K49" s="231"/>
    </row>
    <row r="50" spans="2:11" x14ac:dyDescent="0.25">
      <c r="B50" s="114"/>
      <c r="C50" s="185"/>
      <c r="D50" s="161"/>
      <c r="E50" s="209"/>
      <c r="F50" s="183"/>
      <c r="G50" s="239"/>
      <c r="H50" s="205"/>
      <c r="I50" s="169"/>
      <c r="J50" s="107"/>
      <c r="K50" s="231"/>
    </row>
    <row r="51" spans="2:11" x14ac:dyDescent="0.25">
      <c r="B51" s="114"/>
      <c r="C51" s="185"/>
      <c r="D51" s="161"/>
      <c r="E51" s="209"/>
      <c r="F51" s="183"/>
      <c r="G51" s="239"/>
      <c r="H51" s="205"/>
      <c r="I51" s="169"/>
      <c r="J51" s="107"/>
      <c r="K51" s="231"/>
    </row>
    <row r="52" spans="2:11" x14ac:dyDescent="0.25">
      <c r="B52" s="114"/>
      <c r="C52" s="185"/>
      <c r="D52" s="23"/>
      <c r="E52" s="209"/>
      <c r="F52" s="183"/>
      <c r="G52" s="239"/>
      <c r="H52" s="205"/>
      <c r="I52" s="169"/>
      <c r="J52" s="107"/>
      <c r="K52" s="231"/>
    </row>
    <row r="53" spans="2:11" x14ac:dyDescent="0.25">
      <c r="B53" s="114"/>
      <c r="C53" s="185"/>
      <c r="D53" s="23"/>
      <c r="E53" s="182"/>
      <c r="F53" s="183"/>
      <c r="G53" s="239"/>
      <c r="H53" s="184"/>
      <c r="I53" s="169"/>
      <c r="J53" s="107"/>
      <c r="K53" s="231"/>
    </row>
    <row r="54" spans="2:11" ht="19.5" thickBot="1" x14ac:dyDescent="0.35">
      <c r="B54" s="26"/>
      <c r="C54" s="91"/>
      <c r="D54" s="28"/>
      <c r="E54" s="29"/>
      <c r="F54" s="289">
        <f>SUM(F11:F53)</f>
        <v>836.01</v>
      </c>
      <c r="G54" s="31"/>
      <c r="H54" s="170"/>
      <c r="I54" s="33"/>
      <c r="J54" s="111"/>
      <c r="K54" s="215"/>
    </row>
    <row r="55" spans="2:11" x14ac:dyDescent="0.25">
      <c r="F55" s="34"/>
      <c r="G55" s="35"/>
      <c r="K55" s="9"/>
    </row>
    <row r="56" spans="2:11" x14ac:dyDescent="0.25">
      <c r="C56" s="36"/>
      <c r="D56" s="37"/>
      <c r="E56" s="38"/>
      <c r="F56" s="48"/>
      <c r="G56" s="40"/>
      <c r="H56" s="89"/>
      <c r="I56" s="89"/>
      <c r="J56" s="90"/>
      <c r="K56" s="9"/>
    </row>
    <row r="57" spans="2:11" x14ac:dyDescent="0.25">
      <c r="D57" s="42" t="s">
        <v>22</v>
      </c>
      <c r="E57" s="43"/>
      <c r="F57" s="48"/>
      <c r="G57" s="45"/>
      <c r="H57" s="46"/>
      <c r="I57" s="46"/>
      <c r="J57" s="46"/>
      <c r="K57" s="9"/>
    </row>
    <row r="58" spans="2:11" x14ac:dyDescent="0.25">
      <c r="D58" s="54" t="s">
        <v>18</v>
      </c>
      <c r="E58" s="198"/>
      <c r="F58" s="48"/>
      <c r="G58" s="45"/>
      <c r="H58" s="90"/>
      <c r="I58" s="53"/>
      <c r="J58" s="46"/>
      <c r="K58" s="9"/>
    </row>
    <row r="59" spans="2:11" x14ac:dyDescent="0.25">
      <c r="D59" s="188" t="s">
        <v>9</v>
      </c>
      <c r="E59" s="192"/>
      <c r="F59" s="48"/>
      <c r="G59" s="45"/>
      <c r="H59" s="90"/>
      <c r="I59" s="50"/>
      <c r="J59" s="46"/>
      <c r="K59" s="9"/>
    </row>
    <row r="60" spans="2:11" x14ac:dyDescent="0.25">
      <c r="D60" s="42" t="s">
        <v>10</v>
      </c>
      <c r="E60" s="43"/>
      <c r="F60" s="48"/>
      <c r="G60" s="45"/>
      <c r="H60" s="90"/>
      <c r="I60" s="50"/>
      <c r="J60" s="46"/>
      <c r="K60" s="9"/>
    </row>
    <row r="61" spans="2:11" x14ac:dyDescent="0.25">
      <c r="D61" s="201" t="s">
        <v>11</v>
      </c>
      <c r="E61" s="203"/>
      <c r="F61" s="48"/>
      <c r="G61" s="47"/>
      <c r="H61" s="90"/>
      <c r="I61" s="53"/>
      <c r="J61" s="46"/>
      <c r="K61" s="214"/>
    </row>
    <row r="62" spans="2:11" x14ac:dyDescent="0.25">
      <c r="D62" s="54" t="s">
        <v>12</v>
      </c>
      <c r="E62" s="198"/>
      <c r="F62" s="48"/>
      <c r="G62" s="47"/>
      <c r="H62" s="90"/>
      <c r="I62" s="53"/>
      <c r="J62" s="46"/>
      <c r="K62" s="36"/>
    </row>
    <row r="63" spans="2:11" x14ac:dyDescent="0.25">
      <c r="D63" s="42" t="s">
        <v>28</v>
      </c>
      <c r="E63" s="43"/>
      <c r="F63" s="48"/>
      <c r="G63" s="47"/>
      <c r="H63" s="90"/>
      <c r="I63" s="53"/>
      <c r="J63" s="46"/>
      <c r="K63"/>
    </row>
    <row r="64" spans="2:11" x14ac:dyDescent="0.25">
      <c r="D64" s="54" t="s">
        <v>113</v>
      </c>
      <c r="E64" s="43"/>
      <c r="F64" s="52"/>
      <c r="G64" s="47"/>
      <c r="H64" s="90"/>
      <c r="I64" s="56"/>
      <c r="J64" s="46"/>
      <c r="K64"/>
    </row>
    <row r="65" spans="2:11" x14ac:dyDescent="0.25">
      <c r="D65" s="54" t="s">
        <v>39</v>
      </c>
      <c r="E65" s="43"/>
      <c r="F65" s="52"/>
      <c r="G65" s="47"/>
      <c r="H65" s="90"/>
      <c r="I65" s="56"/>
      <c r="J65" s="46"/>
      <c r="K65"/>
    </row>
    <row r="66" spans="2:11" x14ac:dyDescent="0.25">
      <c r="D66" s="54" t="s">
        <v>30</v>
      </c>
      <c r="E66" s="43"/>
      <c r="F66" s="52"/>
      <c r="G66" s="47"/>
      <c r="H66" s="90"/>
      <c r="I66" s="56"/>
      <c r="J66" s="46"/>
      <c r="K66"/>
    </row>
    <row r="67" spans="2:11" x14ac:dyDescent="0.25">
      <c r="D67" s="54" t="s">
        <v>31</v>
      </c>
      <c r="E67" s="43"/>
      <c r="F67" s="52"/>
      <c r="G67" s="47"/>
      <c r="H67" s="90"/>
      <c r="I67" s="56"/>
      <c r="J67" s="46"/>
      <c r="K67"/>
    </row>
    <row r="68" spans="2:11" x14ac:dyDescent="0.25">
      <c r="B68" s="57"/>
      <c r="D68" s="58" t="s">
        <v>13</v>
      </c>
      <c r="E68" s="99">
        <f>SUM(E57:E67)</f>
        <v>0</v>
      </c>
      <c r="F68" s="52"/>
      <c r="G68" s="47"/>
      <c r="H68" s="56"/>
      <c r="I68" s="56"/>
      <c r="J68" s="46"/>
      <c r="K68"/>
    </row>
    <row r="69" spans="2:11" x14ac:dyDescent="0.25">
      <c r="D69" s="59"/>
      <c r="E69" s="52"/>
      <c r="F69" s="52"/>
      <c r="G69" s="47"/>
      <c r="H69" s="46"/>
      <c r="I69" s="60"/>
      <c r="J69" s="46"/>
      <c r="K69"/>
    </row>
    <row r="70" spans="2:11" ht="15.75" thickBot="1" x14ac:dyDescent="0.3">
      <c r="D70" s="61"/>
      <c r="E70" s="52"/>
      <c r="F70" s="62"/>
      <c r="G70" s="62"/>
      <c r="H70" s="90"/>
      <c r="I70" s="46"/>
      <c r="J70" s="171"/>
      <c r="K70"/>
    </row>
    <row r="71" spans="2:11" x14ac:dyDescent="0.25">
      <c r="D71" s="71" t="s">
        <v>14</v>
      </c>
      <c r="E71" s="72"/>
      <c r="F71" s="62"/>
      <c r="G71" s="62"/>
      <c r="H71" s="90"/>
      <c r="I71" s="51"/>
      <c r="J71" s="51"/>
      <c r="K71"/>
    </row>
    <row r="72" spans="2:11" x14ac:dyDescent="0.25">
      <c r="D72" s="65" t="s">
        <v>15</v>
      </c>
      <c r="E72" s="66"/>
      <c r="F72" s="62"/>
      <c r="G72" s="62"/>
      <c r="H72" s="90"/>
      <c r="I72" s="51"/>
      <c r="J72" s="51"/>
      <c r="K72"/>
    </row>
    <row r="73" spans="2:11" ht="15.75" thickBot="1" x14ac:dyDescent="0.3">
      <c r="D73" s="65" t="s">
        <v>16</v>
      </c>
      <c r="E73" s="67"/>
      <c r="F73" s="68"/>
      <c r="G73" s="62"/>
      <c r="H73" s="90"/>
      <c r="I73" s="51"/>
      <c r="J73" s="51"/>
      <c r="K73"/>
    </row>
    <row r="74" spans="2:11" ht="15.75" thickBot="1" x14ac:dyDescent="0.3">
      <c r="D74" s="69" t="s">
        <v>13</v>
      </c>
      <c r="E74" s="92">
        <f>SUM(E71:E73)</f>
        <v>0</v>
      </c>
      <c r="F74" s="62"/>
      <c r="G74" s="62"/>
      <c r="H74" s="90"/>
      <c r="I74" s="51"/>
      <c r="J74" s="51"/>
      <c r="K74"/>
    </row>
    <row r="75" spans="2:11" x14ac:dyDescent="0.25">
      <c r="D75" s="59"/>
      <c r="E75" s="52"/>
      <c r="F75" s="62"/>
      <c r="G75" s="62"/>
      <c r="H75" s="90"/>
      <c r="I75" s="51"/>
      <c r="J75" s="51"/>
      <c r="K75"/>
    </row>
    <row r="76" spans="2:11" ht="15.75" thickBot="1" x14ac:dyDescent="0.3">
      <c r="D76" s="59"/>
      <c r="E76" s="52"/>
      <c r="F76" s="62"/>
      <c r="G76" s="62"/>
      <c r="H76" s="90"/>
      <c r="I76" s="51"/>
      <c r="J76" s="51"/>
      <c r="K76"/>
    </row>
    <row r="77" spans="2:11" x14ac:dyDescent="0.25">
      <c r="D77" s="71" t="s">
        <v>14</v>
      </c>
      <c r="E77" s="72">
        <f>E71</f>
        <v>0</v>
      </c>
      <c r="F77" s="62"/>
      <c r="G77" s="62"/>
      <c r="H77" s="90"/>
      <c r="I77" s="73"/>
      <c r="J77" s="51"/>
      <c r="K77"/>
    </row>
    <row r="78" spans="2:11" ht="15.75" thickBot="1" x14ac:dyDescent="0.3">
      <c r="D78" s="65" t="s">
        <v>17</v>
      </c>
      <c r="E78" s="67">
        <f>E72</f>
        <v>0</v>
      </c>
      <c r="F78" s="74"/>
      <c r="G78" s="75"/>
      <c r="H78" s="90"/>
      <c r="I78" s="46"/>
      <c r="J78" s="51"/>
      <c r="K78"/>
    </row>
    <row r="79" spans="2:11" ht="15.75" thickBot="1" x14ac:dyDescent="0.3">
      <c r="D79" s="69" t="s">
        <v>13</v>
      </c>
      <c r="E79" s="92">
        <f>E77-E78</f>
        <v>0</v>
      </c>
      <c r="G79" s="35"/>
      <c r="H79" s="90"/>
      <c r="I79" s="76"/>
      <c r="J79" s="51"/>
      <c r="K79"/>
    </row>
    <row r="80" spans="2:11" x14ac:dyDescent="0.25">
      <c r="K80"/>
    </row>
    <row r="81" spans="8:11" x14ac:dyDescent="0.25">
      <c r="K81"/>
    </row>
    <row r="82" spans="8:11" x14ac:dyDescent="0.25">
      <c r="K82"/>
    </row>
    <row r="83" spans="8:11" x14ac:dyDescent="0.25">
      <c r="K83"/>
    </row>
    <row r="84" spans="8:11" x14ac:dyDescent="0.25">
      <c r="K84"/>
    </row>
    <row r="85" spans="8:11" x14ac:dyDescent="0.25">
      <c r="H85"/>
      <c r="I85"/>
      <c r="J85"/>
      <c r="K85"/>
    </row>
    <row r="86" spans="8:11" x14ac:dyDescent="0.25">
      <c r="H86"/>
      <c r="I86"/>
      <c r="J86"/>
      <c r="K86"/>
    </row>
    <row r="87" spans="8:11" x14ac:dyDescent="0.25">
      <c r="H87"/>
      <c r="I87"/>
      <c r="J87"/>
      <c r="K87"/>
    </row>
    <row r="88" spans="8:11" x14ac:dyDescent="0.25">
      <c r="H88"/>
      <c r="I88"/>
      <c r="J88"/>
      <c r="K88"/>
    </row>
    <row r="89" spans="8:11" x14ac:dyDescent="0.25">
      <c r="H89"/>
      <c r="I89"/>
      <c r="J89"/>
      <c r="K89"/>
    </row>
  </sheetData>
  <mergeCells count="7">
    <mergeCell ref="F8:F9"/>
    <mergeCell ref="G8:G9"/>
    <mergeCell ref="D2:G3"/>
    <mergeCell ref="H5:H7"/>
    <mergeCell ref="I5:I7"/>
    <mergeCell ref="J5:J7"/>
    <mergeCell ref="K5:K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SEMANA31.  01-07AGOSTO</vt:lpstr>
      <vt:lpstr>SEMANA40.  02-08OCT</vt:lpstr>
      <vt:lpstr>SEMANA41.  09-15OCT</vt:lpstr>
      <vt:lpstr>SEMANA 44. 30-05 NOV</vt:lpstr>
      <vt:lpstr>SEMANA 45. 06-12 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 y Fin</dc:creator>
  <cp:lastModifiedBy>Recursos Humanos</cp:lastModifiedBy>
  <dcterms:created xsi:type="dcterms:W3CDTF">2019-09-26T14:30:19Z</dcterms:created>
  <dcterms:modified xsi:type="dcterms:W3CDTF">2023-11-08T19:02:16Z</dcterms:modified>
</cp:coreProperties>
</file>