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8800" windowHeight="12315" tabRatio="842" firstSheet="1" activeTab="8"/>
  </bookViews>
  <sheets>
    <sheet name="Hoja1" sheetId="1" state="hidden" r:id="rId1"/>
    <sheet name="Ev." sheetId="2" r:id="rId2"/>
    <sheet name="Mod_Dir" sheetId="10" r:id="rId3"/>
    <sheet name="Mod Gte_Gte Grupo" sheetId="16" r:id="rId4"/>
    <sheet name="Mod_Jefe" sheetId="17" r:id="rId5"/>
    <sheet name="Mod_CoordSup" sheetId="19" r:id="rId6"/>
    <sheet name="Mod_Operativo" sheetId="18" r:id="rId7"/>
    <sheet name="TROQUELADOR " sheetId="20" r:id="rId8"/>
    <sheet name="Hoja3" sheetId="21" r:id="rId9"/>
  </sheets>
  <externalReferences>
    <externalReference r:id="rId10"/>
  </externalReferences>
  <definedNames>
    <definedName name="CL">[1]Hoja1!$V$4:$W$20</definedName>
    <definedName name="CM">[1]Hoja1!$J$4:$K$19</definedName>
    <definedName name="CT">[1]Hoja1!$AH$4:$AI$35</definedName>
    <definedName name="DL">[1]Hoja1!$M$4:$N$25</definedName>
    <definedName name="DM">[1]Hoja1!$A$4:$B$24</definedName>
    <definedName name="DT">[1]Hoja1!$Y$4:$Z$45</definedName>
    <definedName name="IL">[1]Hoja1!$P$4:$Q$23</definedName>
    <definedName name="IM">[1]Hoja1!$D$4:$E$21</definedName>
    <definedName name="IT">[1]Hoja1!$AB$4:$AC$40</definedName>
    <definedName name="SL">[1]Hoja1!$S$4:$T$23</definedName>
    <definedName name="SM">[1]Hoja1!$G$4:$H$23</definedName>
    <definedName name="ST">[1]Hoja1!$AE$4:$AF$42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20" l="1"/>
  <c r="M35" i="20" s="1"/>
  <c r="L34" i="20"/>
  <c r="M34" i="20" s="1"/>
  <c r="M33" i="20"/>
  <c r="N35" i="20" s="1"/>
  <c r="O35" i="20" s="1"/>
  <c r="P33" i="20" s="1"/>
  <c r="L33" i="20"/>
  <c r="L32" i="20"/>
  <c r="M32" i="20" s="1"/>
  <c r="L31" i="20"/>
  <c r="M31" i="20" s="1"/>
  <c r="M30" i="20"/>
  <c r="N32" i="20" s="1"/>
  <c r="O32" i="20" s="1"/>
  <c r="P30" i="20" s="1"/>
  <c r="L30" i="20"/>
  <c r="L29" i="20"/>
  <c r="M29" i="20" s="1"/>
  <c r="L28" i="20"/>
  <c r="M28" i="20" s="1"/>
  <c r="N29" i="20" s="1"/>
  <c r="O29" i="20" s="1"/>
  <c r="P27" i="20" s="1"/>
  <c r="M27" i="20"/>
  <c r="L27" i="20"/>
  <c r="L26" i="20"/>
  <c r="M26" i="20" s="1"/>
  <c r="M25" i="20"/>
  <c r="L25" i="20"/>
  <c r="L24" i="20"/>
  <c r="M24" i="20" s="1"/>
  <c r="N26" i="20" s="1"/>
  <c r="O26" i="20" s="1"/>
  <c r="P24" i="20" s="1"/>
  <c r="L23" i="20"/>
  <c r="M23" i="20" s="1"/>
  <c r="L22" i="20"/>
  <c r="M22" i="20" s="1"/>
  <c r="L21" i="20"/>
  <c r="M21" i="20" s="1"/>
  <c r="N23" i="20" s="1"/>
  <c r="O23" i="20" s="1"/>
  <c r="P21" i="20" l="1"/>
  <c r="H9" i="20"/>
  <c r="I9" i="20" s="1"/>
  <c r="L35" i="19" l="1"/>
  <c r="M35" i="19" s="1"/>
  <c r="L34" i="19"/>
  <c r="M34" i="19" s="1"/>
  <c r="L33" i="19"/>
  <c r="M33" i="19" s="1"/>
  <c r="L32" i="19"/>
  <c r="M32" i="19" s="1"/>
  <c r="L31" i="19"/>
  <c r="M31" i="19" s="1"/>
  <c r="L30" i="19"/>
  <c r="M30" i="19" s="1"/>
  <c r="L29" i="19"/>
  <c r="M29" i="19" s="1"/>
  <c r="L28" i="19"/>
  <c r="M28" i="19" s="1"/>
  <c r="L27" i="19"/>
  <c r="M27" i="19" s="1"/>
  <c r="L26" i="19"/>
  <c r="M26" i="19" s="1"/>
  <c r="L25" i="19"/>
  <c r="M25" i="19" s="1"/>
  <c r="L24" i="19"/>
  <c r="M24" i="19" s="1"/>
  <c r="L23" i="19"/>
  <c r="M23" i="19" s="1"/>
  <c r="L22" i="19"/>
  <c r="M22" i="19" s="1"/>
  <c r="L21" i="19"/>
  <c r="M21" i="19" s="1"/>
  <c r="L35" i="17"/>
  <c r="M35" i="17" s="1"/>
  <c r="L34" i="17"/>
  <c r="M34" i="17" s="1"/>
  <c r="L33" i="17"/>
  <c r="M33" i="17" s="1"/>
  <c r="L32" i="17"/>
  <c r="M32" i="17" s="1"/>
  <c r="L31" i="17"/>
  <c r="M31" i="17" s="1"/>
  <c r="L30" i="17"/>
  <c r="M30" i="17" s="1"/>
  <c r="L29" i="17"/>
  <c r="M29" i="17" s="1"/>
  <c r="L28" i="17"/>
  <c r="M28" i="17" s="1"/>
  <c r="L27" i="17"/>
  <c r="M27" i="17" s="1"/>
  <c r="L26" i="17"/>
  <c r="M26" i="17" s="1"/>
  <c r="L25" i="17"/>
  <c r="M25" i="17" s="1"/>
  <c r="L24" i="17"/>
  <c r="M24" i="17" s="1"/>
  <c r="L23" i="17"/>
  <c r="M23" i="17" s="1"/>
  <c r="L22" i="17"/>
  <c r="M22" i="17" s="1"/>
  <c r="L21" i="17"/>
  <c r="M21" i="17" s="1"/>
  <c r="L35" i="16"/>
  <c r="M35" i="16" s="1"/>
  <c r="L34" i="16"/>
  <c r="M34" i="16" s="1"/>
  <c r="L33" i="16"/>
  <c r="M33" i="16" s="1"/>
  <c r="L32" i="16"/>
  <c r="M32" i="16" s="1"/>
  <c r="L31" i="16"/>
  <c r="M31" i="16" s="1"/>
  <c r="L30" i="16"/>
  <c r="M30" i="16" s="1"/>
  <c r="L29" i="16"/>
  <c r="M29" i="16" s="1"/>
  <c r="L28" i="16"/>
  <c r="M28" i="16" s="1"/>
  <c r="L27" i="16"/>
  <c r="M27" i="16" s="1"/>
  <c r="L26" i="16"/>
  <c r="M26" i="16" s="1"/>
  <c r="L25" i="16"/>
  <c r="M25" i="16" s="1"/>
  <c r="L24" i="16"/>
  <c r="M24" i="16" s="1"/>
  <c r="L23" i="16"/>
  <c r="M23" i="16" s="1"/>
  <c r="L22" i="16"/>
  <c r="M22" i="16" s="1"/>
  <c r="L21" i="16"/>
  <c r="M21" i="16" s="1"/>
  <c r="L35" i="10"/>
  <c r="M35" i="10" s="1"/>
  <c r="L34" i="10"/>
  <c r="M34" i="10" s="1"/>
  <c r="L33" i="10"/>
  <c r="M33" i="10" s="1"/>
  <c r="L32" i="10"/>
  <c r="M32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21" i="18"/>
  <c r="N32" i="16" l="1"/>
  <c r="O32" i="16" s="1"/>
  <c r="P30" i="16" s="1"/>
  <c r="N26" i="16"/>
  <c r="O26" i="16" s="1"/>
  <c r="P24" i="16" s="1"/>
  <c r="N23" i="16"/>
  <c r="O23" i="16" s="1"/>
  <c r="P21" i="16" s="1"/>
  <c r="N32" i="17"/>
  <c r="O32" i="17" s="1"/>
  <c r="P30" i="17" s="1"/>
  <c r="N26" i="17"/>
  <c r="O26" i="17" s="1"/>
  <c r="P24" i="17" s="1"/>
  <c r="N23" i="17"/>
  <c r="O23" i="17" s="1"/>
  <c r="P21" i="17" s="1"/>
  <c r="N32" i="19"/>
  <c r="O32" i="19" s="1"/>
  <c r="P30" i="19" s="1"/>
  <c r="N29" i="19"/>
  <c r="O29" i="19" s="1"/>
  <c r="P27" i="19" s="1"/>
  <c r="N26" i="19"/>
  <c r="O26" i="19" s="1"/>
  <c r="P24" i="19" s="1"/>
  <c r="N23" i="19"/>
  <c r="O23" i="19" s="1"/>
  <c r="P21" i="19" s="1"/>
  <c r="N32" i="10"/>
  <c r="O32" i="10" s="1"/>
  <c r="P30" i="10" s="1"/>
  <c r="N26" i="10"/>
  <c r="O26" i="10" s="1"/>
  <c r="P24" i="10" s="1"/>
  <c r="N23" i="10"/>
  <c r="O23" i="10" s="1"/>
  <c r="N35" i="19"/>
  <c r="O35" i="19" s="1"/>
  <c r="P33" i="19" s="1"/>
  <c r="N29" i="17"/>
  <c r="O29" i="17" s="1"/>
  <c r="P27" i="17" s="1"/>
  <c r="N35" i="17"/>
  <c r="O35" i="17" s="1"/>
  <c r="P33" i="17" s="1"/>
  <c r="N29" i="16"/>
  <c r="O29" i="16" s="1"/>
  <c r="P27" i="16" s="1"/>
  <c r="N35" i="16"/>
  <c r="O35" i="16" s="1"/>
  <c r="P33" i="16" s="1"/>
  <c r="N29" i="10"/>
  <c r="O29" i="10" s="1"/>
  <c r="P27" i="10" s="1"/>
  <c r="N35" i="10"/>
  <c r="O35" i="10" s="1"/>
  <c r="P33" i="10" s="1"/>
  <c r="P21" i="10" l="1"/>
  <c r="H9" i="10"/>
  <c r="I9" i="10" s="1"/>
  <c r="H9" i="19"/>
  <c r="I9" i="19" s="1"/>
  <c r="M35" i="18"/>
  <c r="M34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N35" i="18" l="1"/>
  <c r="O35" i="18" s="1"/>
  <c r="P33" i="18" s="1"/>
  <c r="N32" i="18"/>
  <c r="O32" i="18" s="1"/>
  <c r="P30" i="18" s="1"/>
  <c r="N29" i="18"/>
  <c r="O29" i="18" s="1"/>
  <c r="P27" i="18" s="1"/>
  <c r="N26" i="18"/>
  <c r="O26" i="18" s="1"/>
  <c r="P24" i="18" s="1"/>
  <c r="N23" i="18"/>
  <c r="O23" i="18" s="1"/>
  <c r="P21" i="18" s="1"/>
  <c r="H9" i="17"/>
  <c r="I9" i="17" s="1"/>
  <c r="H9" i="16"/>
  <c r="I9" i="16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H9" i="18" l="1"/>
  <c r="I9" i="18" s="1"/>
  <c r="N23" i="2"/>
  <c r="O23" i="2" s="1"/>
  <c r="N35" i="2"/>
  <c r="O35" i="2" s="1"/>
  <c r="N32" i="2"/>
  <c r="O32" i="2" s="1"/>
  <c r="P32" i="2" s="1"/>
  <c r="N26" i="2"/>
  <c r="O26" i="2" s="1"/>
  <c r="P26" i="2" s="1"/>
  <c r="N29" i="2"/>
  <c r="O29" i="2" s="1"/>
  <c r="P29" i="2" s="1"/>
  <c r="P23" i="2" l="1"/>
  <c r="G9" i="2"/>
  <c r="H9" i="2" s="1"/>
  <c r="P35" i="2"/>
</calcChain>
</file>

<file path=xl/sharedStrings.xml><?xml version="1.0" encoding="utf-8"?>
<sst xmlns="http://schemas.openxmlformats.org/spreadsheetml/2006/main" count="522" uniqueCount="201">
  <si>
    <t>INTEGRACIÓN</t>
  </si>
  <si>
    <t>LIDERAZGO</t>
  </si>
  <si>
    <t>SEGUIMIENTO DE OBJETIVOS</t>
  </si>
  <si>
    <t>HONESTIDAD</t>
  </si>
  <si>
    <t>INTEGRIDAD</t>
  </si>
  <si>
    <t>HUMILDAD</t>
  </si>
  <si>
    <t>ESPIRITU DE EQUIPO</t>
  </si>
  <si>
    <t>ACTITUD DE SERVICIO</t>
  </si>
  <si>
    <t>DOMINIO DEL PUESTO</t>
  </si>
  <si>
    <t>Dominio de técnicas, procedimientos, equipos y manteriales, así como la habilidad para su aplicación satisfactoria.</t>
  </si>
  <si>
    <t>Disposición y eficicencias en la atención tanto de clientes internos como externos, aspic omo adecuados tiempos de respuesta a los requerimientos del servicio</t>
  </si>
  <si>
    <t>Particiá, establece y mantiene relaciones positivas y productivs con sus compañerps de trabajo, logrando confianza y respeto.</t>
  </si>
  <si>
    <t>El colaborador fomenta el cumplimiento de objetivos en su área de trabajo.</t>
  </si>
  <si>
    <t>Atiende y escucha sus subordinados</t>
  </si>
  <si>
    <t>Genera en el grupo un ambiente de compromiso, respeto y responsabilidad.</t>
  </si>
  <si>
    <t xml:space="preserve">Delega las tareas </t>
  </si>
  <si>
    <t>define objetivos</t>
  </si>
  <si>
    <t>organización</t>
  </si>
  <si>
    <t>Hace uso de indicadores</t>
  </si>
  <si>
    <t>alcanza las metas planeadas</t>
  </si>
  <si>
    <t xml:space="preserve">planifica sus actividades </t>
  </si>
  <si>
    <t>apego a planes, normas y procedimientos requeridos para el cumplimiento de los objetivos.</t>
  </si>
  <si>
    <t>integra al equipo de trabajo</t>
  </si>
  <si>
    <t>brinda nievas ideas para la mejora de los procesos</t>
  </si>
  <si>
    <t>capacidad de resolve conflictos</t>
  </si>
  <si>
    <t>metricas</t>
  </si>
  <si>
    <t>aptitud</t>
  </si>
  <si>
    <t>actitud</t>
  </si>
  <si>
    <t>capacidad técnica</t>
  </si>
  <si>
    <t>disponibilidad</t>
  </si>
  <si>
    <t xml:space="preserve">  </t>
  </si>
  <si>
    <t>DESCRIPCIÓN</t>
  </si>
  <si>
    <t>Fecha:</t>
  </si>
  <si>
    <t>Puesto:</t>
  </si>
  <si>
    <t>Evaluado por:</t>
  </si>
  <si>
    <t>NIVELES</t>
  </si>
  <si>
    <t>0-25</t>
  </si>
  <si>
    <t>Sus acciones favorecen el desarrollo de la lealtad y el compromiso de su equipo de trabajo.</t>
  </si>
  <si>
    <t>Logra establecer acuerdos en donde la credibilidad de sus palabras es la clave para alcanzar el éxito.</t>
  </si>
  <si>
    <t>Se anticipa a las necesidades o problemas futuros.</t>
  </si>
  <si>
    <t>Actúa sin necesidad de que se le indique.</t>
  </si>
  <si>
    <t>Es eficaz al afrontar situaciones y problemas poco frecuentes.</t>
  </si>
  <si>
    <t>Muestra originalidad, inicia la acción y muestra nuevas ideas.</t>
  </si>
  <si>
    <t>Es sensible a los problemas de los  empleados y trata de encontrar  soluciones.</t>
  </si>
  <si>
    <t>Genera compromiso y apoyo en su equipo de trabajo.</t>
  </si>
  <si>
    <t>Establece y da seguimiento a las fechas compromiso establecidas en las juntas.</t>
  </si>
  <si>
    <t>Visualiza a la organización como un conjunto de elementos que se encuentran en interacción.</t>
  </si>
  <si>
    <t>Considera una cualidad el tener caracteristicas diferentes, debido a que promueven la innovación.</t>
  </si>
  <si>
    <t>Antes de juzgar algún hecho, busca información objetiva y actúa con base en ella.</t>
  </si>
  <si>
    <t>Genera compromiso y lealtad en su equipo de trabajo.</t>
  </si>
  <si>
    <t>INFLUENCIA</t>
  </si>
  <si>
    <t>PLANEACIÓN</t>
  </si>
  <si>
    <t>EMPATÍA</t>
  </si>
  <si>
    <t>PROACTIVIDAD</t>
  </si>
  <si>
    <t>COMUNICACIÓN</t>
  </si>
  <si>
    <t>RELACIONES EFECTIVAS</t>
  </si>
  <si>
    <t>RESOLUCIÓN DE CONFLICTOS</t>
  </si>
  <si>
    <t>PENSAMIENTO CRÍTICO</t>
  </si>
  <si>
    <t>GESTIÓN DE PROYECTOS</t>
  </si>
  <si>
    <t>GESTION DE EQUIPOS DE TRABAJO</t>
  </si>
  <si>
    <t>PENSAMIENTO ESTRATÉGICO</t>
  </si>
  <si>
    <t>NEGOCIACIÓN</t>
  </si>
  <si>
    <t>COACHING</t>
  </si>
  <si>
    <t>GESTIÓN DEL CAMBIO Y DESARROLLO DE LA ORGANIZACIÓN</t>
  </si>
  <si>
    <t>CONOCIMIENTO DE LA DINAMICA DEL MERCADO</t>
  </si>
  <si>
    <t>Reconoce la posición de la empresa frente a la competencia.</t>
  </si>
  <si>
    <t>Sus acciones están orientadas a la satisfacción de los clientes.</t>
  </si>
  <si>
    <t>Analiza los factores internos y externos que inciden en el logro de los objetivos organizacionales.</t>
  </si>
  <si>
    <t>Anticipa los obstáculos y planifica los siguientes pasos.</t>
  </si>
  <si>
    <t>Promueve la interacción de los integrantes de su equipo para lograr algún propósito u objetivo</t>
  </si>
  <si>
    <t>Promueve la cooperación y el respeto entre los miembros de su equipo.</t>
  </si>
  <si>
    <t>Promueve en su equipo de trabajo la automía y la responsabilidad.</t>
  </si>
  <si>
    <t>Muestra capacidad de expresar conceptos e ideas en forma efectiva.</t>
  </si>
  <si>
    <t>Muestra capacidad de organización y delegación de funciones.</t>
  </si>
  <si>
    <t>Utiliza la empatía para relacionarse con los que le rodean.</t>
  </si>
  <si>
    <t>Establece relaciones de respeto y comprensión con su equipo de trabjajo.</t>
  </si>
  <si>
    <t>Interviene de manera empática para llegar a acuerdos.</t>
  </si>
  <si>
    <t>Identifica puntos clave de una situación con varias posibilidades de solución.</t>
  </si>
  <si>
    <t>Al asignar actividades, logra que los proyectos se cumplan en tiempo y forma.</t>
  </si>
  <si>
    <t>Con base en el estado de resultados, mapea las partes involucradas para la generación de valor en su plan de acción.</t>
  </si>
  <si>
    <t>Mantiene una visión sistémica que le permite tener un pensamiento critico ante la toma de desiciones.</t>
  </si>
  <si>
    <t>Busca previamente la información necesaria para lograr una negociación efectiva.</t>
  </si>
  <si>
    <t>Brinda acompañamiento a los proyectos emprendidos por su equipo de trabajo.</t>
  </si>
  <si>
    <t>26-50</t>
  </si>
  <si>
    <t>Asegura el rendimiento efectivo  de los recursos asignados a su departamento.</t>
  </si>
  <si>
    <t>Ante confllictos, sus acciones promueven la resolución efectiva evitando que se repitan.</t>
  </si>
  <si>
    <t>Programa las actividades de trabajo a fin de cumplir los plazos establecidos.</t>
  </si>
  <si>
    <t>Fija objetivos y prioridades adecuados a las actividades de trabajo.</t>
  </si>
  <si>
    <t>DESEMPEÑO PROMEDIO</t>
  </si>
  <si>
    <t>DOMINA Y APLICA</t>
  </si>
  <si>
    <t>DESEMPEÑO SOBRESALIENTE</t>
  </si>
  <si>
    <t>COMPETENCIA</t>
  </si>
  <si>
    <t>REACTIVOS</t>
  </si>
  <si>
    <t>Análisis y sintesis del comportamiento de clientes, intermediarios y competidores.</t>
  </si>
  <si>
    <t>Proceso de razonamiento reflexivo y globalizado con miras a lograr un objetivo.</t>
  </si>
  <si>
    <t>Habilidad para establecer acuerdos que lleven a realizar otras transacciones.</t>
  </si>
  <si>
    <t>Configuración de una nueva forma de aprendizaje y gestión del conocimiento para optimizar el potencial humano.</t>
  </si>
  <si>
    <t>Las área de mejora que identifica están alineadas con la filosofía y los objetivos de la empresa.</t>
  </si>
  <si>
    <t>Promueve que se ejecuten proyectos para generar cambios en pro de la organización.</t>
  </si>
  <si>
    <t>Análisis y evaluación  que pretende interpretar y representar situaciones, opiniones y afirmaciones.</t>
  </si>
  <si>
    <t>Gestión vinculada al rendimiento y funcionamiento  de la empresa vista como un sistema.</t>
  </si>
  <si>
    <t>Enfoque metodológíco para planificar, organizar y controlar actividades encaminadas a generar resultados.</t>
  </si>
  <si>
    <t>Manera de abordar situaciones como sistemas complejos conformados por la agrupación y relación de los elementos que la conforman.</t>
  </si>
  <si>
    <t>Proceso de identificar alternativas de acción, considerando consecuencias, beneficios y riesgos que estas conlleven.</t>
  </si>
  <si>
    <t>Facilidad para determinar o alterar la forma de pensar o actuar de los demás.</t>
  </si>
  <si>
    <t>Capacidad cognitiva de percibir e identificar las necesidades y preocupaciones del equipo.</t>
  </si>
  <si>
    <t>Comprobar que las tareas se estén ejecutando de manera oportuna y efectiva, así como el impacto que generan en el proceso.</t>
  </si>
  <si>
    <t>Capacidad de trasmitir un mensaje de manera efectiva, en donde el saber escuchar se convierte en una herramienta poderosa.</t>
  </si>
  <si>
    <t xml:space="preserve"> </t>
  </si>
  <si>
    <t>EVALUACIÓN DE DESEMPEÑO</t>
  </si>
  <si>
    <t>Nombre del Colaborador:</t>
  </si>
  <si>
    <t>Análisis de oportunidades de mejora.</t>
  </si>
  <si>
    <t>Utiliza diversas técnicas de análisis y estructura de la información para generar soluciones que generen valor.</t>
  </si>
  <si>
    <t>Se encuentra continuamente en la búsqueda de la objetividad.</t>
  </si>
  <si>
    <t>Desarrolla planes de contingencia ante la escases de recursos.</t>
  </si>
  <si>
    <t>ENFOUE SISTÉMICO</t>
  </si>
  <si>
    <t>Coordinación de esfuerzos que conducen al equpo de trabajo al cumplimiento eficiente de metas.</t>
  </si>
  <si>
    <t>Transmite la filosofía organizacional en el establecimiento de su estrategia.</t>
  </si>
  <si>
    <t>Brinda seguimiento y retroalimentación orientado a resultados y generando compromiso entre los miembros de su equipo.</t>
  </si>
  <si>
    <t>Mantiene claridad en su discurso, de manera que su equipo tiene el mismo enfoque al generar acuerdos.</t>
  </si>
  <si>
    <t>Desarrollar y mantener una red de relaciones con personas clave dentro de la empresa y del sector.</t>
  </si>
  <si>
    <t>TOMA DE DECISIONES</t>
  </si>
  <si>
    <t>Capacidad de identificar puntos clave de una situación o problema complejo,  tomando decisiones acertadas con previo analisis de la situación.</t>
  </si>
  <si>
    <t>Toma decisiones acertivas ante situaciones de gran responsabilidad y alto grado de incertidumbre.</t>
  </si>
  <si>
    <t>Muestra habilidad de síntesis en la toma de decisiones.</t>
  </si>
  <si>
    <t>Habilidad de elaborar estrategias que permiten alcancar una meta establecida.</t>
  </si>
  <si>
    <t>Iniciativa de hacer que las cosas sucedan, anticipandose a los sucesos.</t>
  </si>
  <si>
    <t>Comprende las necesidades profesionales de su equipo y trabaja en ellas para obtener una mejora.</t>
  </si>
  <si>
    <t>Dirige a su personal en las funciones que tienen asignadas y hace un seguimiento  de las mismas  para asegurar los resultados deseados.</t>
  </si>
  <si>
    <t xml:space="preserve">Mantiene  a su equipo informado sobre las políticas  y procedimientos de la empresa, asegurando su correcta aplicación. </t>
  </si>
  <si>
    <t>Identifica áreas en las que se necesita  formación y ordena  el trabajo de tal manera que se genere aprendizaje y desarrollo.</t>
  </si>
  <si>
    <t xml:space="preserve">Requiere ser supervisado de manera continua.  </t>
  </si>
  <si>
    <t xml:space="preserve">Demuestra tener la competencia, identificando diferentes maneras de hacer las cosas pero sin ir más allá de lo que se le pide.  </t>
  </si>
  <si>
    <t>REQUIERE APOYO PARA EL DESEMPEÑO</t>
  </si>
  <si>
    <t>x</t>
  </si>
  <si>
    <t>Ejecuta la competencia solo con base en lo que se le ha indicado sin buscar dar un plus extra.</t>
  </si>
  <si>
    <t>Demuestra tener dominio de la competencia ejecutándola con alta calidad. Su desempeño es un ejemplo para otros.</t>
  </si>
  <si>
    <t>90-100</t>
  </si>
  <si>
    <t>50-89</t>
  </si>
  <si>
    <t>DESEMPEÑO TOTAL:</t>
  </si>
  <si>
    <r>
      <rPr>
        <b/>
        <sz val="16"/>
        <color rgb="FF002060"/>
        <rFont val="Calibri"/>
        <family val="2"/>
        <scheme val="minor"/>
      </rPr>
      <t>INSTRUCCIONES:</t>
    </r>
    <r>
      <rPr>
        <sz val="16"/>
        <color rgb="FF002060"/>
        <rFont val="Calibri"/>
        <family val="2"/>
        <scheme val="minor"/>
      </rPr>
      <t xml:space="preserve"> </t>
    </r>
    <r>
      <rPr>
        <sz val="14"/>
        <color rgb="FF002060"/>
        <rFont val="Calibri"/>
        <family val="2"/>
        <scheme val="minor"/>
      </rPr>
      <t xml:space="preserve">En la siguiente tabla se presenta una serie de 12 conductas o criterios que le permitirán calificar las competencias del colaborador evaluado colocando una </t>
    </r>
    <r>
      <rPr>
        <b/>
        <sz val="14"/>
        <color rgb="FF002060"/>
        <rFont val="Calibri"/>
        <family val="2"/>
        <scheme val="minor"/>
      </rPr>
      <t>"X"</t>
    </r>
    <r>
      <rPr>
        <sz val="14"/>
        <color rgb="FF002060"/>
        <rFont val="Calibri"/>
        <family val="2"/>
        <scheme val="minor"/>
      </rPr>
      <t xml:space="preserve"> en la columna que  mejor lo describa de acuerdo a los 4 niveles siguientes:</t>
    </r>
  </si>
  <si>
    <t>Establece relaciones de cooperación y colaboración con sus demás compañeros.</t>
  </si>
  <si>
    <t>Cuestionandonos el cómo poder hacer mejor las cosas.</t>
  </si>
  <si>
    <t>Nos permite generar una relación de confianza con nuestros clientes y colaboradores.</t>
  </si>
  <si>
    <t>Se encuentra comprometido con el rol que desempeña dentro del equipo de trabajo, realizando las actividades que le corresponden en pro de los objetivos establecidos.</t>
  </si>
  <si>
    <t>Muestra iniciativa al generar nuevas ideas que agregan valor al trabajo del área.</t>
  </si>
  <si>
    <t>Su apoyo es de gran ayuda para los demás, pues fomenta el intercambio de experiencias para hacer mejor las cosas.</t>
  </si>
  <si>
    <t>REACTIVOS/CONDUCTAS</t>
  </si>
  <si>
    <t>Se preocupa por entender las necesidades de los clientes (internos y externos) y dar solución a sus problemas.</t>
  </si>
  <si>
    <t>Realiza esfuerzo adicional con el fin de exceder las expectativas de los clientes.</t>
  </si>
  <si>
    <t>Brinda un trato cordial y amable ante las personas que le solicitan algún requerimiento.</t>
  </si>
  <si>
    <t>Muestra coherencia entre lo que hace, dice y piensa.</t>
  </si>
  <si>
    <t>Sus acciones generan confianza a los demás, pues convence con base en sus convincciones y principios.</t>
  </si>
  <si>
    <t>Actuar con conguencia, haciendo lo correcto sin afectar los intereses de nuestros compañeros de trabajo ni de la empresa.</t>
  </si>
  <si>
    <t>Al perseguir objetivos, genera resultados sin afectar los interes de sus compañeros.</t>
  </si>
  <si>
    <t>A fin de alcanzar los resultados juntos, respetandonos y comprometiendonos con nuestros equipos de trabajo.</t>
  </si>
  <si>
    <t>Se anticipa a los cambios y a las nuevas demandas que surgen en la operación diaria.</t>
  </si>
  <si>
    <t>Actúa sistemáticamente de manera proactiva, generando soluciones de impacto efectivo.</t>
  </si>
  <si>
    <t>Ofrecer un servicio de excelencia  en todo momento tanto para el cliente interno como para el cliente externo.</t>
  </si>
  <si>
    <t>El resultado de sus actividades reflejan el compromiso de desempeñar su labor con calidad.</t>
  </si>
  <si>
    <t>Muestra interés en crecer profesionalmente dentro de la empresa, cumpliendo de manera efectiva metas y objetivos establecidos.</t>
  </si>
  <si>
    <t>Se preocupa por los intereses de la empresa, visualizando su trabajo como parte de todo un sistema organizacional.</t>
  </si>
  <si>
    <t>TRABAJO EN EQUIPO</t>
  </si>
  <si>
    <t>INNOVACIÓN</t>
  </si>
  <si>
    <t>SERVICIO DE EXCELENCIA</t>
  </si>
  <si>
    <t>LEALTAD</t>
  </si>
  <si>
    <t>Es coherente en sus acciones, pensamientos y discursos, lo que le facilita tener credibilidad ante los demás.</t>
  </si>
  <si>
    <t>Asigna objetivos y tareas a las personas adecuadas para realizar el trabajo y planificar su seguimiento.</t>
  </si>
  <si>
    <t>Ayuda a sus colabradores a desarrollar sus habilidades y a descubrir sus áreas de mejora.</t>
  </si>
  <si>
    <t>Conduce a su equipo de trabajo al cumplimiento de metas mutuamente convenidas, utilizando estrategias efectivas.</t>
  </si>
  <si>
    <t>Identifica los principales agentes de cambio, convirtiéndolos en aliados para generar compromiso entre su personal.</t>
  </si>
  <si>
    <t>Utiliza los recursos del proyecto del modo más idoneo, rápido, económico y eficáz para obtener los resultados deseados.</t>
  </si>
  <si>
    <t>Explora para extraer la dificultad y así tener mayor conocimiento antes de tomar alguna decisión.</t>
  </si>
  <si>
    <t>Sus relaciones se enfocan en lograr un objetivo en común en pro del equipo y la organización.</t>
  </si>
  <si>
    <r>
      <t xml:space="preserve">Capacidad de influir en un grupo </t>
    </r>
    <r>
      <rPr>
        <i/>
        <sz val="16"/>
        <color theme="3" tint="-0.249977111117893"/>
        <rFont val="Tw Cen MT"/>
        <family val="2"/>
      </rPr>
      <t xml:space="preserve">( sin necesidad de hacerlo de forma coactiva) </t>
    </r>
    <r>
      <rPr>
        <sz val="16"/>
        <color theme="3" tint="-0.249977111117893"/>
        <rFont val="Tw Cen MT"/>
        <family val="2"/>
      </rPr>
      <t>en la consecución de objetivos y en pro del bien comun.</t>
    </r>
  </si>
  <si>
    <t>|</t>
  </si>
  <si>
    <r>
      <rPr>
        <b/>
        <sz val="16"/>
        <color theme="3" tint="-0.249977111117893"/>
        <rFont val="Calibri"/>
        <family val="2"/>
        <scheme val="minor"/>
      </rPr>
      <t>INSTRUCCIONES:</t>
    </r>
    <r>
      <rPr>
        <sz val="16"/>
        <color theme="3" tint="-0.249977111117893"/>
        <rFont val="Calibri"/>
        <family val="2"/>
        <scheme val="minor"/>
      </rPr>
      <t xml:space="preserve"> En la siguiente tabla se presenta una serie de 12 conductas o criterios que le permitirán calificar las competencias del colaborador evaluado colocando una </t>
    </r>
    <r>
      <rPr>
        <b/>
        <sz val="16"/>
        <color theme="3" tint="-0.249977111117893"/>
        <rFont val="Calibri"/>
        <family val="2"/>
        <scheme val="minor"/>
      </rPr>
      <t>"X"</t>
    </r>
    <r>
      <rPr>
        <sz val="16"/>
        <color theme="3" tint="-0.249977111117893"/>
        <rFont val="Calibri"/>
        <family val="2"/>
        <scheme val="minor"/>
      </rPr>
      <t xml:space="preserve"> en la columna que  mejor lo describa de acuerdo a los 4 niveles siguientes:</t>
    </r>
  </si>
  <si>
    <r>
      <rPr>
        <b/>
        <sz val="16"/>
        <color theme="3" tint="-0.249977111117893"/>
        <rFont val="Tw Cen MT"/>
        <family val="2"/>
      </rPr>
      <t>INSTRUCCIONES:</t>
    </r>
    <r>
      <rPr>
        <sz val="16"/>
        <color theme="3" tint="-0.249977111117893"/>
        <rFont val="Tw Cen MT"/>
        <family val="2"/>
      </rPr>
      <t xml:space="preserve"> En la siguiente tabla se presenta una serie de 12 conductas o criterios que le permitirán calificar las competencias del colaborador evaluado colocando una </t>
    </r>
    <r>
      <rPr>
        <b/>
        <sz val="16"/>
        <color theme="3" tint="-0.249977111117893"/>
        <rFont val="Tw Cen MT"/>
        <family val="2"/>
      </rPr>
      <t>"X"</t>
    </r>
    <r>
      <rPr>
        <sz val="16"/>
        <color theme="3" tint="-0.249977111117893"/>
        <rFont val="Tw Cen MT"/>
        <family val="2"/>
      </rPr>
      <t xml:space="preserve"> en la columna que  mejor lo describa de acuerdo a los 4 niveles siguientes:</t>
    </r>
  </si>
  <si>
    <r>
      <t>Establece diversidad de estrategias (</t>
    </r>
    <r>
      <rPr>
        <i/>
        <sz val="16"/>
        <color theme="3" tint="-0.249977111117893"/>
        <rFont val="Tw Cen MT"/>
        <family val="2"/>
      </rPr>
      <t>cooperativas y competitivas</t>
    </r>
    <r>
      <rPr>
        <sz val="16"/>
        <color theme="3" tint="-0.249977111117893"/>
        <rFont val="Tw Cen MT"/>
        <family val="2"/>
      </rPr>
      <t>) para cumplir con los objetivos dependiendo de la situación.</t>
    </r>
  </si>
  <si>
    <r>
      <t>Su estrategia de negociación  la elabora desde diferentes perspectivas del negocio (</t>
    </r>
    <r>
      <rPr>
        <i/>
        <sz val="16"/>
        <color theme="3" tint="-0.249977111117893"/>
        <rFont val="Tw Cen MT"/>
        <family val="2"/>
      </rPr>
      <t>recursos, procesos, clientes y resultados</t>
    </r>
    <r>
      <rPr>
        <sz val="16"/>
        <color theme="3" tint="-0.249977111117893"/>
        <rFont val="Tw Cen MT"/>
        <family val="2"/>
      </rPr>
      <t>).</t>
    </r>
  </si>
  <si>
    <t>ADMINISTRACIÓN DE RECURSOS                                                                                                                                              (humano, financiero, material)</t>
  </si>
  <si>
    <r>
      <t xml:space="preserve">Desarrolla nuevas estrategias de gestión de recursos  </t>
    </r>
    <r>
      <rPr>
        <i/>
        <sz val="16"/>
        <color theme="3" tint="-0.249977111117893"/>
        <rFont val="Calibri"/>
        <family val="2"/>
        <scheme val="minor"/>
      </rPr>
      <t>(tácticas u operativas)</t>
    </r>
    <r>
      <rPr>
        <sz val="16"/>
        <color theme="3" tint="-0.249977111117893"/>
        <rFont val="Calibri"/>
        <family val="2"/>
        <scheme val="minor"/>
      </rPr>
      <t>, dependiendo del status de la organización.</t>
    </r>
  </si>
  <si>
    <t>EVALUACIÓN DE DESEMPEÑO EN EL SITIO DE TRABAJO</t>
  </si>
  <si>
    <r>
      <rPr>
        <b/>
        <sz val="16"/>
        <color theme="3" tint="-0.249977111117893"/>
        <rFont val="Tw Cen MT"/>
        <family val="2"/>
      </rPr>
      <t>NOMBRE DEL EVENTO DE FORMACION</t>
    </r>
    <r>
      <rPr>
        <sz val="16"/>
        <color theme="3" tint="-0.249977111117893"/>
        <rFont val="Tw Cen MT"/>
        <family val="2"/>
      </rPr>
      <t xml:space="preserve">: EVALUACION DE LA COMPETENCIA DEL TROQUELADOR </t>
    </r>
  </si>
  <si>
    <t>P</t>
  </si>
  <si>
    <t xml:space="preserve">PRODUCTIVIDAD </t>
  </si>
  <si>
    <t>TROQUELADO</t>
  </si>
  <si>
    <t>Tiene dominio en el 100% de las maquinas troqueladoras</t>
  </si>
  <si>
    <t>Es oportuno para detectar los defectos visuales</t>
  </si>
  <si>
    <t>ORGANIZACIÓN</t>
  </si>
  <si>
    <t>Se auto-maneja y trabaja bien con mínima supervisión</t>
  </si>
  <si>
    <t>Demuestra flexibilidad y se adapta bien al cambio</t>
  </si>
  <si>
    <t>Demuestra aprendizaje continuo al estar al tanto de la producción y adquiriendo nuevas habilidades relacionadas la trabajo</t>
  </si>
  <si>
    <t>Frecuentemente llega temprano al trabajo</t>
  </si>
  <si>
    <t>Asistencia</t>
  </si>
  <si>
    <t>Aprendizaje y Desarrollo</t>
  </si>
  <si>
    <t xml:space="preserve">Contribuye al logro de las metas </t>
  </si>
  <si>
    <t>Productividad</t>
  </si>
  <si>
    <t>Corrige las fallas menores durante el proceso de troquelado (aire, pulir piezas).</t>
  </si>
  <si>
    <t xml:space="preserve">Conoce los manuales de procedimientos de su àrea </t>
  </si>
  <si>
    <t xml:space="preserve">Llena oportunamente sus tarjetas verdes.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</si>
</sst>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22"/>
      <color theme="8" tint="-0.499984740745262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9"/>
      <name val="Calibri"/>
      <family val="2"/>
      <scheme val="minor"/>
    </font>
    <font>
      <b/>
      <sz val="2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12"/>
      <color theme="3" tint="-0.249977111117893"/>
      <name val="Tw Cen MT"/>
      <family val="2"/>
    </font>
    <font>
      <b/>
      <sz val="16"/>
      <color theme="3" tint="-0.249977111117893"/>
      <name val="Tw Cen MT"/>
      <family val="2"/>
    </font>
    <font>
      <sz val="16"/>
      <color theme="3" tint="-0.249977111117893"/>
      <name val="Tw Cen MT"/>
      <family val="2"/>
    </font>
    <font>
      <i/>
      <sz val="16"/>
      <color theme="3" tint="-0.249977111117893"/>
      <name val="Tw Cen MT"/>
      <family val="2"/>
    </font>
    <font>
      <b/>
      <sz val="16"/>
      <color theme="3" tint="-0.249977111117893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6"/>
      <color theme="3" tint="-0.249977111117893"/>
      <name val="Calibri Light"/>
      <family val="2"/>
      <scheme val="major"/>
    </font>
    <font>
      <i/>
      <sz val="16"/>
      <color theme="3" tint="-0.249977111117893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8" tint="-0.499984740745262"/>
      </top>
      <bottom/>
      <diagonal/>
    </border>
    <border>
      <left/>
      <right/>
      <top/>
      <bottom style="medium">
        <color theme="8" tint="-0.499984740745262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 style="medium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thin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/>
      <diagonal/>
    </border>
    <border>
      <left style="medium">
        <color theme="3"/>
      </left>
      <right style="medium">
        <color theme="3"/>
      </right>
      <top/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7"/>
      </bottom>
      <diagonal/>
    </border>
    <border>
      <left style="thin">
        <color theme="0"/>
      </left>
      <right style="thin">
        <color theme="0"/>
      </right>
      <top style="thin">
        <color theme="7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7"/>
      </top>
      <bottom/>
      <diagonal/>
    </border>
    <border>
      <left style="thin">
        <color theme="0"/>
      </left>
      <right style="thin">
        <color theme="0"/>
      </right>
      <top/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8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Border="1"/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5" fillId="0" borderId="0" xfId="0" applyFont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0" fillId="0" borderId="0" xfId="0" applyFont="1" applyBorder="1"/>
    <xf numFmtId="0" fontId="5" fillId="0" borderId="4" xfId="0" applyFont="1" applyBorder="1" applyAlignment="1">
      <alignment horizontal="center" vertical="center"/>
    </xf>
    <xf numFmtId="0" fontId="21" fillId="5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9" fillId="0" borderId="0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3" fillId="0" borderId="0" xfId="0" applyFont="1" applyBorder="1" applyAlignment="1">
      <alignment horizontal="right"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Alignment="1">
      <alignment horizontal="right"/>
    </xf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0" xfId="0" applyFont="1"/>
    <xf numFmtId="0" fontId="29" fillId="0" borderId="0" xfId="0" applyFont="1" applyAlignment="1">
      <alignment horizontal="right"/>
    </xf>
    <xf numFmtId="14" fontId="28" fillId="0" borderId="2" xfId="0" applyNumberFormat="1" applyFont="1" applyBorder="1" applyAlignment="1">
      <alignment horizontal="center"/>
    </xf>
    <xf numFmtId="0" fontId="30" fillId="0" borderId="0" xfId="0" applyFont="1" applyBorder="1"/>
    <xf numFmtId="0" fontId="30" fillId="0" borderId="0" xfId="0" applyFont="1"/>
    <xf numFmtId="0" fontId="28" fillId="0" borderId="0" xfId="0" applyFont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Alignment="1">
      <alignment horizontal="right" vertical="center"/>
    </xf>
    <xf numFmtId="0" fontId="29" fillId="0" borderId="0" xfId="0" applyFont="1" applyBorder="1" applyAlignment="1">
      <alignment horizontal="right" vertical="center"/>
    </xf>
    <xf numFmtId="0" fontId="28" fillId="0" borderId="0" xfId="0" applyFont="1" applyBorder="1" applyAlignment="1">
      <alignment horizontal="right" vertical="center"/>
    </xf>
    <xf numFmtId="0" fontId="28" fillId="0" borderId="0" xfId="0" applyFont="1" applyBorder="1"/>
    <xf numFmtId="0" fontId="33" fillId="0" borderId="5" xfId="0" applyFont="1" applyBorder="1" applyAlignment="1">
      <alignment vertical="center" wrapText="1"/>
    </xf>
    <xf numFmtId="0" fontId="34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left" wrapText="1"/>
    </xf>
    <xf numFmtId="0" fontId="30" fillId="0" borderId="0" xfId="0" applyFont="1" applyFill="1" applyAlignment="1">
      <alignment horizontal="left" wrapText="1"/>
    </xf>
    <xf numFmtId="0" fontId="29" fillId="2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Font="1" applyBorder="1" applyAlignment="1">
      <alignment horizontal="left" vertical="center" wrapText="1"/>
    </xf>
    <xf numFmtId="0" fontId="37" fillId="0" borderId="0" xfId="0" applyFont="1" applyBorder="1" applyAlignment="1">
      <alignment wrapText="1"/>
    </xf>
    <xf numFmtId="0" fontId="37" fillId="0" borderId="0" xfId="0" applyFont="1" applyAlignment="1">
      <alignment wrapText="1"/>
    </xf>
    <xf numFmtId="0" fontId="36" fillId="8" borderId="0" xfId="0" applyFont="1" applyFill="1" applyBorder="1" applyAlignment="1">
      <alignment horizontal="center" vertical="center" wrapText="1"/>
    </xf>
    <xf numFmtId="0" fontId="36" fillId="8" borderId="0" xfId="0" applyFont="1" applyFill="1" applyAlignment="1">
      <alignment horizontal="center" vertical="center" wrapText="1"/>
    </xf>
    <xf numFmtId="0" fontId="37" fillId="0" borderId="28" xfId="0" applyFont="1" applyBorder="1" applyAlignment="1">
      <alignment wrapText="1"/>
    </xf>
    <xf numFmtId="0" fontId="37" fillId="0" borderId="29" xfId="0" applyFont="1" applyBorder="1" applyAlignment="1">
      <alignment horizontal="left" vertical="center" wrapText="1"/>
    </xf>
    <xf numFmtId="0" fontId="37" fillId="0" borderId="28" xfId="0" applyFont="1" applyBorder="1" applyAlignment="1">
      <alignment horizontal="left" vertical="center" wrapText="1"/>
    </xf>
    <xf numFmtId="0" fontId="40" fillId="0" borderId="0" xfId="0" applyFont="1" applyBorder="1"/>
    <xf numFmtId="0" fontId="40" fillId="0" borderId="0" xfId="0" applyFont="1"/>
    <xf numFmtId="0" fontId="39" fillId="0" borderId="0" xfId="0" applyFont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left" vertical="center"/>
    </xf>
    <xf numFmtId="0" fontId="40" fillId="0" borderId="0" xfId="0" applyFont="1" applyFill="1" applyBorder="1" applyAlignment="1">
      <alignment horizontal="left" vertical="center"/>
    </xf>
    <xf numFmtId="0" fontId="39" fillId="0" borderId="0" xfId="0" applyFont="1" applyAlignment="1">
      <alignment horizontal="right"/>
    </xf>
    <xf numFmtId="14" fontId="40" fillId="0" borderId="2" xfId="0" applyNumberFormat="1" applyFont="1" applyBorder="1" applyAlignment="1">
      <alignment horizontal="center"/>
    </xf>
    <xf numFmtId="0" fontId="40" fillId="0" borderId="0" xfId="0" applyFont="1" applyAlignment="1">
      <alignment horizontal="left" vertical="center"/>
    </xf>
    <xf numFmtId="0" fontId="40" fillId="0" borderId="0" xfId="0" applyFont="1" applyFill="1" applyAlignment="1">
      <alignment horizontal="left" vertical="center"/>
    </xf>
    <xf numFmtId="0" fontId="39" fillId="0" borderId="0" xfId="0" applyFont="1" applyAlignment="1">
      <alignment horizontal="right" vertical="center"/>
    </xf>
    <xf numFmtId="0" fontId="39" fillId="0" borderId="0" xfId="0" applyFont="1" applyBorder="1" applyAlignment="1">
      <alignment horizontal="right" vertical="center"/>
    </xf>
    <xf numFmtId="0" fontId="40" fillId="0" borderId="0" xfId="0" applyFont="1" applyBorder="1" applyAlignment="1">
      <alignment horizontal="right" vertical="center"/>
    </xf>
    <xf numFmtId="0" fontId="40" fillId="6" borderId="0" xfId="0" applyFont="1" applyFill="1" applyAlignment="1">
      <alignment wrapText="1"/>
    </xf>
    <xf numFmtId="0" fontId="39" fillId="6" borderId="0" xfId="0" applyFont="1" applyFill="1" applyBorder="1" applyAlignment="1">
      <alignment horizontal="right" vertical="center"/>
    </xf>
    <xf numFmtId="0" fontId="40" fillId="6" borderId="0" xfId="0" applyFont="1" applyFill="1" applyBorder="1" applyAlignment="1">
      <alignment horizontal="center" vertical="center"/>
    </xf>
    <xf numFmtId="0" fontId="40" fillId="6" borderId="0" xfId="0" applyFont="1" applyFill="1" applyBorder="1" applyAlignment="1">
      <alignment horizontal="center" vertical="center" wrapText="1"/>
    </xf>
    <xf numFmtId="0" fontId="40" fillId="0" borderId="0" xfId="0" applyFont="1" applyAlignment="1">
      <alignment wrapText="1"/>
    </xf>
    <xf numFmtId="0" fontId="39" fillId="0" borderId="4" xfId="0" applyFont="1" applyBorder="1" applyAlignment="1">
      <alignment horizontal="right" vertical="center"/>
    </xf>
    <xf numFmtId="0" fontId="39" fillId="0" borderId="4" xfId="0" applyFont="1" applyBorder="1" applyAlignment="1">
      <alignment horizontal="center" vertical="center"/>
    </xf>
    <xf numFmtId="0" fontId="40" fillId="0" borderId="0" xfId="0" applyFont="1" applyBorder="1" applyAlignment="1">
      <alignment vertical="center" wrapText="1"/>
    </xf>
    <xf numFmtId="0" fontId="40" fillId="0" borderId="0" xfId="0" applyFont="1" applyFill="1" applyBorder="1" applyAlignment="1">
      <alignment horizontal="left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0" xfId="0" applyFont="1" applyAlignment="1"/>
    <xf numFmtId="0" fontId="39" fillId="2" borderId="5" xfId="0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left" vertical="center" wrapText="1"/>
    </xf>
    <xf numFmtId="0" fontId="40" fillId="0" borderId="0" xfId="0" applyFont="1" applyAlignment="1">
      <alignment horizontal="left"/>
    </xf>
    <xf numFmtId="0" fontId="40" fillId="0" borderId="0" xfId="0" applyFont="1" applyAlignment="1">
      <alignment horizontal="left" wrapText="1"/>
    </xf>
    <xf numFmtId="0" fontId="40" fillId="0" borderId="0" xfId="0" applyFont="1" applyFill="1" applyAlignment="1">
      <alignment horizontal="left" wrapText="1"/>
    </xf>
    <xf numFmtId="0" fontId="40" fillId="0" borderId="0" xfId="0" applyFont="1" applyAlignment="1">
      <alignment horizontal="center" vertical="center" wrapText="1"/>
    </xf>
    <xf numFmtId="0" fontId="39" fillId="8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39" fillId="0" borderId="0" xfId="0" applyFont="1" applyFill="1" applyAlignment="1">
      <alignment horizontal="center" vertical="center" wrapText="1"/>
    </xf>
    <xf numFmtId="0" fontId="40" fillId="0" borderId="0" xfId="0" applyFont="1" applyBorder="1" applyAlignment="1">
      <alignment wrapText="1"/>
    </xf>
    <xf numFmtId="0" fontId="40" fillId="0" borderId="0" xfId="0" applyFont="1" applyFill="1" applyAlignment="1">
      <alignment horizontal="center" vertical="center" wrapText="1"/>
    </xf>
    <xf numFmtId="0" fontId="40" fillId="0" borderId="0" xfId="0" applyFont="1" applyFill="1" applyBorder="1" applyAlignment="1">
      <alignment horizontal="center" wrapText="1"/>
    </xf>
    <xf numFmtId="0" fontId="40" fillId="0" borderId="0" xfId="0" applyFont="1" applyBorder="1" applyAlignment="1">
      <alignment horizontal="left" vertical="center" wrapText="1"/>
    </xf>
    <xf numFmtId="0" fontId="40" fillId="0" borderId="28" xfId="0" applyFont="1" applyBorder="1" applyAlignment="1">
      <alignment horizontal="left" vertical="center" wrapText="1"/>
    </xf>
    <xf numFmtId="0" fontId="37" fillId="0" borderId="0" xfId="0" applyFont="1" applyBorder="1"/>
    <xf numFmtId="0" fontId="37" fillId="0" borderId="0" xfId="0" applyFont="1"/>
    <xf numFmtId="0" fontId="36" fillId="0" borderId="0" xfId="0" applyFont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36" fillId="0" borderId="0" xfId="0" applyFont="1" applyAlignment="1">
      <alignment horizontal="right"/>
    </xf>
    <xf numFmtId="14" fontId="37" fillId="0" borderId="2" xfId="0" applyNumberFormat="1" applyFont="1" applyBorder="1" applyAlignment="1">
      <alignment horizontal="center"/>
    </xf>
    <xf numFmtId="0" fontId="37" fillId="0" borderId="0" xfId="0" applyFont="1" applyAlignment="1">
      <alignment horizontal="left" vertical="center"/>
    </xf>
    <xf numFmtId="0" fontId="37" fillId="0" borderId="0" xfId="0" applyFont="1" applyFill="1" applyAlignment="1">
      <alignment horizontal="left" vertical="center"/>
    </xf>
    <xf numFmtId="0" fontId="36" fillId="0" borderId="0" xfId="0" applyFont="1" applyAlignment="1">
      <alignment horizontal="right" vertical="center"/>
    </xf>
    <xf numFmtId="0" fontId="36" fillId="0" borderId="0" xfId="0" applyFont="1" applyBorder="1" applyAlignment="1">
      <alignment horizontal="right" vertical="center"/>
    </xf>
    <xf numFmtId="0" fontId="37" fillId="0" borderId="0" xfId="0" applyFont="1" applyBorder="1" applyAlignment="1">
      <alignment horizontal="right" vertical="center"/>
    </xf>
    <xf numFmtId="0" fontId="37" fillId="6" borderId="0" xfId="0" applyFont="1" applyFill="1" applyAlignment="1">
      <alignment wrapText="1"/>
    </xf>
    <xf numFmtId="0" fontId="36" fillId="6" borderId="0" xfId="0" applyFont="1" applyFill="1" applyBorder="1" applyAlignment="1">
      <alignment horizontal="right" vertical="center"/>
    </xf>
    <xf numFmtId="0" fontId="37" fillId="6" borderId="0" xfId="0" applyFont="1" applyFill="1" applyBorder="1" applyAlignment="1">
      <alignment horizontal="center" vertical="center"/>
    </xf>
    <xf numFmtId="0" fontId="36" fillId="6" borderId="0" xfId="0" applyFont="1" applyFill="1" applyBorder="1" applyAlignment="1">
      <alignment horizontal="left" vertical="center"/>
    </xf>
    <xf numFmtId="0" fontId="37" fillId="6" borderId="0" xfId="0" applyFont="1" applyFill="1" applyBorder="1" applyAlignment="1">
      <alignment horizontal="center" vertical="center" wrapText="1"/>
    </xf>
    <xf numFmtId="0" fontId="36" fillId="0" borderId="4" xfId="0" applyFont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7" fillId="0" borderId="0" xfId="0" applyFont="1" applyBorder="1" applyAlignment="1">
      <alignment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0" xfId="0" applyFont="1" applyBorder="1" applyAlignment="1"/>
    <xf numFmtId="0" fontId="37" fillId="0" borderId="0" xfId="0" applyFont="1" applyAlignment="1"/>
    <xf numFmtId="0" fontId="36" fillId="2" borderId="5" xfId="0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5" xfId="0" applyFont="1" applyBorder="1" applyAlignment="1">
      <alignment vertical="center" wrapText="1"/>
    </xf>
    <xf numFmtId="0" fontId="37" fillId="0" borderId="0" xfId="0" applyFont="1" applyAlignment="1">
      <alignment horizontal="left" vertical="center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 wrapText="1"/>
    </xf>
    <xf numFmtId="0" fontId="37" fillId="0" borderId="0" xfId="0" applyFont="1" applyFill="1" applyAlignment="1">
      <alignment horizontal="left" wrapText="1"/>
    </xf>
    <xf numFmtId="0" fontId="37" fillId="0" borderId="0" xfId="0" applyFont="1" applyAlignment="1">
      <alignment horizontal="center" vertical="center" wrapText="1"/>
    </xf>
    <xf numFmtId="0" fontId="36" fillId="0" borderId="0" xfId="0" applyFont="1" applyFill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0" xfId="0" applyFont="1" applyFill="1" applyAlignment="1">
      <alignment horizontal="center" vertical="center" wrapText="1"/>
    </xf>
    <xf numFmtId="0" fontId="37" fillId="0" borderId="0" xfId="0" applyFont="1" applyBorder="1" applyAlignment="1">
      <alignment horizontal="left" wrapText="1"/>
    </xf>
    <xf numFmtId="0" fontId="37" fillId="0" borderId="0" xfId="0" applyFont="1" applyBorder="1" applyAlignment="1">
      <alignment horizontal="center" vertical="center"/>
    </xf>
    <xf numFmtId="0" fontId="36" fillId="0" borderId="0" xfId="0" applyFont="1" applyFill="1" applyAlignment="1">
      <alignment horizontal="right"/>
    </xf>
    <xf numFmtId="0" fontId="37" fillId="0" borderId="0" xfId="0" applyFont="1" applyBorder="1" applyAlignment="1">
      <alignment horizontal="right"/>
    </xf>
    <xf numFmtId="0" fontId="37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center"/>
    </xf>
    <xf numFmtId="0" fontId="37" fillId="0" borderId="30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left" vertical="center" wrapText="1"/>
    </xf>
    <xf numFmtId="0" fontId="36" fillId="0" borderId="31" xfId="0" applyFont="1" applyFill="1" applyBorder="1" applyAlignment="1">
      <alignment horizontal="center" vertical="center" wrapText="1"/>
    </xf>
    <xf numFmtId="0" fontId="37" fillId="4" borderId="22" xfId="0" applyFont="1" applyFill="1" applyBorder="1" applyAlignment="1">
      <alignment horizontal="center" vertical="center" wrapText="1"/>
    </xf>
    <xf numFmtId="0" fontId="36" fillId="0" borderId="22" xfId="0" applyFont="1" applyFill="1" applyBorder="1" applyAlignment="1">
      <alignment horizontal="center" vertical="center" wrapText="1"/>
    </xf>
    <xf numFmtId="0" fontId="37" fillId="0" borderId="22" xfId="0" applyFont="1" applyFill="1" applyBorder="1" applyAlignment="1">
      <alignment horizontal="center" wrapText="1"/>
    </xf>
    <xf numFmtId="0" fontId="37" fillId="0" borderId="22" xfId="0" applyFont="1" applyBorder="1" applyAlignment="1">
      <alignment horizontal="left" vertical="center" wrapText="1"/>
    </xf>
    <xf numFmtId="0" fontId="37" fillId="0" borderId="23" xfId="0" applyFont="1" applyBorder="1" applyAlignment="1">
      <alignment horizontal="left" vertical="center" wrapText="1"/>
    </xf>
    <xf numFmtId="0" fontId="37" fillId="0" borderId="26" xfId="0" applyFont="1" applyBorder="1" applyAlignment="1">
      <alignment horizontal="left" vertical="center" wrapText="1"/>
    </xf>
    <xf numFmtId="0" fontId="37" fillId="0" borderId="25" xfId="0" applyFont="1" applyFill="1" applyBorder="1" applyAlignment="1">
      <alignment horizontal="center" wrapText="1"/>
    </xf>
    <xf numFmtId="0" fontId="37" fillId="0" borderId="27" xfId="0" applyFont="1" applyBorder="1" applyAlignment="1">
      <alignment horizontal="left" vertical="center" wrapText="1"/>
    </xf>
    <xf numFmtId="0" fontId="37" fillId="0" borderId="21" xfId="0" applyFont="1" applyBorder="1" applyAlignment="1">
      <alignment horizontal="left" vertical="center" wrapText="1"/>
    </xf>
    <xf numFmtId="0" fontId="37" fillId="0" borderId="20" xfId="0" applyFont="1" applyBorder="1" applyAlignment="1">
      <alignment horizontal="left" vertical="center" wrapText="1"/>
    </xf>
    <xf numFmtId="0" fontId="37" fillId="0" borderId="24" xfId="0" applyFont="1" applyBorder="1" applyAlignment="1">
      <alignment horizontal="left" vertical="center" wrapText="1"/>
    </xf>
    <xf numFmtId="0" fontId="40" fillId="4" borderId="32" xfId="0" applyFont="1" applyFill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39" fillId="8" borderId="0" xfId="0" applyFont="1" applyFill="1" applyAlignment="1">
      <alignment horizontal="center" vertical="center" wrapText="1"/>
    </xf>
    <xf numFmtId="0" fontId="40" fillId="0" borderId="29" xfId="0" applyFont="1" applyBorder="1" applyAlignment="1">
      <alignment horizontal="left" vertical="center" wrapText="1"/>
    </xf>
    <xf numFmtId="0" fontId="40" fillId="0" borderId="0" xfId="0" applyFont="1" applyBorder="1" applyAlignment="1">
      <alignment vertical="center"/>
    </xf>
    <xf numFmtId="0" fontId="37" fillId="4" borderId="32" xfId="0" applyFont="1" applyFill="1" applyBorder="1" applyAlignment="1">
      <alignment horizontal="center" vertical="center" wrapText="1"/>
    </xf>
    <xf numFmtId="0" fontId="37" fillId="0" borderId="28" xfId="0" applyFont="1" applyBorder="1"/>
    <xf numFmtId="0" fontId="37" fillId="0" borderId="29" xfId="0" applyFont="1" applyBorder="1" applyAlignment="1">
      <alignment wrapText="1"/>
    </xf>
    <xf numFmtId="0" fontId="35" fillId="0" borderId="0" xfId="0" applyFont="1" applyAlignment="1">
      <alignment horizontal="left"/>
    </xf>
    <xf numFmtId="0" fontId="35" fillId="0" borderId="0" xfId="0" applyFont="1" applyAlignment="1">
      <alignment horizontal="left" wrapText="1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 wrapText="1"/>
    </xf>
    <xf numFmtId="0" fontId="35" fillId="0" borderId="0" xfId="0" applyFont="1" applyBorder="1" applyAlignment="1">
      <alignment horizontal="left" wrapText="1"/>
    </xf>
    <xf numFmtId="0" fontId="40" fillId="0" borderId="5" xfId="0" applyFont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37" fillId="0" borderId="0" xfId="0" applyFont="1" applyBorder="1" applyAlignment="1">
      <alignment horizontal="left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44" fillId="0" borderId="33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 wrapText="1"/>
    </xf>
    <xf numFmtId="0" fontId="44" fillId="0" borderId="34" xfId="0" applyFont="1" applyBorder="1" applyAlignment="1">
      <alignment vertical="center" wrapText="1"/>
    </xf>
    <xf numFmtId="0" fontId="45" fillId="0" borderId="37" xfId="0" applyFont="1" applyBorder="1" applyAlignment="1">
      <alignment vertical="center" wrapText="1"/>
    </xf>
    <xf numFmtId="0" fontId="45" fillId="0" borderId="38" xfId="0" applyFont="1" applyBorder="1" applyAlignment="1">
      <alignment vertical="center" wrapText="1"/>
    </xf>
    <xf numFmtId="0" fontId="45" fillId="0" borderId="35" xfId="0" applyFont="1" applyBorder="1" applyAlignment="1">
      <alignment vertical="center" wrapText="1"/>
    </xf>
    <xf numFmtId="0" fontId="43" fillId="0" borderId="35" xfId="0" applyFont="1" applyBorder="1" applyAlignment="1">
      <alignment vertical="center" wrapText="1"/>
    </xf>
    <xf numFmtId="0" fontId="45" fillId="0" borderId="36" xfId="0" applyFont="1" applyBorder="1" applyAlignment="1">
      <alignment vertical="center" wrapText="1"/>
    </xf>
    <xf numFmtId="0" fontId="45" fillId="0" borderId="38" xfId="0" applyFont="1" applyBorder="1" applyAlignment="1">
      <alignment horizontal="center" vertical="center" wrapText="1"/>
    </xf>
    <xf numFmtId="0" fontId="45" fillId="0" borderId="39" xfId="0" applyFont="1" applyBorder="1" applyAlignment="1">
      <alignment horizontal="center" vertical="center" wrapText="1"/>
    </xf>
    <xf numFmtId="0" fontId="45" fillId="0" borderId="0" xfId="0" applyFont="1" applyBorder="1" applyAlignment="1">
      <alignment vertical="center" wrapText="1"/>
    </xf>
    <xf numFmtId="0" fontId="43" fillId="0" borderId="43" xfId="0" applyFont="1" applyBorder="1" applyAlignment="1">
      <alignment vertical="center" wrapText="1"/>
    </xf>
    <xf numFmtId="0" fontId="45" fillId="0" borderId="45" xfId="0" applyFont="1" applyBorder="1" applyAlignment="1">
      <alignment vertical="center" wrapText="1"/>
    </xf>
    <xf numFmtId="0" fontId="45" fillId="0" borderId="46" xfId="0" applyFont="1" applyBorder="1" applyAlignment="1">
      <alignment vertical="center" wrapText="1"/>
    </xf>
    <xf numFmtId="0" fontId="45" fillId="0" borderId="47" xfId="0" applyFont="1" applyBorder="1" applyAlignment="1">
      <alignment vertical="center" wrapText="1"/>
    </xf>
    <xf numFmtId="0" fontId="45" fillId="0" borderId="33" xfId="0" applyFont="1" applyBorder="1" applyAlignment="1">
      <alignment vertical="center" wrapText="1"/>
    </xf>
    <xf numFmtId="0" fontId="45" fillId="0" borderId="40" xfId="0" applyFont="1" applyBorder="1" applyAlignment="1">
      <alignment vertical="center" wrapText="1"/>
    </xf>
    <xf numFmtId="0" fontId="45" fillId="0" borderId="48" xfId="0" applyFont="1" applyBorder="1" applyAlignment="1">
      <alignment vertical="center" wrapText="1"/>
    </xf>
    <xf numFmtId="0" fontId="43" fillId="0" borderId="33" xfId="0" applyFont="1" applyBorder="1" applyAlignment="1">
      <alignment vertical="center" wrapText="1"/>
    </xf>
    <xf numFmtId="0" fontId="43" fillId="0" borderId="2" xfId="0" applyFont="1" applyBorder="1" applyAlignment="1">
      <alignment vertical="center" wrapText="1"/>
    </xf>
    <xf numFmtId="0" fontId="43" fillId="0" borderId="49" xfId="0" applyFont="1" applyBorder="1" applyAlignment="1">
      <alignment vertical="center" wrapText="1"/>
    </xf>
    <xf numFmtId="0" fontId="43" fillId="0" borderId="50" xfId="0" applyFont="1" applyBorder="1" applyAlignment="1">
      <alignment vertical="center" wrapText="1"/>
    </xf>
    <xf numFmtId="0" fontId="45" fillId="0" borderId="34" xfId="0" applyFont="1" applyBorder="1" applyAlignment="1">
      <alignment vertical="center" wrapText="1"/>
    </xf>
    <xf numFmtId="0" fontId="45" fillId="0" borderId="51" xfId="0" applyFont="1" applyBorder="1" applyAlignment="1">
      <alignment vertical="center" wrapText="1"/>
    </xf>
    <xf numFmtId="0" fontId="45" fillId="0" borderId="42" xfId="0" applyFont="1" applyBorder="1" applyAlignment="1">
      <alignment horizontal="center" vertical="center" wrapText="1"/>
    </xf>
    <xf numFmtId="0" fontId="45" fillId="0" borderId="44" xfId="0" applyFont="1" applyBorder="1" applyAlignment="1">
      <alignment horizontal="center" vertical="center" wrapText="1"/>
    </xf>
    <xf numFmtId="0" fontId="45" fillId="0" borderId="4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49" fontId="27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left" wrapText="1"/>
    </xf>
    <xf numFmtId="0" fontId="29" fillId="2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37" fillId="7" borderId="22" xfId="0" applyFont="1" applyFill="1" applyBorder="1" applyAlignment="1">
      <alignment horizontal="left" vertical="center" wrapText="1"/>
    </xf>
    <xf numFmtId="0" fontId="37" fillId="0" borderId="21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left" vertical="center" wrapText="1"/>
    </xf>
    <xf numFmtId="0" fontId="37" fillId="0" borderId="22" xfId="0" applyFont="1" applyBorder="1" applyAlignment="1">
      <alignment horizontal="left" vertical="center" wrapText="1"/>
    </xf>
    <xf numFmtId="0" fontId="37" fillId="0" borderId="0" xfId="0" applyFont="1" applyBorder="1" applyAlignment="1">
      <alignment horizontal="left" vertical="center" wrapText="1"/>
    </xf>
    <xf numFmtId="0" fontId="37" fillId="0" borderId="20" xfId="0" applyFont="1" applyFill="1" applyBorder="1" applyAlignment="1">
      <alignment horizontal="left" vertical="center" wrapText="1"/>
    </xf>
    <xf numFmtId="0" fontId="37" fillId="0" borderId="24" xfId="0" applyFont="1" applyFill="1" applyBorder="1" applyAlignment="1">
      <alignment horizontal="left" vertical="center" wrapText="1"/>
    </xf>
    <xf numFmtId="0" fontId="37" fillId="0" borderId="23" xfId="0" applyFont="1" applyFill="1" applyBorder="1" applyAlignment="1">
      <alignment horizontal="left" vertical="center" wrapText="1"/>
    </xf>
    <xf numFmtId="49" fontId="36" fillId="0" borderId="0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7" fillId="0" borderId="3" xfId="0" applyFont="1" applyBorder="1" applyAlignment="1">
      <alignment horizontal="left" wrapText="1"/>
    </xf>
    <xf numFmtId="0" fontId="36" fillId="2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  <xf numFmtId="0" fontId="41" fillId="12" borderId="22" xfId="0" applyFont="1" applyFill="1" applyBorder="1" applyAlignment="1">
      <alignment horizontal="left" vertical="center" wrapText="1"/>
    </xf>
    <xf numFmtId="0" fontId="40" fillId="0" borderId="28" xfId="0" applyFont="1" applyFill="1" applyBorder="1" applyAlignment="1">
      <alignment horizontal="left" vertical="center" wrapText="1"/>
    </xf>
    <xf numFmtId="0" fontId="40" fillId="0" borderId="0" xfId="0" applyFont="1" applyFill="1" applyBorder="1" applyAlignment="1">
      <alignment horizontal="left" vertical="center" wrapText="1"/>
    </xf>
    <xf numFmtId="0" fontId="40" fillId="0" borderId="0" xfId="0" applyFont="1" applyBorder="1" applyAlignment="1">
      <alignment horizontal="left" vertical="center" wrapText="1"/>
    </xf>
    <xf numFmtId="0" fontId="40" fillId="0" borderId="29" xfId="0" applyFont="1" applyFill="1" applyBorder="1" applyAlignment="1">
      <alignment horizontal="left" vertical="center" wrapText="1"/>
    </xf>
    <xf numFmtId="49" fontId="39" fillId="0" borderId="0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left" wrapText="1"/>
    </xf>
    <xf numFmtId="0" fontId="39" fillId="2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 wrapText="1"/>
    </xf>
    <xf numFmtId="0" fontId="37" fillId="9" borderId="22" xfId="0" applyFont="1" applyFill="1" applyBorder="1" applyAlignment="1">
      <alignment horizontal="left" vertical="center" wrapText="1"/>
    </xf>
    <xf numFmtId="0" fontId="37" fillId="0" borderId="28" xfId="0" applyFont="1" applyFill="1" applyBorder="1" applyAlignment="1">
      <alignment horizontal="left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0" borderId="28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0" fontId="37" fillId="0" borderId="29" xfId="0" applyFont="1" applyFill="1" applyBorder="1" applyAlignment="1">
      <alignment horizontal="left" vertical="center" wrapText="1"/>
    </xf>
    <xf numFmtId="0" fontId="37" fillId="10" borderId="22" xfId="0" applyFont="1" applyFill="1" applyBorder="1" applyAlignment="1">
      <alignment horizontal="left" vertical="center" wrapText="1"/>
    </xf>
    <xf numFmtId="0" fontId="37" fillId="11" borderId="22" xfId="0" applyFont="1" applyFill="1" applyBorder="1" applyAlignment="1">
      <alignment horizontal="left" vertical="center" wrapText="1"/>
    </xf>
    <xf numFmtId="0" fontId="45" fillId="0" borderId="38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8" xfId="0" applyFont="1" applyBorder="1" applyAlignment="1">
      <alignment vertical="center" wrapText="1"/>
    </xf>
    <xf numFmtId="0" fontId="45" fillId="0" borderId="35" xfId="0" applyFont="1" applyBorder="1" applyAlignment="1">
      <alignment vertical="center" wrapText="1"/>
    </xf>
    <xf numFmtId="0" fontId="43" fillId="0" borderId="38" xfId="0" applyFont="1" applyBorder="1" applyAlignment="1">
      <alignment vertical="center" wrapText="1"/>
    </xf>
    <xf numFmtId="0" fontId="43" fillId="0" borderId="35" xfId="0" applyFont="1" applyBorder="1" applyAlignment="1">
      <alignment vertical="center" wrapText="1"/>
    </xf>
    <xf numFmtId="0" fontId="45" fillId="0" borderId="36" xfId="0" applyFont="1" applyBorder="1" applyAlignment="1">
      <alignment horizontal="center" vertical="center" wrapText="1"/>
    </xf>
    <xf numFmtId="0" fontId="43" fillId="0" borderId="36" xfId="0" applyFont="1" applyBorder="1" applyAlignment="1">
      <alignment vertical="center" wrapText="1"/>
    </xf>
  </cellXfs>
  <cellStyles count="3">
    <cellStyle name="Hipervínculo 2" xfId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CC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he%20cleaver%20tes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de captura"/>
      <sheetName val="Hoja1"/>
      <sheetName val="Resultados"/>
      <sheetName val="Módulo1"/>
      <sheetName val="Módulo2"/>
      <sheetName val="FIRO"/>
    </sheetNames>
    <sheetDataSet>
      <sheetData sheetId="0">
        <row r="11">
          <cell r="P11" t="str">
            <v>D</v>
          </cell>
        </row>
      </sheetData>
      <sheetData sheetId="1">
        <row r="4">
          <cell r="A4">
            <v>0</v>
          </cell>
          <cell r="B4">
            <v>1</v>
          </cell>
          <cell r="D4">
            <v>0</v>
          </cell>
          <cell r="E4">
            <v>4</v>
          </cell>
          <cell r="G4">
            <v>0</v>
          </cell>
          <cell r="H4">
            <v>5</v>
          </cell>
          <cell r="J4">
            <v>0</v>
          </cell>
          <cell r="K4">
            <v>1</v>
          </cell>
          <cell r="M4">
            <v>0</v>
          </cell>
          <cell r="N4">
            <v>99</v>
          </cell>
          <cell r="P4">
            <v>0</v>
          </cell>
          <cell r="Q4">
            <v>99</v>
          </cell>
          <cell r="S4">
            <v>0</v>
          </cell>
          <cell r="T4">
            <v>99</v>
          </cell>
          <cell r="V4">
            <v>0</v>
          </cell>
          <cell r="W4">
            <v>99</v>
          </cell>
          <cell r="Y4">
            <v>-21</v>
          </cell>
          <cell r="Z4">
            <v>1</v>
          </cell>
          <cell r="AB4">
            <v>-19</v>
          </cell>
          <cell r="AC4">
            <v>1</v>
          </cell>
          <cell r="AE4">
            <v>-19</v>
          </cell>
          <cell r="AF4">
            <v>1</v>
          </cell>
          <cell r="AH4">
            <v>-16</v>
          </cell>
          <cell r="AI4">
            <v>1</v>
          </cell>
        </row>
        <row r="5">
          <cell r="A5">
            <v>1</v>
          </cell>
          <cell r="B5">
            <v>5</v>
          </cell>
          <cell r="D5">
            <v>1</v>
          </cell>
          <cell r="E5">
            <v>10</v>
          </cell>
          <cell r="G5">
            <v>1</v>
          </cell>
          <cell r="H5">
            <v>10</v>
          </cell>
          <cell r="J5">
            <v>1</v>
          </cell>
          <cell r="K5">
            <v>5</v>
          </cell>
          <cell r="M5">
            <v>1</v>
          </cell>
          <cell r="N5">
            <v>95</v>
          </cell>
          <cell r="P5">
            <v>1</v>
          </cell>
          <cell r="Q5">
            <v>95</v>
          </cell>
          <cell r="S5">
            <v>1</v>
          </cell>
          <cell r="T5">
            <v>97</v>
          </cell>
          <cell r="V5">
            <v>1</v>
          </cell>
          <cell r="W5">
            <v>97</v>
          </cell>
          <cell r="Y5">
            <v>-20</v>
          </cell>
          <cell r="Z5">
            <v>2</v>
          </cell>
          <cell r="AB5">
            <v>-18</v>
          </cell>
          <cell r="AC5">
            <v>2</v>
          </cell>
          <cell r="AE5">
            <v>-18</v>
          </cell>
          <cell r="AF5">
            <v>2</v>
          </cell>
          <cell r="AH5">
            <v>-15</v>
          </cell>
          <cell r="AI5">
            <v>2</v>
          </cell>
        </row>
        <row r="6">
          <cell r="A6">
            <v>2</v>
          </cell>
          <cell r="B6">
            <v>10</v>
          </cell>
          <cell r="D6">
            <v>2</v>
          </cell>
          <cell r="E6">
            <v>25</v>
          </cell>
          <cell r="G6">
            <v>2</v>
          </cell>
          <cell r="H6">
            <v>16</v>
          </cell>
          <cell r="J6">
            <v>2</v>
          </cell>
          <cell r="K6">
            <v>16</v>
          </cell>
          <cell r="M6">
            <v>2</v>
          </cell>
          <cell r="N6">
            <v>87</v>
          </cell>
          <cell r="P6">
            <v>2</v>
          </cell>
          <cell r="Q6">
            <v>87</v>
          </cell>
          <cell r="S6">
            <v>2</v>
          </cell>
          <cell r="T6">
            <v>95</v>
          </cell>
          <cell r="V6">
            <v>2</v>
          </cell>
          <cell r="W6">
            <v>95</v>
          </cell>
          <cell r="Y6">
            <v>-19</v>
          </cell>
          <cell r="Z6">
            <v>2</v>
          </cell>
          <cell r="AB6">
            <v>-17</v>
          </cell>
          <cell r="AC6">
            <v>2</v>
          </cell>
          <cell r="AE6">
            <v>-17</v>
          </cell>
          <cell r="AF6">
            <v>2</v>
          </cell>
          <cell r="AH6">
            <v>-14</v>
          </cell>
          <cell r="AI6">
            <v>2</v>
          </cell>
        </row>
        <row r="7">
          <cell r="A7">
            <v>3</v>
          </cell>
          <cell r="B7">
            <v>20</v>
          </cell>
          <cell r="D7">
            <v>3</v>
          </cell>
          <cell r="E7">
            <v>40</v>
          </cell>
          <cell r="G7">
            <v>3</v>
          </cell>
          <cell r="H7">
            <v>30</v>
          </cell>
          <cell r="J7">
            <v>3</v>
          </cell>
          <cell r="K7">
            <v>30</v>
          </cell>
          <cell r="M7">
            <v>3</v>
          </cell>
          <cell r="N7">
            <v>80</v>
          </cell>
          <cell r="P7">
            <v>3</v>
          </cell>
          <cell r="Q7">
            <v>75</v>
          </cell>
          <cell r="S7">
            <v>3</v>
          </cell>
          <cell r="T7">
            <v>87</v>
          </cell>
          <cell r="V7">
            <v>3</v>
          </cell>
          <cell r="W7">
            <v>90</v>
          </cell>
          <cell r="Y7">
            <v>-18</v>
          </cell>
          <cell r="Z7">
            <v>2</v>
          </cell>
          <cell r="AB7">
            <v>-16</v>
          </cell>
          <cell r="AC7">
            <v>2</v>
          </cell>
          <cell r="AE7">
            <v>-16</v>
          </cell>
          <cell r="AF7">
            <v>2</v>
          </cell>
          <cell r="AH7">
            <v>-13</v>
          </cell>
          <cell r="AI7">
            <v>2</v>
          </cell>
        </row>
        <row r="8">
          <cell r="A8">
            <v>4</v>
          </cell>
          <cell r="B8">
            <v>30</v>
          </cell>
          <cell r="D8">
            <v>4</v>
          </cell>
          <cell r="E8">
            <v>55</v>
          </cell>
          <cell r="G8">
            <v>4</v>
          </cell>
          <cell r="H8">
            <v>40</v>
          </cell>
          <cell r="J8">
            <v>4</v>
          </cell>
          <cell r="K8">
            <v>55</v>
          </cell>
          <cell r="M8">
            <v>4</v>
          </cell>
          <cell r="N8">
            <v>65</v>
          </cell>
          <cell r="P8">
            <v>4</v>
          </cell>
          <cell r="Q8">
            <v>55</v>
          </cell>
          <cell r="S8">
            <v>4</v>
          </cell>
          <cell r="T8">
            <v>80</v>
          </cell>
          <cell r="V8">
            <v>4</v>
          </cell>
          <cell r="W8">
            <v>84</v>
          </cell>
          <cell r="Y8">
            <v>-17</v>
          </cell>
          <cell r="Z8">
            <v>2</v>
          </cell>
          <cell r="AB8">
            <v>-15</v>
          </cell>
          <cell r="AC8">
            <v>2</v>
          </cell>
          <cell r="AE8">
            <v>-15</v>
          </cell>
          <cell r="AF8">
            <v>2</v>
          </cell>
          <cell r="AH8">
            <v>-12</v>
          </cell>
          <cell r="AI8">
            <v>2</v>
          </cell>
        </row>
        <row r="9">
          <cell r="A9">
            <v>5</v>
          </cell>
          <cell r="B9">
            <v>40</v>
          </cell>
          <cell r="D9">
            <v>5</v>
          </cell>
          <cell r="E9">
            <v>70</v>
          </cell>
          <cell r="G9">
            <v>5</v>
          </cell>
          <cell r="H9">
            <v>55</v>
          </cell>
          <cell r="J9">
            <v>5</v>
          </cell>
          <cell r="K9">
            <v>70</v>
          </cell>
          <cell r="M9">
            <v>5</v>
          </cell>
          <cell r="N9">
            <v>55</v>
          </cell>
          <cell r="P9">
            <v>5</v>
          </cell>
          <cell r="Q9">
            <v>40</v>
          </cell>
          <cell r="S9">
            <v>5</v>
          </cell>
          <cell r="T9">
            <v>65</v>
          </cell>
          <cell r="V9">
            <v>5</v>
          </cell>
          <cell r="W9">
            <v>70</v>
          </cell>
          <cell r="Y9">
            <v>-16</v>
          </cell>
          <cell r="Z9">
            <v>2</v>
          </cell>
          <cell r="AB9">
            <v>-14</v>
          </cell>
          <cell r="AC9">
            <v>2</v>
          </cell>
          <cell r="AE9">
            <v>-14</v>
          </cell>
          <cell r="AF9">
            <v>2</v>
          </cell>
          <cell r="AH9">
            <v>-11</v>
          </cell>
          <cell r="AI9">
            <v>3</v>
          </cell>
        </row>
        <row r="10">
          <cell r="A10">
            <v>6</v>
          </cell>
          <cell r="B10">
            <v>50</v>
          </cell>
          <cell r="D10">
            <v>6</v>
          </cell>
          <cell r="E10">
            <v>82</v>
          </cell>
          <cell r="G10">
            <v>6</v>
          </cell>
          <cell r="H10">
            <v>63</v>
          </cell>
          <cell r="J10">
            <v>6</v>
          </cell>
          <cell r="K10">
            <v>84</v>
          </cell>
          <cell r="M10">
            <v>6</v>
          </cell>
          <cell r="N10">
            <v>50</v>
          </cell>
          <cell r="P10">
            <v>6</v>
          </cell>
          <cell r="Q10">
            <v>25</v>
          </cell>
          <cell r="S10">
            <v>6</v>
          </cell>
          <cell r="T10">
            <v>55</v>
          </cell>
          <cell r="V10">
            <v>6</v>
          </cell>
          <cell r="W10">
            <v>55</v>
          </cell>
          <cell r="Y10">
            <v>-15</v>
          </cell>
          <cell r="Z10">
            <v>2</v>
          </cell>
          <cell r="AB10">
            <v>-13</v>
          </cell>
          <cell r="AC10">
            <v>2</v>
          </cell>
          <cell r="AE10">
            <v>-13</v>
          </cell>
          <cell r="AF10">
            <v>2</v>
          </cell>
          <cell r="AH10">
            <v>-10</v>
          </cell>
          <cell r="AI10">
            <v>4</v>
          </cell>
        </row>
        <row r="11">
          <cell r="A11">
            <v>7</v>
          </cell>
          <cell r="B11">
            <v>60</v>
          </cell>
          <cell r="D11">
            <v>7</v>
          </cell>
          <cell r="E11">
            <v>90</v>
          </cell>
          <cell r="G11">
            <v>7</v>
          </cell>
          <cell r="H11">
            <v>75</v>
          </cell>
          <cell r="J11">
            <v>7</v>
          </cell>
          <cell r="K11">
            <v>93</v>
          </cell>
          <cell r="M11">
            <v>7</v>
          </cell>
          <cell r="N11">
            <v>35</v>
          </cell>
          <cell r="P11">
            <v>7</v>
          </cell>
          <cell r="Q11">
            <v>16</v>
          </cell>
          <cell r="S11">
            <v>7</v>
          </cell>
          <cell r="T11">
            <v>35</v>
          </cell>
          <cell r="V11">
            <v>7</v>
          </cell>
          <cell r="W11">
            <v>40</v>
          </cell>
          <cell r="Y11">
            <v>-14</v>
          </cell>
          <cell r="Z11">
            <v>2</v>
          </cell>
          <cell r="AB11">
            <v>-12</v>
          </cell>
          <cell r="AC11">
            <v>2</v>
          </cell>
          <cell r="AE11">
            <v>-12</v>
          </cell>
          <cell r="AF11">
            <v>3</v>
          </cell>
          <cell r="AH11">
            <v>-9</v>
          </cell>
          <cell r="AI11">
            <v>6</v>
          </cell>
        </row>
        <row r="12">
          <cell r="A12">
            <v>8</v>
          </cell>
          <cell r="B12">
            <v>65</v>
          </cell>
          <cell r="D12">
            <v>8</v>
          </cell>
          <cell r="E12">
            <v>95</v>
          </cell>
          <cell r="G12">
            <v>8</v>
          </cell>
          <cell r="H12">
            <v>84</v>
          </cell>
          <cell r="J12">
            <v>8</v>
          </cell>
          <cell r="K12">
            <v>95</v>
          </cell>
          <cell r="M12">
            <v>8</v>
          </cell>
          <cell r="N12">
            <v>30</v>
          </cell>
          <cell r="P12">
            <v>8</v>
          </cell>
          <cell r="Q12">
            <v>10</v>
          </cell>
          <cell r="S12">
            <v>8</v>
          </cell>
          <cell r="T12">
            <v>28</v>
          </cell>
          <cell r="V12">
            <v>8</v>
          </cell>
          <cell r="W12">
            <v>38</v>
          </cell>
          <cell r="Y12">
            <v>-13</v>
          </cell>
          <cell r="Z12">
            <v>4</v>
          </cell>
          <cell r="AB12">
            <v>-11</v>
          </cell>
          <cell r="AC12">
            <v>2</v>
          </cell>
          <cell r="AE12">
            <v>-11</v>
          </cell>
          <cell r="AF12">
            <v>4</v>
          </cell>
          <cell r="AH12">
            <v>-8</v>
          </cell>
          <cell r="AI12">
            <v>9</v>
          </cell>
        </row>
        <row r="13">
          <cell r="A13">
            <v>9</v>
          </cell>
          <cell r="B13">
            <v>75</v>
          </cell>
          <cell r="D13">
            <v>9</v>
          </cell>
          <cell r="E13">
            <v>96</v>
          </cell>
          <cell r="G13">
            <v>9</v>
          </cell>
          <cell r="H13">
            <v>90</v>
          </cell>
          <cell r="J13">
            <v>9</v>
          </cell>
          <cell r="K13">
            <v>97</v>
          </cell>
          <cell r="M13">
            <v>9</v>
          </cell>
          <cell r="N13">
            <v>20</v>
          </cell>
          <cell r="P13">
            <v>9</v>
          </cell>
          <cell r="Q13">
            <v>5</v>
          </cell>
          <cell r="S13">
            <v>9</v>
          </cell>
          <cell r="T13">
            <v>18</v>
          </cell>
          <cell r="V13">
            <v>9</v>
          </cell>
          <cell r="W13">
            <v>23</v>
          </cell>
          <cell r="Y13">
            <v>-12</v>
          </cell>
          <cell r="Z13">
            <v>5</v>
          </cell>
          <cell r="AB13">
            <v>-10</v>
          </cell>
          <cell r="AC13">
            <v>3</v>
          </cell>
          <cell r="AE13">
            <v>-10</v>
          </cell>
          <cell r="AF13">
            <v>5</v>
          </cell>
          <cell r="AH13">
            <v>-7</v>
          </cell>
          <cell r="AI13">
            <v>13</v>
          </cell>
        </row>
        <row r="14">
          <cell r="A14">
            <v>10</v>
          </cell>
          <cell r="B14">
            <v>84</v>
          </cell>
          <cell r="D14">
            <v>10</v>
          </cell>
          <cell r="E14">
            <v>97</v>
          </cell>
          <cell r="G14">
            <v>10</v>
          </cell>
          <cell r="H14">
            <v>95</v>
          </cell>
          <cell r="J14">
            <v>10</v>
          </cell>
          <cell r="K14">
            <v>97</v>
          </cell>
          <cell r="M14">
            <v>10</v>
          </cell>
          <cell r="N14">
            <v>18</v>
          </cell>
          <cell r="P14">
            <v>10</v>
          </cell>
          <cell r="Q14">
            <v>4</v>
          </cell>
          <cell r="S14">
            <v>10</v>
          </cell>
          <cell r="T14">
            <v>10</v>
          </cell>
          <cell r="V14">
            <v>10</v>
          </cell>
          <cell r="W14">
            <v>10</v>
          </cell>
          <cell r="Y14">
            <v>-11</v>
          </cell>
          <cell r="Z14">
            <v>5</v>
          </cell>
          <cell r="AB14">
            <v>-9</v>
          </cell>
          <cell r="AC14">
            <v>4</v>
          </cell>
          <cell r="AE14">
            <v>-9</v>
          </cell>
          <cell r="AF14">
            <v>8</v>
          </cell>
          <cell r="AH14">
            <v>-6</v>
          </cell>
          <cell r="AI14">
            <v>20</v>
          </cell>
        </row>
        <row r="15">
          <cell r="A15">
            <v>11</v>
          </cell>
          <cell r="B15">
            <v>87</v>
          </cell>
          <cell r="D15">
            <v>11</v>
          </cell>
          <cell r="E15">
            <v>97</v>
          </cell>
          <cell r="G15">
            <v>11</v>
          </cell>
          <cell r="H15">
            <v>96</v>
          </cell>
          <cell r="J15">
            <v>11</v>
          </cell>
          <cell r="K15">
            <v>97</v>
          </cell>
          <cell r="M15">
            <v>11</v>
          </cell>
          <cell r="N15">
            <v>15</v>
          </cell>
          <cell r="P15">
            <v>11</v>
          </cell>
          <cell r="Q15">
            <v>4</v>
          </cell>
          <cell r="S15">
            <v>11</v>
          </cell>
          <cell r="T15">
            <v>5</v>
          </cell>
          <cell r="V15">
            <v>11</v>
          </cell>
          <cell r="W15">
            <v>5</v>
          </cell>
          <cell r="Y15">
            <v>-10</v>
          </cell>
          <cell r="Z15">
            <v>9</v>
          </cell>
          <cell r="AB15">
            <v>-8</v>
          </cell>
          <cell r="AC15">
            <v>5</v>
          </cell>
          <cell r="AE15">
            <v>-8</v>
          </cell>
          <cell r="AF15">
            <v>10</v>
          </cell>
          <cell r="AH15">
            <v>-5</v>
          </cell>
          <cell r="AI15">
            <v>25</v>
          </cell>
        </row>
        <row r="16">
          <cell r="A16">
            <v>12</v>
          </cell>
          <cell r="B16">
            <v>90</v>
          </cell>
          <cell r="D16">
            <v>12</v>
          </cell>
          <cell r="E16">
            <v>97</v>
          </cell>
          <cell r="G16">
            <v>12</v>
          </cell>
          <cell r="H16">
            <v>97</v>
          </cell>
          <cell r="J16">
            <v>12</v>
          </cell>
          <cell r="K16">
            <v>98</v>
          </cell>
          <cell r="M16">
            <v>12</v>
          </cell>
          <cell r="N16">
            <v>10</v>
          </cell>
          <cell r="P16">
            <v>12</v>
          </cell>
          <cell r="Q16">
            <v>3</v>
          </cell>
          <cell r="S16">
            <v>12</v>
          </cell>
          <cell r="T16">
            <v>4</v>
          </cell>
          <cell r="V16">
            <v>12</v>
          </cell>
          <cell r="W16">
            <v>4</v>
          </cell>
          <cell r="Y16">
            <v>-9</v>
          </cell>
          <cell r="Z16">
            <v>13</v>
          </cell>
          <cell r="AB16">
            <v>-7</v>
          </cell>
          <cell r="AC16">
            <v>6</v>
          </cell>
          <cell r="AE16">
            <v>-7</v>
          </cell>
          <cell r="AF16">
            <v>15</v>
          </cell>
          <cell r="AH16">
            <v>-4</v>
          </cell>
          <cell r="AI16">
            <v>35</v>
          </cell>
        </row>
        <row r="17">
          <cell r="A17">
            <v>13</v>
          </cell>
          <cell r="B17">
            <v>93</v>
          </cell>
          <cell r="D17">
            <v>13</v>
          </cell>
          <cell r="E17">
            <v>97</v>
          </cell>
          <cell r="G17">
            <v>13</v>
          </cell>
          <cell r="H17">
            <v>97</v>
          </cell>
          <cell r="J17">
            <v>13</v>
          </cell>
          <cell r="K17">
            <v>98</v>
          </cell>
          <cell r="M17">
            <v>13</v>
          </cell>
          <cell r="N17">
            <v>6</v>
          </cell>
          <cell r="P17">
            <v>13</v>
          </cell>
          <cell r="Q17">
            <v>3</v>
          </cell>
          <cell r="S17">
            <v>13</v>
          </cell>
          <cell r="T17">
            <v>3</v>
          </cell>
          <cell r="V17">
            <v>13</v>
          </cell>
          <cell r="W17">
            <v>3</v>
          </cell>
          <cell r="Y17">
            <v>-8</v>
          </cell>
          <cell r="Z17">
            <v>15</v>
          </cell>
          <cell r="AB17">
            <v>-6</v>
          </cell>
          <cell r="AC17">
            <v>10</v>
          </cell>
          <cell r="AE17">
            <v>-6</v>
          </cell>
          <cell r="AF17">
            <v>20</v>
          </cell>
          <cell r="AH17">
            <v>-3</v>
          </cell>
          <cell r="AI17">
            <v>40</v>
          </cell>
        </row>
        <row r="18">
          <cell r="A18">
            <v>14</v>
          </cell>
          <cell r="B18">
            <v>95</v>
          </cell>
          <cell r="D18">
            <v>14</v>
          </cell>
          <cell r="E18">
            <v>97</v>
          </cell>
          <cell r="G18">
            <v>14</v>
          </cell>
          <cell r="H18">
            <v>97</v>
          </cell>
          <cell r="J18">
            <v>14</v>
          </cell>
          <cell r="K18">
            <v>98</v>
          </cell>
          <cell r="M18">
            <v>14</v>
          </cell>
          <cell r="N18">
            <v>5</v>
          </cell>
          <cell r="P18">
            <v>14</v>
          </cell>
          <cell r="Q18">
            <v>3</v>
          </cell>
          <cell r="S18">
            <v>14</v>
          </cell>
          <cell r="T18">
            <v>3</v>
          </cell>
          <cell r="V18">
            <v>14</v>
          </cell>
          <cell r="W18">
            <v>2</v>
          </cell>
          <cell r="Y18">
            <v>-7</v>
          </cell>
          <cell r="Z18">
            <v>16</v>
          </cell>
          <cell r="AB18">
            <v>-5</v>
          </cell>
          <cell r="AC18">
            <v>16</v>
          </cell>
          <cell r="AE18">
            <v>-5</v>
          </cell>
          <cell r="AF18">
            <v>25</v>
          </cell>
          <cell r="AH18">
            <v>-2</v>
          </cell>
          <cell r="AI18">
            <v>55</v>
          </cell>
        </row>
        <row r="19">
          <cell r="A19">
            <v>15</v>
          </cell>
          <cell r="B19">
            <v>97</v>
          </cell>
          <cell r="D19">
            <v>15</v>
          </cell>
          <cell r="E19">
            <v>97</v>
          </cell>
          <cell r="G19">
            <v>15</v>
          </cell>
          <cell r="H19">
            <v>97</v>
          </cell>
          <cell r="J19">
            <v>15</v>
          </cell>
          <cell r="K19">
            <v>99</v>
          </cell>
          <cell r="M19">
            <v>15</v>
          </cell>
          <cell r="N19">
            <v>4</v>
          </cell>
          <cell r="P19">
            <v>15</v>
          </cell>
          <cell r="Q19">
            <v>2</v>
          </cell>
          <cell r="S19">
            <v>15</v>
          </cell>
          <cell r="T19">
            <v>3</v>
          </cell>
          <cell r="V19">
            <v>15</v>
          </cell>
          <cell r="W19">
            <v>2</v>
          </cell>
          <cell r="Y19">
            <v>-6</v>
          </cell>
          <cell r="Z19">
            <v>20</v>
          </cell>
          <cell r="AB19">
            <v>-4</v>
          </cell>
          <cell r="AC19">
            <v>20</v>
          </cell>
          <cell r="AE19">
            <v>-4</v>
          </cell>
          <cell r="AF19">
            <v>30</v>
          </cell>
          <cell r="AH19">
            <v>-1</v>
          </cell>
          <cell r="AI19">
            <v>60</v>
          </cell>
        </row>
        <row r="20">
          <cell r="A20">
            <v>16</v>
          </cell>
          <cell r="B20">
            <v>97</v>
          </cell>
          <cell r="D20">
            <v>16</v>
          </cell>
          <cell r="E20">
            <v>97</v>
          </cell>
          <cell r="G20">
            <v>16</v>
          </cell>
          <cell r="H20">
            <v>98</v>
          </cell>
          <cell r="M20">
            <v>16</v>
          </cell>
          <cell r="N20">
            <v>3</v>
          </cell>
          <cell r="P20">
            <v>16</v>
          </cell>
          <cell r="Q20">
            <v>2</v>
          </cell>
          <cell r="S20">
            <v>16</v>
          </cell>
          <cell r="T20">
            <v>2</v>
          </cell>
          <cell r="V20">
            <v>16</v>
          </cell>
          <cell r="W20">
            <v>1</v>
          </cell>
          <cell r="Y20">
            <v>-5</v>
          </cell>
          <cell r="Z20">
            <v>25</v>
          </cell>
          <cell r="AB20">
            <v>-3</v>
          </cell>
          <cell r="AC20">
            <v>29</v>
          </cell>
          <cell r="AE20">
            <v>-3</v>
          </cell>
          <cell r="AF20">
            <v>35</v>
          </cell>
          <cell r="AH20">
            <v>0</v>
          </cell>
          <cell r="AI20">
            <v>70</v>
          </cell>
        </row>
        <row r="21">
          <cell r="A21">
            <v>17</v>
          </cell>
          <cell r="B21">
            <v>98</v>
          </cell>
          <cell r="D21">
            <v>17</v>
          </cell>
          <cell r="E21">
            <v>99</v>
          </cell>
          <cell r="G21">
            <v>17</v>
          </cell>
          <cell r="H21">
            <v>98</v>
          </cell>
          <cell r="M21">
            <v>17</v>
          </cell>
          <cell r="N21">
            <v>2</v>
          </cell>
          <cell r="P21">
            <v>17</v>
          </cell>
          <cell r="Q21">
            <v>2</v>
          </cell>
          <cell r="S21">
            <v>17</v>
          </cell>
          <cell r="T21">
            <v>2</v>
          </cell>
          <cell r="Y21">
            <v>-4</v>
          </cell>
          <cell r="Z21">
            <v>29</v>
          </cell>
          <cell r="AB21">
            <v>-2</v>
          </cell>
          <cell r="AC21">
            <v>35</v>
          </cell>
          <cell r="AE21">
            <v>-2</v>
          </cell>
          <cell r="AF21">
            <v>40</v>
          </cell>
          <cell r="AH21">
            <v>1</v>
          </cell>
          <cell r="AI21">
            <v>75</v>
          </cell>
        </row>
        <row r="22">
          <cell r="A22">
            <v>18</v>
          </cell>
          <cell r="B22">
            <v>98</v>
          </cell>
          <cell r="G22">
            <v>18</v>
          </cell>
          <cell r="H22">
            <v>98</v>
          </cell>
          <cell r="M22">
            <v>18</v>
          </cell>
          <cell r="N22">
            <v>2</v>
          </cell>
          <cell r="P22">
            <v>18</v>
          </cell>
          <cell r="Q22">
            <v>2</v>
          </cell>
          <cell r="S22">
            <v>18</v>
          </cell>
          <cell r="T22">
            <v>2</v>
          </cell>
          <cell r="Y22">
            <v>-3</v>
          </cell>
          <cell r="Z22">
            <v>35</v>
          </cell>
          <cell r="AB22">
            <v>-1</v>
          </cell>
          <cell r="AC22">
            <v>45</v>
          </cell>
          <cell r="AE22">
            <v>-1</v>
          </cell>
          <cell r="AF22">
            <v>50</v>
          </cell>
          <cell r="AH22">
            <v>2</v>
          </cell>
          <cell r="AI22">
            <v>84</v>
          </cell>
        </row>
        <row r="23">
          <cell r="A23">
            <v>19</v>
          </cell>
          <cell r="B23">
            <v>98</v>
          </cell>
          <cell r="G23">
            <v>19</v>
          </cell>
          <cell r="H23">
            <v>99</v>
          </cell>
          <cell r="M23">
            <v>19</v>
          </cell>
          <cell r="N23">
            <v>2</v>
          </cell>
          <cell r="P23">
            <v>19</v>
          </cell>
          <cell r="Q23">
            <v>1</v>
          </cell>
          <cell r="S23">
            <v>19</v>
          </cell>
          <cell r="T23">
            <v>1</v>
          </cell>
          <cell r="Y23">
            <v>-2</v>
          </cell>
          <cell r="Z23">
            <v>40</v>
          </cell>
          <cell r="AB23">
            <v>0</v>
          </cell>
          <cell r="AC23">
            <v>55</v>
          </cell>
          <cell r="AE23">
            <v>0</v>
          </cell>
          <cell r="AF23">
            <v>57</v>
          </cell>
          <cell r="AH23">
            <v>3</v>
          </cell>
          <cell r="AI23">
            <v>90</v>
          </cell>
        </row>
        <row r="24">
          <cell r="A24">
            <v>20</v>
          </cell>
          <cell r="B24">
            <v>99</v>
          </cell>
          <cell r="M24">
            <v>20</v>
          </cell>
          <cell r="N24">
            <v>2</v>
          </cell>
          <cell r="Y24">
            <v>-1</v>
          </cell>
          <cell r="Z24">
            <v>45</v>
          </cell>
          <cell r="AB24">
            <v>1</v>
          </cell>
          <cell r="AC24">
            <v>60</v>
          </cell>
          <cell r="AE24">
            <v>1</v>
          </cell>
          <cell r="AF24">
            <v>60</v>
          </cell>
          <cell r="AH24">
            <v>4</v>
          </cell>
          <cell r="AI24">
            <v>95</v>
          </cell>
        </row>
        <row r="25">
          <cell r="M25">
            <v>21</v>
          </cell>
          <cell r="N25">
            <v>1</v>
          </cell>
          <cell r="Y25">
            <v>0</v>
          </cell>
          <cell r="Z25">
            <v>50</v>
          </cell>
          <cell r="AB25">
            <v>2</v>
          </cell>
          <cell r="AC25">
            <v>70</v>
          </cell>
          <cell r="AE25">
            <v>2</v>
          </cell>
          <cell r="AF25">
            <v>70</v>
          </cell>
          <cell r="AH25">
            <v>5</v>
          </cell>
          <cell r="AI25">
            <v>96</v>
          </cell>
        </row>
        <row r="26">
          <cell r="Y26">
            <v>1</v>
          </cell>
          <cell r="Z26">
            <v>55</v>
          </cell>
          <cell r="AB26">
            <v>3</v>
          </cell>
          <cell r="AC26">
            <v>75</v>
          </cell>
          <cell r="AE26">
            <v>3</v>
          </cell>
          <cell r="AF26">
            <v>75</v>
          </cell>
          <cell r="AH26">
            <v>6</v>
          </cell>
          <cell r="AI26">
            <v>97</v>
          </cell>
        </row>
        <row r="27">
          <cell r="Y27">
            <v>2</v>
          </cell>
          <cell r="Z27">
            <v>60</v>
          </cell>
          <cell r="AB27">
            <v>4</v>
          </cell>
          <cell r="AC27">
            <v>85</v>
          </cell>
          <cell r="AE27">
            <v>4</v>
          </cell>
          <cell r="AF27">
            <v>80</v>
          </cell>
          <cell r="AH27">
            <v>7</v>
          </cell>
          <cell r="AI27">
            <v>97</v>
          </cell>
        </row>
        <row r="28">
          <cell r="Y28">
            <v>3</v>
          </cell>
          <cell r="Z28">
            <v>65</v>
          </cell>
          <cell r="AB28">
            <v>5</v>
          </cell>
          <cell r="AC28">
            <v>90</v>
          </cell>
          <cell r="AE28">
            <v>5</v>
          </cell>
          <cell r="AF28">
            <v>84</v>
          </cell>
          <cell r="AH28">
            <v>8</v>
          </cell>
          <cell r="AI28">
            <v>98</v>
          </cell>
        </row>
        <row r="29">
          <cell r="Y29">
            <v>4</v>
          </cell>
          <cell r="Z29">
            <v>67</v>
          </cell>
          <cell r="AB29">
            <v>6</v>
          </cell>
          <cell r="AC29">
            <v>95</v>
          </cell>
          <cell r="AE29">
            <v>6</v>
          </cell>
          <cell r="AF29">
            <v>87</v>
          </cell>
          <cell r="AH29">
            <v>9</v>
          </cell>
          <cell r="AI29">
            <v>98</v>
          </cell>
        </row>
        <row r="30">
          <cell r="Y30">
            <v>5</v>
          </cell>
          <cell r="Z30">
            <v>70</v>
          </cell>
          <cell r="AB30">
            <v>7</v>
          </cell>
          <cell r="AC30">
            <v>96</v>
          </cell>
          <cell r="AE30">
            <v>7</v>
          </cell>
          <cell r="AF30">
            <v>91</v>
          </cell>
          <cell r="AH30">
            <v>10</v>
          </cell>
          <cell r="AI30">
            <v>98</v>
          </cell>
        </row>
        <row r="31">
          <cell r="Y31">
            <v>6</v>
          </cell>
          <cell r="Z31">
            <v>75</v>
          </cell>
          <cell r="AB31">
            <v>8</v>
          </cell>
          <cell r="AC31">
            <v>97</v>
          </cell>
          <cell r="AE31">
            <v>8</v>
          </cell>
          <cell r="AF31">
            <v>94</v>
          </cell>
          <cell r="AH31">
            <v>11</v>
          </cell>
          <cell r="AI31">
            <v>98</v>
          </cell>
        </row>
        <row r="32">
          <cell r="Y32">
            <v>7</v>
          </cell>
          <cell r="Z32">
            <v>80</v>
          </cell>
          <cell r="AB32">
            <v>9</v>
          </cell>
          <cell r="AC32">
            <v>97</v>
          </cell>
          <cell r="AE32">
            <v>9</v>
          </cell>
          <cell r="AF32">
            <v>96</v>
          </cell>
          <cell r="AH32">
            <v>12</v>
          </cell>
          <cell r="AI32">
            <v>98</v>
          </cell>
        </row>
        <row r="33">
          <cell r="Y33">
            <v>8</v>
          </cell>
          <cell r="Z33">
            <v>84</v>
          </cell>
          <cell r="AB33">
            <v>10</v>
          </cell>
          <cell r="AC33">
            <v>98</v>
          </cell>
          <cell r="AE33">
            <v>10</v>
          </cell>
          <cell r="AF33">
            <v>97</v>
          </cell>
          <cell r="AH33">
            <v>13</v>
          </cell>
          <cell r="AI33">
            <v>98</v>
          </cell>
        </row>
        <row r="34">
          <cell r="Y34">
            <v>9</v>
          </cell>
          <cell r="Z34">
            <v>85</v>
          </cell>
          <cell r="AB34">
            <v>11</v>
          </cell>
          <cell r="AC34">
            <v>98</v>
          </cell>
          <cell r="AE34">
            <v>11</v>
          </cell>
          <cell r="AF34">
            <v>97</v>
          </cell>
          <cell r="AH34">
            <v>14</v>
          </cell>
          <cell r="AI34">
            <v>98</v>
          </cell>
        </row>
        <row r="35">
          <cell r="Y35">
            <v>10</v>
          </cell>
          <cell r="Z35">
            <v>90</v>
          </cell>
          <cell r="AB35">
            <v>12</v>
          </cell>
          <cell r="AC35">
            <v>98</v>
          </cell>
          <cell r="AE35">
            <v>12</v>
          </cell>
          <cell r="AF35">
            <v>98</v>
          </cell>
          <cell r="AH35">
            <v>15</v>
          </cell>
          <cell r="AI35">
            <v>99</v>
          </cell>
        </row>
        <row r="36">
          <cell r="Y36">
            <v>11</v>
          </cell>
          <cell r="Z36">
            <v>91</v>
          </cell>
          <cell r="AB36">
            <v>13</v>
          </cell>
          <cell r="AC36">
            <v>98</v>
          </cell>
          <cell r="AE36">
            <v>13</v>
          </cell>
          <cell r="AF36">
            <v>98</v>
          </cell>
        </row>
        <row r="37">
          <cell r="Y37">
            <v>12</v>
          </cell>
          <cell r="Z37">
            <v>94</v>
          </cell>
          <cell r="AB37">
            <v>14</v>
          </cell>
          <cell r="AC37">
            <v>98</v>
          </cell>
          <cell r="AE37">
            <v>14</v>
          </cell>
          <cell r="AF37">
            <v>98</v>
          </cell>
        </row>
        <row r="38">
          <cell r="Y38">
            <v>13</v>
          </cell>
          <cell r="Z38">
            <v>95</v>
          </cell>
          <cell r="AB38">
            <v>15</v>
          </cell>
          <cell r="AC38">
            <v>98</v>
          </cell>
          <cell r="AE38">
            <v>15</v>
          </cell>
          <cell r="AF38">
            <v>98</v>
          </cell>
        </row>
        <row r="39">
          <cell r="Y39">
            <v>14</v>
          </cell>
          <cell r="Z39">
            <v>96</v>
          </cell>
          <cell r="AB39">
            <v>16</v>
          </cell>
          <cell r="AC39">
            <v>98</v>
          </cell>
          <cell r="AE39">
            <v>16</v>
          </cell>
          <cell r="AF39">
            <v>98</v>
          </cell>
        </row>
        <row r="40">
          <cell r="Y40">
            <v>15</v>
          </cell>
          <cell r="Z40">
            <v>97</v>
          </cell>
          <cell r="AB40">
            <v>17</v>
          </cell>
          <cell r="AC40">
            <v>99</v>
          </cell>
          <cell r="AE40">
            <v>17</v>
          </cell>
          <cell r="AF40">
            <v>98</v>
          </cell>
        </row>
        <row r="41">
          <cell r="Y41">
            <v>16</v>
          </cell>
          <cell r="Z41">
            <v>97</v>
          </cell>
          <cell r="AE41">
            <v>18</v>
          </cell>
          <cell r="AF41">
            <v>98</v>
          </cell>
        </row>
        <row r="42">
          <cell r="Y42">
            <v>17</v>
          </cell>
          <cell r="Z42">
            <v>98</v>
          </cell>
          <cell r="AE42">
            <v>19</v>
          </cell>
          <cell r="AF42">
            <v>99</v>
          </cell>
        </row>
        <row r="43">
          <cell r="Y43">
            <v>18</v>
          </cell>
          <cell r="Z43">
            <v>98</v>
          </cell>
        </row>
        <row r="44">
          <cell r="Y44">
            <v>19</v>
          </cell>
          <cell r="Z44">
            <v>98</v>
          </cell>
        </row>
        <row r="45">
          <cell r="Y45">
            <v>20</v>
          </cell>
          <cell r="Z45">
            <v>99</v>
          </cell>
        </row>
      </sheetData>
      <sheetData sheetId="2"/>
      <sheetData sheetId="3" refreshError="1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57"/>
  <sheetViews>
    <sheetView workbookViewId="0">
      <selection activeCell="C14" sqref="C14"/>
    </sheetView>
  </sheetViews>
  <sheetFormatPr baseColWidth="10" defaultColWidth="9.140625" defaultRowHeight="15" x14ac:dyDescent="0.25"/>
  <cols>
    <col min="2" max="2" width="16.140625" customWidth="1"/>
    <col min="3" max="3" width="36" customWidth="1"/>
  </cols>
  <sheetData>
    <row r="1" spans="1:4" x14ac:dyDescent="0.25">
      <c r="B1" t="s">
        <v>25</v>
      </c>
      <c r="C1" t="s">
        <v>26</v>
      </c>
      <c r="D1" t="s">
        <v>28</v>
      </c>
    </row>
    <row r="2" spans="1:4" x14ac:dyDescent="0.25">
      <c r="C2" t="s">
        <v>27</v>
      </c>
      <c r="D2" t="s">
        <v>29</v>
      </c>
    </row>
    <row r="6" spans="1:4" x14ac:dyDescent="0.25">
      <c r="B6" t="s">
        <v>0</v>
      </c>
    </row>
    <row r="7" spans="1:4" x14ac:dyDescent="0.25">
      <c r="B7" t="s">
        <v>1</v>
      </c>
    </row>
    <row r="8" spans="1:4" x14ac:dyDescent="0.25">
      <c r="B8" t="s">
        <v>2</v>
      </c>
    </row>
    <row r="9" spans="1:4" x14ac:dyDescent="0.25">
      <c r="B9" t="s">
        <v>8</v>
      </c>
    </row>
    <row r="10" spans="1:4" x14ac:dyDescent="0.25">
      <c r="A10">
        <v>1</v>
      </c>
      <c r="B10" t="s">
        <v>9</v>
      </c>
    </row>
    <row r="12" spans="1:4" x14ac:dyDescent="0.25">
      <c r="B12" t="s">
        <v>0</v>
      </c>
    </row>
    <row r="14" spans="1:4" x14ac:dyDescent="0.25">
      <c r="B14" t="s">
        <v>3</v>
      </c>
    </row>
    <row r="15" spans="1:4" x14ac:dyDescent="0.25">
      <c r="A15">
        <v>1</v>
      </c>
    </row>
    <row r="16" spans="1:4" x14ac:dyDescent="0.25">
      <c r="A16">
        <v>2</v>
      </c>
    </row>
    <row r="17" spans="1:2" x14ac:dyDescent="0.25">
      <c r="A17">
        <v>3</v>
      </c>
    </row>
    <row r="18" spans="1:2" x14ac:dyDescent="0.25">
      <c r="A18">
        <v>4</v>
      </c>
    </row>
    <row r="19" spans="1:2" x14ac:dyDescent="0.25">
      <c r="A19">
        <v>5</v>
      </c>
    </row>
    <row r="20" spans="1:2" x14ac:dyDescent="0.25">
      <c r="B20" t="s">
        <v>4</v>
      </c>
    </row>
    <row r="24" spans="1:2" x14ac:dyDescent="0.25">
      <c r="B24" t="s">
        <v>5</v>
      </c>
    </row>
    <row r="30" spans="1:2" x14ac:dyDescent="0.25">
      <c r="B30" t="s">
        <v>6</v>
      </c>
    </row>
    <row r="31" spans="1:2" x14ac:dyDescent="0.25">
      <c r="B31" t="s">
        <v>11</v>
      </c>
    </row>
    <row r="35" spans="2:2" x14ac:dyDescent="0.25">
      <c r="B35" t="s">
        <v>7</v>
      </c>
    </row>
    <row r="36" spans="2:2" x14ac:dyDescent="0.25">
      <c r="B36" t="s">
        <v>10</v>
      </c>
    </row>
    <row r="41" spans="2:2" x14ac:dyDescent="0.25">
      <c r="B41" t="s">
        <v>12</v>
      </c>
    </row>
    <row r="43" spans="2:2" x14ac:dyDescent="0.25">
      <c r="B43" t="s">
        <v>13</v>
      </c>
    </row>
    <row r="44" spans="2:2" x14ac:dyDescent="0.25">
      <c r="B44" t="s">
        <v>14</v>
      </c>
    </row>
    <row r="45" spans="2:2" x14ac:dyDescent="0.25">
      <c r="B45" t="s">
        <v>15</v>
      </c>
    </row>
    <row r="46" spans="2:2" x14ac:dyDescent="0.25">
      <c r="B46" t="s">
        <v>16</v>
      </c>
    </row>
    <row r="49" spans="2:2" x14ac:dyDescent="0.25">
      <c r="B49" t="s">
        <v>17</v>
      </c>
    </row>
    <row r="50" spans="2:2" x14ac:dyDescent="0.25">
      <c r="B50" t="s">
        <v>18</v>
      </c>
    </row>
    <row r="51" spans="2:2" x14ac:dyDescent="0.25">
      <c r="B51" t="s">
        <v>19</v>
      </c>
    </row>
    <row r="52" spans="2:2" x14ac:dyDescent="0.25">
      <c r="B52" t="s">
        <v>20</v>
      </c>
    </row>
    <row r="53" spans="2:2" x14ac:dyDescent="0.25">
      <c r="B53" t="s">
        <v>21</v>
      </c>
    </row>
    <row r="55" spans="2:2" x14ac:dyDescent="0.25">
      <c r="B55" t="s">
        <v>22</v>
      </c>
    </row>
    <row r="56" spans="2:2" x14ac:dyDescent="0.25">
      <c r="B56" t="s">
        <v>23</v>
      </c>
    </row>
    <row r="57" spans="2:2" x14ac:dyDescent="0.25">
      <c r="B5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S54"/>
  <sheetViews>
    <sheetView showGridLines="0" zoomScale="64" zoomScaleNormal="64" zoomScaleSheetLayoutView="64" workbookViewId="0">
      <selection activeCell="F31" sqref="F31"/>
    </sheetView>
  </sheetViews>
  <sheetFormatPr baseColWidth="10" defaultColWidth="11.42578125" defaultRowHeight="12.75" x14ac:dyDescent="0.2"/>
  <cols>
    <col min="1" max="1" width="1.42578125" style="1" customWidth="1"/>
    <col min="2" max="2" width="50.85546875" style="5" customWidth="1"/>
    <col min="3" max="3" width="1.42578125" style="5" customWidth="1"/>
    <col min="4" max="4" width="42.7109375" style="5" customWidth="1"/>
    <col min="5" max="5" width="1.42578125" style="5" customWidth="1"/>
    <col min="6" max="6" width="53.85546875" style="5" customWidth="1"/>
    <col min="7" max="7" width="6" style="26" customWidth="1"/>
    <col min="8" max="10" width="20.28515625" style="1" customWidth="1"/>
    <col min="11" max="11" width="22" style="1" customWidth="1"/>
    <col min="12" max="12" width="8.28515625" style="3" hidden="1" customWidth="1"/>
    <col min="13" max="13" width="7.7109375" style="1" hidden="1" customWidth="1"/>
    <col min="14" max="14" width="8.140625" style="1" hidden="1" customWidth="1"/>
    <col min="15" max="15" width="5.85546875" style="1" hidden="1" customWidth="1"/>
    <col min="16" max="16" width="5.28515625" style="1" hidden="1" customWidth="1"/>
    <col min="17" max="17" width="30" style="1" hidden="1" customWidth="1"/>
    <col min="18" max="18" width="8" style="1" hidden="1" customWidth="1"/>
    <col min="19" max="19" width="92.7109375" style="1" customWidth="1"/>
    <col min="20" max="16384" width="11.42578125" style="1"/>
  </cols>
  <sheetData>
    <row r="1" spans="2:19" ht="36.75" customHeight="1" x14ac:dyDescent="0.2">
      <c r="B1" s="238" t="s">
        <v>109</v>
      </c>
      <c r="C1" s="238"/>
      <c r="D1" s="238"/>
      <c r="E1" s="238"/>
      <c r="F1" s="238"/>
      <c r="G1" s="238"/>
      <c r="H1" s="238"/>
      <c r="I1" s="238"/>
      <c r="J1" s="238"/>
      <c r="K1" s="238"/>
    </row>
    <row r="2" spans="2:19" ht="2.25" customHeight="1" x14ac:dyDescent="0.2">
      <c r="B2" s="11"/>
      <c r="C2" s="11"/>
      <c r="D2" s="11"/>
      <c r="E2" s="11"/>
      <c r="F2" s="11"/>
      <c r="G2" s="27"/>
    </row>
    <row r="3" spans="2:19" ht="17.25" customHeight="1" x14ac:dyDescent="0.3">
      <c r="B3" s="52"/>
      <c r="C3" s="52"/>
      <c r="D3" s="52"/>
      <c r="E3" s="52"/>
      <c r="F3" s="52"/>
      <c r="G3" s="53"/>
      <c r="H3" s="54"/>
      <c r="I3" s="54"/>
      <c r="J3" s="55" t="s">
        <v>32</v>
      </c>
      <c r="K3" s="56"/>
      <c r="L3" s="57"/>
      <c r="M3" s="58"/>
      <c r="N3" s="58"/>
      <c r="O3" s="58"/>
      <c r="P3" s="58"/>
      <c r="Q3" s="58"/>
      <c r="R3" s="58"/>
      <c r="S3" s="58"/>
    </row>
    <row r="4" spans="2:19" ht="4.5" customHeight="1" x14ac:dyDescent="0.3">
      <c r="B4" s="59"/>
      <c r="C4" s="52"/>
      <c r="D4" s="59"/>
      <c r="E4" s="59"/>
      <c r="F4" s="59"/>
      <c r="G4" s="60"/>
      <c r="H4" s="54"/>
      <c r="I4" s="54"/>
      <c r="J4" s="54"/>
      <c r="K4" s="54"/>
      <c r="L4" s="57"/>
      <c r="M4" s="58"/>
      <c r="N4" s="58"/>
      <c r="O4" s="58"/>
      <c r="P4" s="58"/>
      <c r="Q4" s="58"/>
      <c r="R4" s="58"/>
      <c r="S4" s="58"/>
    </row>
    <row r="5" spans="2:19" ht="18.75" x14ac:dyDescent="0.2">
      <c r="B5" s="61" t="s">
        <v>110</v>
      </c>
      <c r="C5" s="237"/>
      <c r="D5" s="237"/>
      <c r="E5" s="237"/>
      <c r="F5" s="237"/>
      <c r="G5" s="237"/>
      <c r="H5" s="237"/>
      <c r="I5" s="62" t="s">
        <v>33</v>
      </c>
      <c r="J5" s="237"/>
      <c r="K5" s="237"/>
      <c r="L5" s="57"/>
      <c r="M5" s="57"/>
      <c r="N5" s="58"/>
      <c r="O5" s="58"/>
      <c r="P5" s="58"/>
      <c r="Q5" s="58"/>
      <c r="R5" s="58"/>
      <c r="S5" s="58"/>
    </row>
    <row r="6" spans="2:19" ht="2.25" customHeight="1" x14ac:dyDescent="0.3">
      <c r="B6" s="63"/>
      <c r="C6" s="52"/>
      <c r="D6" s="52"/>
      <c r="E6" s="52"/>
      <c r="F6" s="52"/>
      <c r="G6" s="53"/>
      <c r="H6" s="64"/>
      <c r="I6" s="64"/>
      <c r="J6" s="64"/>
      <c r="K6" s="64"/>
      <c r="L6" s="57"/>
      <c r="M6" s="58"/>
      <c r="N6" s="58"/>
      <c r="O6" s="58"/>
      <c r="P6" s="58"/>
      <c r="Q6" s="58"/>
      <c r="R6" s="58"/>
      <c r="S6" s="58"/>
    </row>
    <row r="7" spans="2:19" ht="30" customHeight="1" x14ac:dyDescent="0.2">
      <c r="B7" s="62" t="s">
        <v>34</v>
      </c>
      <c r="C7" s="237"/>
      <c r="D7" s="237"/>
      <c r="E7" s="237"/>
      <c r="F7" s="237"/>
      <c r="G7" s="237"/>
      <c r="H7" s="237"/>
      <c r="I7" s="62" t="s">
        <v>33</v>
      </c>
      <c r="J7" s="237"/>
      <c r="K7" s="237"/>
      <c r="L7" s="57"/>
      <c r="M7" s="58"/>
      <c r="N7" s="58"/>
      <c r="O7" s="58"/>
      <c r="P7" s="58"/>
      <c r="Q7" s="58"/>
      <c r="R7" s="58"/>
      <c r="S7" s="58"/>
    </row>
    <row r="8" spans="2:19" ht="15" customHeight="1" x14ac:dyDescent="0.2">
      <c r="B8" s="30"/>
      <c r="C8" s="51"/>
      <c r="D8" s="51"/>
      <c r="E8" s="51"/>
      <c r="F8" s="51"/>
      <c r="G8" s="51"/>
      <c r="H8" s="51"/>
      <c r="I8" s="30"/>
      <c r="J8" s="51"/>
      <c r="K8" s="51"/>
    </row>
    <row r="9" spans="2:19" s="4" customFormat="1" ht="30" customHeight="1" x14ac:dyDescent="0.2">
      <c r="F9" s="45" t="s">
        <v>139</v>
      </c>
      <c r="G9" s="50">
        <f>(O23+O26+O29+O32+O35)/5</f>
        <v>50</v>
      </c>
      <c r="H9" s="46" t="str">
        <f>IF(AND(G9&gt;=0,G9&lt;=25),"REQUIERE APOYO PARA EL DESARROLLO",IF(AND(G9&gt;=26,G9&lt;=50),"DESEMPEÑO PROMEDIO",IF(AND(G9&gt;=51,G9&lt;=89),"DOMINA Y APLICA",IF(AND(G9&gt;=90,G9&lt;=100),"DESEMPEÑO SOBRESALIENTE",""))))</f>
        <v>DESEMPEÑO PROMEDIO</v>
      </c>
      <c r="J9" s="16"/>
    </row>
    <row r="10" spans="2:19" ht="6.75" customHeight="1" thickBot="1" x14ac:dyDescent="0.25">
      <c r="B10" s="12"/>
      <c r="C10" s="35"/>
      <c r="D10" s="35"/>
      <c r="E10" s="35"/>
      <c r="F10" s="33"/>
      <c r="G10" s="28"/>
      <c r="H10" s="16"/>
      <c r="I10" s="16"/>
      <c r="J10" s="16"/>
      <c r="K10" s="35"/>
    </row>
    <row r="11" spans="2:19" s="13" customFormat="1" ht="49.5" customHeight="1" x14ac:dyDescent="0.3">
      <c r="B11" s="243" t="s">
        <v>140</v>
      </c>
      <c r="C11" s="243"/>
      <c r="D11" s="243"/>
      <c r="E11" s="243"/>
      <c r="F11" s="243"/>
      <c r="G11" s="243"/>
      <c r="H11" s="243"/>
      <c r="I11" s="243"/>
      <c r="J11" s="243"/>
      <c r="K11" s="243"/>
      <c r="L11" s="14"/>
    </row>
    <row r="12" spans="2:19" ht="18" customHeight="1" x14ac:dyDescent="0.2">
      <c r="B12" s="5" t="s">
        <v>108</v>
      </c>
    </row>
    <row r="13" spans="2:19" ht="18.75" customHeight="1" x14ac:dyDescent="0.2">
      <c r="B13" s="70" t="s">
        <v>35</v>
      </c>
      <c r="C13" s="244" t="s">
        <v>31</v>
      </c>
      <c r="D13" s="244"/>
      <c r="E13" s="244"/>
      <c r="F13" s="244"/>
      <c r="G13" s="244"/>
      <c r="H13" s="244"/>
      <c r="I13" s="244"/>
      <c r="J13" s="244"/>
      <c r="K13" s="244"/>
    </row>
    <row r="14" spans="2:19" s="2" customFormat="1" ht="23.25" customHeight="1" x14ac:dyDescent="0.2">
      <c r="B14" s="65" t="s">
        <v>133</v>
      </c>
      <c r="C14" s="245" t="s">
        <v>131</v>
      </c>
      <c r="D14" s="245"/>
      <c r="E14" s="245"/>
      <c r="F14" s="245"/>
      <c r="G14" s="245"/>
      <c r="H14" s="245"/>
      <c r="I14" s="245"/>
      <c r="J14" s="245"/>
      <c r="K14" s="245"/>
      <c r="L14" s="34" t="s">
        <v>36</v>
      </c>
    </row>
    <row r="15" spans="2:19" s="2" customFormat="1" ht="23.25" customHeight="1" x14ac:dyDescent="0.2">
      <c r="B15" s="65" t="s">
        <v>88</v>
      </c>
      <c r="C15" s="245" t="s">
        <v>135</v>
      </c>
      <c r="D15" s="245"/>
      <c r="E15" s="245"/>
      <c r="F15" s="245"/>
      <c r="G15" s="245"/>
      <c r="H15" s="245"/>
      <c r="I15" s="245"/>
      <c r="J15" s="245"/>
      <c r="K15" s="245"/>
      <c r="L15" s="34" t="s">
        <v>83</v>
      </c>
    </row>
    <row r="16" spans="2:19" s="2" customFormat="1" ht="23.25" customHeight="1" x14ac:dyDescent="0.2">
      <c r="B16" s="65" t="s">
        <v>89</v>
      </c>
      <c r="C16" s="245" t="s">
        <v>132</v>
      </c>
      <c r="D16" s="245"/>
      <c r="E16" s="245"/>
      <c r="F16" s="245"/>
      <c r="G16" s="245"/>
      <c r="H16" s="245"/>
      <c r="I16" s="245"/>
      <c r="J16" s="245"/>
      <c r="K16" s="245"/>
      <c r="L16" s="34" t="s">
        <v>138</v>
      </c>
    </row>
    <row r="17" spans="1:17" s="2" customFormat="1" ht="23.25" customHeight="1" x14ac:dyDescent="0.2">
      <c r="B17" s="65" t="s">
        <v>90</v>
      </c>
      <c r="C17" s="245" t="s">
        <v>136</v>
      </c>
      <c r="D17" s="245"/>
      <c r="E17" s="245"/>
      <c r="F17" s="245"/>
      <c r="G17" s="245"/>
      <c r="H17" s="245"/>
      <c r="I17" s="245"/>
      <c r="J17" s="245"/>
      <c r="K17" s="245"/>
      <c r="L17" s="34" t="s">
        <v>137</v>
      </c>
    </row>
    <row r="18" spans="1:17" ht="3" customHeight="1" thickBot="1" x14ac:dyDescent="0.25">
      <c r="B18" s="66"/>
      <c r="C18" s="67"/>
      <c r="D18" s="68"/>
      <c r="E18" s="68"/>
      <c r="F18" s="68"/>
      <c r="G18" s="69"/>
      <c r="H18" s="68"/>
      <c r="I18" s="58"/>
      <c r="J18" s="58"/>
      <c r="K18" s="58"/>
      <c r="L18" s="34"/>
    </row>
    <row r="19" spans="1:17" s="6" customFormat="1" ht="49.5" customHeight="1" thickBot="1" x14ac:dyDescent="0.3">
      <c r="B19" s="36" t="s">
        <v>91</v>
      </c>
      <c r="C19" s="37"/>
      <c r="D19" s="36" t="s">
        <v>31</v>
      </c>
      <c r="E19" s="37"/>
      <c r="F19" s="38" t="s">
        <v>92</v>
      </c>
      <c r="G19" s="39"/>
      <c r="H19" s="82" t="s">
        <v>133</v>
      </c>
      <c r="I19" s="83" t="s">
        <v>88</v>
      </c>
      <c r="J19" s="83" t="s">
        <v>89</v>
      </c>
      <c r="K19" s="84" t="s">
        <v>90</v>
      </c>
      <c r="L19" s="16"/>
      <c r="M19" s="18"/>
      <c r="N19" s="40"/>
      <c r="O19" s="40"/>
      <c r="P19" s="40"/>
      <c r="Q19" s="40"/>
    </row>
    <row r="20" spans="1:17" s="4" customFormat="1" ht="11.25" customHeight="1" thickBot="1" x14ac:dyDescent="0.25">
      <c r="A20" s="8"/>
      <c r="B20" s="18"/>
      <c r="C20" s="18"/>
      <c r="D20" s="18"/>
      <c r="E20" s="18"/>
      <c r="F20" s="19"/>
      <c r="G20" s="19"/>
      <c r="H20" s="18"/>
      <c r="I20" s="18"/>
      <c r="J20" s="18"/>
      <c r="K20" s="18"/>
      <c r="L20" s="8"/>
      <c r="M20" s="8"/>
    </row>
    <row r="21" spans="1:17" s="4" customFormat="1" ht="21.75" customHeight="1" x14ac:dyDescent="0.2">
      <c r="A21" s="8"/>
      <c r="B21" s="241"/>
      <c r="C21" s="18"/>
      <c r="D21" s="247"/>
      <c r="E21" s="20"/>
      <c r="F21" s="25"/>
      <c r="G21" s="32"/>
      <c r="H21" s="71"/>
      <c r="I21" s="74" t="s">
        <v>134</v>
      </c>
      <c r="J21" s="74"/>
      <c r="K21" s="77"/>
      <c r="L21" s="17">
        <f>IF(H21="x",25,IF(I21="x",50,IF(J21="x",89,IF(K21="x",100))))</f>
        <v>50</v>
      </c>
      <c r="M21" s="17">
        <f>L21/3</f>
        <v>16.666666666666668</v>
      </c>
    </row>
    <row r="22" spans="1:17" s="4" customFormat="1" ht="21.75" customHeight="1" x14ac:dyDescent="0.2">
      <c r="A22" s="8"/>
      <c r="B22" s="241"/>
      <c r="C22" s="18"/>
      <c r="D22" s="248"/>
      <c r="E22" s="20"/>
      <c r="F22" s="25"/>
      <c r="G22" s="32"/>
      <c r="H22" s="72"/>
      <c r="I22" s="75" t="s">
        <v>134</v>
      </c>
      <c r="J22" s="75"/>
      <c r="K22" s="78"/>
      <c r="L22" s="17">
        <f t="shared" ref="L22:L23" si="0">IF(H22="x",25,IF(I22="x",50,IF(J22="x",89,IF(K22="x",100))))</f>
        <v>50</v>
      </c>
      <c r="M22" s="17">
        <f t="shared" ref="M22:M23" si="1">L22/3</f>
        <v>16.666666666666668</v>
      </c>
    </row>
    <row r="23" spans="1:17" s="4" customFormat="1" ht="21.75" customHeight="1" thickBot="1" x14ac:dyDescent="0.35">
      <c r="A23" s="8"/>
      <c r="B23" s="241"/>
      <c r="C23" s="18"/>
      <c r="D23" s="248"/>
      <c r="E23" s="20"/>
      <c r="F23" s="25"/>
      <c r="G23" s="32"/>
      <c r="H23" s="73"/>
      <c r="I23" s="80" t="s">
        <v>134</v>
      </c>
      <c r="J23" s="80"/>
      <c r="K23" s="79"/>
      <c r="L23" s="17">
        <f t="shared" si="0"/>
        <v>50</v>
      </c>
      <c r="M23" s="17">
        <f t="shared" si="1"/>
        <v>16.666666666666668</v>
      </c>
      <c r="N23" s="17">
        <f>SUM(M21:M23)</f>
        <v>50</v>
      </c>
      <c r="O23" s="41">
        <f>N23</f>
        <v>50</v>
      </c>
      <c r="P23" s="42" t="str">
        <f>IF(AND(O23&gt;=0,O23&lt;=25),"REQUIERE APOYO PARA EL DESARROLLO",IF(AND(O23&gt;=26,O23&lt;=50),"DESEMPEÑO PROMEDIO",IF(AND(O23&gt;=51,O23&lt;=89),"DOMINA Y APLICA",IF(AND(O23&gt;=90,O23&lt;=100),"DESEMPEÑO SOBRESALIENTE",""))))</f>
        <v>DESEMPEÑO PROMEDIO</v>
      </c>
      <c r="Q23" s="43"/>
    </row>
    <row r="24" spans="1:17" s="4" customFormat="1" ht="21.75" customHeight="1" x14ac:dyDescent="0.3">
      <c r="A24" s="8"/>
      <c r="B24" s="241"/>
      <c r="C24" s="18"/>
      <c r="D24" s="246"/>
      <c r="E24" s="21"/>
      <c r="F24" s="25"/>
      <c r="G24" s="32"/>
      <c r="H24" s="71"/>
      <c r="I24" s="74" t="s">
        <v>134</v>
      </c>
      <c r="J24" s="74"/>
      <c r="K24" s="77"/>
      <c r="L24" s="17">
        <f>IF(H24="x",25,IF(I24="x",50,IF(J24="x",89,IF(K24="x",100))))</f>
        <v>50</v>
      </c>
      <c r="M24" s="17">
        <f>L24/3</f>
        <v>16.666666666666668</v>
      </c>
      <c r="O24" s="44"/>
      <c r="P24" s="43"/>
      <c r="Q24" s="43"/>
    </row>
    <row r="25" spans="1:17" s="4" customFormat="1" ht="21.75" customHeight="1" x14ac:dyDescent="0.3">
      <c r="A25" s="8"/>
      <c r="B25" s="241"/>
      <c r="C25" s="18"/>
      <c r="D25" s="246"/>
      <c r="E25" s="21"/>
      <c r="F25" s="25"/>
      <c r="G25" s="32"/>
      <c r="H25" s="72"/>
      <c r="I25" s="75" t="s">
        <v>134</v>
      </c>
      <c r="J25" s="75"/>
      <c r="K25" s="78"/>
      <c r="L25" s="17">
        <f t="shared" ref="L25:L26" si="2">IF(H25="x",25,IF(I25="x",50,IF(J25="x",89,IF(K25="x",100))))</f>
        <v>50</v>
      </c>
      <c r="M25" s="17">
        <f t="shared" ref="M25:M26" si="3">L25/3</f>
        <v>16.666666666666668</v>
      </c>
      <c r="O25" s="44"/>
      <c r="P25" s="43"/>
      <c r="Q25" s="43"/>
    </row>
    <row r="26" spans="1:17" s="4" customFormat="1" ht="21.75" customHeight="1" thickBot="1" x14ac:dyDescent="0.35">
      <c r="A26" s="8"/>
      <c r="B26" s="241"/>
      <c r="C26" s="18"/>
      <c r="D26" s="246"/>
      <c r="E26" s="21"/>
      <c r="F26" s="25"/>
      <c r="G26" s="32"/>
      <c r="H26" s="73"/>
      <c r="I26" s="76" t="s">
        <v>134</v>
      </c>
      <c r="J26" s="76"/>
      <c r="K26" s="79"/>
      <c r="L26" s="17">
        <f t="shared" si="2"/>
        <v>50</v>
      </c>
      <c r="M26" s="17">
        <f t="shared" si="3"/>
        <v>16.666666666666668</v>
      </c>
      <c r="N26" s="17">
        <f>SUM(M24:M26)</f>
        <v>50</v>
      </c>
      <c r="O26" s="41">
        <f>N26</f>
        <v>50</v>
      </c>
      <c r="P26" s="42" t="str">
        <f>IF(AND(O26&gt;=0,O26&lt;=25),"REQUIERE APOYO PARA EL DESARROLLO",IF(AND(O26&gt;=26,O26&lt;=50),"DESEMPEÑO PROMEDIO",IF(AND(O26&gt;=51,O26&lt;=89),"DOMINA Y APLICA",IF(AND(O26&gt;=90,O26&lt;=100),"DESEMPEÑO SOBRESALIENTE",""))))</f>
        <v>DESEMPEÑO PROMEDIO</v>
      </c>
      <c r="Q26" s="43"/>
    </row>
    <row r="27" spans="1:17" s="4" customFormat="1" ht="21.75" customHeight="1" x14ac:dyDescent="0.3">
      <c r="A27" s="8"/>
      <c r="B27" s="241"/>
      <c r="C27" s="18"/>
      <c r="D27" s="246"/>
      <c r="E27" s="22"/>
      <c r="F27" s="25"/>
      <c r="G27" s="32"/>
      <c r="H27" s="71"/>
      <c r="I27" s="74" t="s">
        <v>134</v>
      </c>
      <c r="J27" s="74"/>
      <c r="K27" s="77"/>
      <c r="L27" s="17">
        <f>IF(H27="x",25,IF(I27="x",50,IF(J27="x",89,IF(K27="x",100))))</f>
        <v>50</v>
      </c>
      <c r="M27" s="17">
        <f>L27/3</f>
        <v>16.666666666666668</v>
      </c>
      <c r="O27" s="44"/>
      <c r="P27" s="43"/>
      <c r="Q27" s="43"/>
    </row>
    <row r="28" spans="1:17" s="4" customFormat="1" ht="21.75" customHeight="1" x14ac:dyDescent="0.3">
      <c r="A28" s="8"/>
      <c r="B28" s="241"/>
      <c r="C28" s="18"/>
      <c r="D28" s="246"/>
      <c r="E28" s="22"/>
      <c r="F28" s="25"/>
      <c r="G28" s="32"/>
      <c r="H28" s="72"/>
      <c r="I28" s="75" t="s">
        <v>134</v>
      </c>
      <c r="J28" s="75"/>
      <c r="K28" s="78"/>
      <c r="L28" s="17">
        <f t="shared" ref="L28:L29" si="4">IF(H28="x",25,IF(I28="x",50,IF(J28="x",89,IF(K28="x",100))))</f>
        <v>50</v>
      </c>
      <c r="M28" s="17">
        <f t="shared" ref="M28:M29" si="5">L28/3</f>
        <v>16.666666666666668</v>
      </c>
      <c r="O28" s="44"/>
      <c r="P28" s="43"/>
      <c r="Q28" s="43"/>
    </row>
    <row r="29" spans="1:17" s="4" customFormat="1" ht="21.75" customHeight="1" thickBot="1" x14ac:dyDescent="0.35">
      <c r="A29" s="8"/>
      <c r="B29" s="241"/>
      <c r="C29" s="18"/>
      <c r="D29" s="246"/>
      <c r="E29" s="22"/>
      <c r="F29" s="25"/>
      <c r="G29" s="32"/>
      <c r="H29" s="73"/>
      <c r="I29" s="76" t="s">
        <v>134</v>
      </c>
      <c r="J29" s="76"/>
      <c r="K29" s="79"/>
      <c r="L29" s="17">
        <f t="shared" si="4"/>
        <v>50</v>
      </c>
      <c r="M29" s="17">
        <f t="shared" si="5"/>
        <v>16.666666666666668</v>
      </c>
      <c r="N29" s="17">
        <f>SUM(M27:M29)</f>
        <v>50</v>
      </c>
      <c r="O29" s="41">
        <f>N29</f>
        <v>50</v>
      </c>
      <c r="P29" s="42" t="str">
        <f>IF(AND(O29&gt;=0,O29&lt;=25),"REQUIERE APOYO PARA EL DESARROLLO",IF(AND(O29&gt;=26,O29&lt;=50),"DESEMPEÑO PROMEDIO",IF(AND(O29&gt;=51,O29&lt;=89),"DOMINA Y APLICA",IF(AND(O29&gt;=90,O29&lt;=100),"DESEMPEÑO SOBRESALIENTE",""))))</f>
        <v>DESEMPEÑO PROMEDIO</v>
      </c>
      <c r="Q29" s="43"/>
    </row>
    <row r="30" spans="1:17" s="4" customFormat="1" ht="21.75" customHeight="1" x14ac:dyDescent="0.3">
      <c r="A30" s="8"/>
      <c r="B30" s="241"/>
      <c r="C30" s="18"/>
      <c r="D30" s="240"/>
      <c r="E30" s="23"/>
      <c r="F30" s="25"/>
      <c r="G30" s="32"/>
      <c r="H30" s="71"/>
      <c r="I30" s="81" t="s">
        <v>134</v>
      </c>
      <c r="J30" s="81"/>
      <c r="K30" s="77"/>
      <c r="L30" s="17">
        <f>IF(H30="x",25,IF(I30="x",50,IF(J30="x",89,IF(K30="x",100))))</f>
        <v>50</v>
      </c>
      <c r="M30" s="17">
        <f>L30/3</f>
        <v>16.666666666666668</v>
      </c>
      <c r="O30" s="44"/>
      <c r="P30" s="43"/>
      <c r="Q30" s="43"/>
    </row>
    <row r="31" spans="1:17" s="4" customFormat="1" ht="21.75" customHeight="1" x14ac:dyDescent="0.3">
      <c r="A31" s="8"/>
      <c r="B31" s="241"/>
      <c r="C31" s="18"/>
      <c r="D31" s="240"/>
      <c r="E31" s="23"/>
      <c r="F31" s="25"/>
      <c r="G31" s="32"/>
      <c r="H31" s="72"/>
      <c r="I31" s="75" t="s">
        <v>134</v>
      </c>
      <c r="J31" s="75"/>
      <c r="K31" s="78"/>
      <c r="L31" s="17">
        <f t="shared" ref="L31:L32" si="6">IF(H31="x",25,IF(I31="x",50,IF(J31="x",89,IF(K31="x",100))))</f>
        <v>50</v>
      </c>
      <c r="M31" s="17">
        <f t="shared" ref="M31:M32" si="7">L31/3</f>
        <v>16.666666666666668</v>
      </c>
      <c r="O31" s="44"/>
      <c r="P31" s="43"/>
      <c r="Q31" s="43"/>
    </row>
    <row r="32" spans="1:17" s="4" customFormat="1" ht="21.75" customHeight="1" thickBot="1" x14ac:dyDescent="0.35">
      <c r="A32" s="8"/>
      <c r="B32" s="241"/>
      <c r="C32" s="18"/>
      <c r="D32" s="240"/>
      <c r="E32" s="23"/>
      <c r="F32" s="25"/>
      <c r="G32" s="32"/>
      <c r="H32" s="73"/>
      <c r="I32" s="80" t="s">
        <v>134</v>
      </c>
      <c r="J32" s="80"/>
      <c r="K32" s="79"/>
      <c r="L32" s="17">
        <f t="shared" si="6"/>
        <v>50</v>
      </c>
      <c r="M32" s="17">
        <f t="shared" si="7"/>
        <v>16.666666666666668</v>
      </c>
      <c r="N32" s="17">
        <f>SUM(M30:M32)</f>
        <v>50</v>
      </c>
      <c r="O32" s="41">
        <f>N32</f>
        <v>50</v>
      </c>
      <c r="P32" s="42" t="str">
        <f>IF(AND(O32&gt;=0,O32&lt;=25),"REQUIERE APOYO PARA EL DESARROLLO",IF(AND(O32&gt;=26,O32&lt;=50),"DESEMPEÑO PROMEDIO",IF(AND(O32&gt;=51,O32&lt;=89),"DOMINA Y APLICA",IF(AND(O32&gt;=90,O32&lt;=100),"DESEMPEÑO SOBRESALIENTE",""))))</f>
        <v>DESEMPEÑO PROMEDIO</v>
      </c>
      <c r="Q32" s="43"/>
    </row>
    <row r="33" spans="1:18" s="4" customFormat="1" ht="21.75" customHeight="1" x14ac:dyDescent="0.3">
      <c r="A33" s="8"/>
      <c r="B33" s="241"/>
      <c r="C33" s="18"/>
      <c r="D33" s="242"/>
      <c r="E33" s="24"/>
      <c r="F33" s="25"/>
      <c r="G33" s="32"/>
      <c r="H33" s="71"/>
      <c r="I33" s="74" t="s">
        <v>134</v>
      </c>
      <c r="J33" s="74"/>
      <c r="K33" s="77"/>
      <c r="L33" s="17">
        <f>IF(H33="x",25,IF(I33="x",50,IF(J33="x",89,IF(K33="x",100))))</f>
        <v>50</v>
      </c>
      <c r="M33" s="17">
        <f>L33/3</f>
        <v>16.666666666666668</v>
      </c>
      <c r="O33" s="44"/>
      <c r="P33" s="43"/>
      <c r="Q33" s="43"/>
    </row>
    <row r="34" spans="1:18" s="4" customFormat="1" ht="21.75" customHeight="1" x14ac:dyDescent="0.3">
      <c r="A34" s="8"/>
      <c r="B34" s="241"/>
      <c r="C34" s="18"/>
      <c r="D34" s="242"/>
      <c r="E34" s="24"/>
      <c r="F34" s="25"/>
      <c r="G34" s="32"/>
      <c r="H34" s="72"/>
      <c r="I34" s="75" t="s">
        <v>134</v>
      </c>
      <c r="J34" s="75"/>
      <c r="K34" s="78"/>
      <c r="L34" s="17">
        <f t="shared" ref="L34:L35" si="8">IF(H34="x",25,IF(I34="x",50,IF(J34="x",89,IF(K34="x",100))))</f>
        <v>50</v>
      </c>
      <c r="M34" s="17">
        <f t="shared" ref="M34:M35" si="9">L34/3</f>
        <v>16.666666666666668</v>
      </c>
      <c r="O34" s="44"/>
      <c r="P34" s="43"/>
      <c r="Q34" s="43"/>
    </row>
    <row r="35" spans="1:18" s="4" customFormat="1" ht="21.75" customHeight="1" thickBot="1" x14ac:dyDescent="0.35">
      <c r="A35" s="8"/>
      <c r="B35" s="241"/>
      <c r="C35" s="18"/>
      <c r="D35" s="242"/>
      <c r="E35" s="24"/>
      <c r="F35" s="25"/>
      <c r="G35" s="32"/>
      <c r="H35" s="73"/>
      <c r="I35" s="76" t="s">
        <v>134</v>
      </c>
      <c r="J35" s="76"/>
      <c r="K35" s="79"/>
      <c r="L35" s="17">
        <f t="shared" si="8"/>
        <v>50</v>
      </c>
      <c r="M35" s="17">
        <f t="shared" si="9"/>
        <v>16.666666666666668</v>
      </c>
      <c r="N35" s="17">
        <f>SUM(M33:M35)</f>
        <v>50</v>
      </c>
      <c r="O35" s="41">
        <f>N35</f>
        <v>50</v>
      </c>
      <c r="P35" s="42" t="str">
        <f>IF(AND(O35&gt;=0,O35&lt;=25),"REQUIERE APOYO PARA EL DESARROLLO",IF(AND(O35&gt;=26,O35&lt;=50),"DESEMPEÑO PROMEDIO",IF(AND(O35&gt;=51,O35&lt;=89),"DOMINA Y APLICA",IF(AND(O35&gt;=90,O35&lt;=100),"DESEMPEÑO SOBRESALIENTE",""))))</f>
        <v>DESEMPEÑO PROMEDIO</v>
      </c>
      <c r="Q35" s="43"/>
    </row>
    <row r="36" spans="1:18" s="4" customFormat="1" ht="45.75" customHeight="1" x14ac:dyDescent="0.3">
      <c r="A36" s="8"/>
      <c r="B36" s="239"/>
      <c r="C36" s="239"/>
      <c r="D36" s="239"/>
      <c r="E36" s="239"/>
      <c r="F36" s="239"/>
      <c r="G36" s="28"/>
      <c r="H36" s="16"/>
      <c r="I36" s="16"/>
      <c r="J36" s="16"/>
      <c r="K36" s="16"/>
      <c r="L36" s="17"/>
      <c r="M36" s="8"/>
      <c r="N36" s="8"/>
      <c r="O36" s="15"/>
      <c r="P36" s="43"/>
      <c r="Q36" s="43"/>
    </row>
    <row r="37" spans="1:18" s="4" customFormat="1" ht="21.75" customHeight="1" x14ac:dyDescent="0.45">
      <c r="A37" s="8"/>
      <c r="C37" s="31"/>
      <c r="D37" s="31"/>
      <c r="E37" s="31"/>
      <c r="L37" s="47"/>
      <c r="M37" s="48"/>
      <c r="N37" s="48"/>
      <c r="Q37" s="49"/>
    </row>
    <row r="38" spans="1:18" s="4" customFormat="1" ht="21.75" customHeight="1" x14ac:dyDescent="0.2">
      <c r="A38" s="8"/>
      <c r="B38" s="33"/>
      <c r="C38" s="33"/>
      <c r="D38" s="33"/>
      <c r="E38" s="33"/>
      <c r="K38" s="16"/>
      <c r="L38" s="8"/>
      <c r="M38" s="8"/>
      <c r="N38" s="8"/>
      <c r="O38" s="8"/>
    </row>
    <row r="39" spans="1:18" s="4" customFormat="1" ht="21.75" customHeight="1" x14ac:dyDescent="0.2">
      <c r="A39" s="8"/>
      <c r="B39" s="33"/>
      <c r="C39" s="33"/>
      <c r="D39" s="33"/>
      <c r="E39" s="33"/>
      <c r="F39" s="33"/>
      <c r="G39" s="28"/>
      <c r="H39" s="16"/>
      <c r="I39" s="16"/>
      <c r="J39" s="16"/>
      <c r="K39" s="16"/>
      <c r="L39" s="8"/>
      <c r="M39" s="8"/>
      <c r="N39" s="8"/>
      <c r="O39" s="8"/>
    </row>
    <row r="40" spans="1:18" s="4" customFormat="1" ht="21.75" customHeight="1" x14ac:dyDescent="0.2">
      <c r="A40" s="8"/>
      <c r="B40" s="239"/>
      <c r="C40" s="239"/>
      <c r="D40" s="239"/>
      <c r="E40" s="239"/>
      <c r="F40" s="239"/>
      <c r="G40" s="28"/>
      <c r="H40" s="16"/>
      <c r="I40" s="16"/>
      <c r="J40" s="16"/>
      <c r="K40" s="16"/>
      <c r="L40" s="8"/>
      <c r="M40" s="8"/>
      <c r="N40" s="8"/>
      <c r="O40" s="8"/>
    </row>
    <row r="41" spans="1:18" s="4" customFormat="1" ht="21.75" customHeight="1" x14ac:dyDescent="0.2">
      <c r="A41" s="8"/>
      <c r="B41" s="239"/>
      <c r="C41" s="239"/>
      <c r="D41" s="239"/>
      <c r="E41" s="239"/>
      <c r="F41" s="239"/>
      <c r="G41" s="28"/>
      <c r="H41" s="16"/>
      <c r="I41" s="16"/>
      <c r="J41" s="16"/>
      <c r="K41" s="16"/>
      <c r="L41" s="8"/>
      <c r="M41" s="8"/>
      <c r="N41" s="8"/>
      <c r="O41" s="8"/>
    </row>
    <row r="42" spans="1:18" s="8" customFormat="1" ht="21.75" customHeight="1" x14ac:dyDescent="0.2">
      <c r="B42" s="7"/>
      <c r="C42" s="7"/>
      <c r="D42" s="7"/>
      <c r="E42" s="7"/>
      <c r="F42" s="7"/>
      <c r="G42" s="29"/>
    </row>
    <row r="43" spans="1:18" x14ac:dyDescent="0.2">
      <c r="B43" s="5" t="s">
        <v>30</v>
      </c>
      <c r="P43" s="10"/>
      <c r="Q43" s="10"/>
      <c r="R43" s="10"/>
    </row>
    <row r="49" spans="16:17" x14ac:dyDescent="0.2">
      <c r="P49" s="10"/>
      <c r="Q49" s="10"/>
    </row>
    <row r="50" spans="16:17" x14ac:dyDescent="0.2">
      <c r="Q50" s="9"/>
    </row>
    <row r="51" spans="16:17" x14ac:dyDescent="0.2">
      <c r="Q51" s="9"/>
    </row>
    <row r="52" spans="16:17" x14ac:dyDescent="0.2">
      <c r="Q52" s="9"/>
    </row>
    <row r="53" spans="16:17" x14ac:dyDescent="0.2">
      <c r="Q53" s="9"/>
    </row>
    <row r="54" spans="16:17" x14ac:dyDescent="0.2">
      <c r="Q54" s="9"/>
    </row>
  </sheetData>
  <protectedRanges>
    <protectedRange sqref="C5 C7:C9 J5 K3 F9 K38:K41 H10:I10 H39:J41 J7:J10 H20:K36" name="Rango1"/>
  </protectedRanges>
  <mergeCells count="24">
    <mergeCell ref="B27:B29"/>
    <mergeCell ref="D27:D29"/>
    <mergeCell ref="B30:B32"/>
    <mergeCell ref="C17:K17"/>
    <mergeCell ref="B21:B23"/>
    <mergeCell ref="D21:D23"/>
    <mergeCell ref="B24:B26"/>
    <mergeCell ref="D24:D26"/>
    <mergeCell ref="J5:K5"/>
    <mergeCell ref="J7:K7"/>
    <mergeCell ref="B1:K1"/>
    <mergeCell ref="B40:F40"/>
    <mergeCell ref="B41:F41"/>
    <mergeCell ref="B36:F36"/>
    <mergeCell ref="C5:H5"/>
    <mergeCell ref="C7:H7"/>
    <mergeCell ref="D30:D32"/>
    <mergeCell ref="B33:B35"/>
    <mergeCell ref="D33:D35"/>
    <mergeCell ref="B11:K11"/>
    <mergeCell ref="C13:K13"/>
    <mergeCell ref="C14:K14"/>
    <mergeCell ref="C15:K15"/>
    <mergeCell ref="C16:K16"/>
  </mergeCells>
  <pageMargins left="0.25" right="0.25" top="0.75" bottom="0.75" header="0.3" footer="0.3"/>
  <pageSetup paperSize="9" scale="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R54"/>
  <sheetViews>
    <sheetView showGridLines="0" topLeftCell="A13" zoomScale="84" zoomScaleNormal="84" workbookViewId="0">
      <selection activeCell="B21" sqref="B21:B23"/>
    </sheetView>
  </sheetViews>
  <sheetFormatPr baseColWidth="10" defaultColWidth="11.42578125" defaultRowHeight="20.25" x14ac:dyDescent="0.3"/>
  <cols>
    <col min="1" max="1" width="1.42578125" style="135" customWidth="1"/>
    <col min="2" max="2" width="36.140625" style="142" customWidth="1"/>
    <col min="3" max="3" width="1.42578125" style="142" customWidth="1"/>
    <col min="4" max="4" width="32.7109375" style="142" customWidth="1"/>
    <col min="5" max="5" width="1.42578125" style="142" customWidth="1"/>
    <col min="6" max="6" width="164.7109375" style="142" customWidth="1"/>
    <col min="7" max="7" width="2" style="143" customWidth="1"/>
    <col min="8" max="11" width="28.7109375" style="135" customWidth="1"/>
    <col min="12" max="12" width="19.28515625" style="134" hidden="1" customWidth="1"/>
    <col min="13" max="15" width="19.28515625" style="135" hidden="1" customWidth="1"/>
    <col min="16" max="16" width="28.42578125" style="199" customWidth="1"/>
    <col min="17" max="19" width="19.28515625" style="135" customWidth="1"/>
    <col min="20" max="16384" width="11.42578125" style="135"/>
  </cols>
  <sheetData>
    <row r="1" spans="2:16" ht="26.25" customHeight="1" x14ac:dyDescent="0.3">
      <c r="B1" s="258" t="s">
        <v>109</v>
      </c>
      <c r="C1" s="258"/>
      <c r="D1" s="258"/>
      <c r="E1" s="258"/>
      <c r="F1" s="258"/>
      <c r="G1" s="258"/>
      <c r="H1" s="258"/>
      <c r="I1" s="258"/>
      <c r="J1" s="258"/>
      <c r="K1" s="258"/>
    </row>
    <row r="2" spans="2:16" ht="2.25" customHeight="1" x14ac:dyDescent="0.3">
      <c r="B2" s="136"/>
      <c r="C2" s="136"/>
      <c r="D2" s="136"/>
      <c r="E2" s="136"/>
      <c r="F2" s="136"/>
      <c r="G2" s="137"/>
    </row>
    <row r="3" spans="2:16" ht="17.25" customHeight="1" x14ac:dyDescent="0.3">
      <c r="B3" s="138"/>
      <c r="C3" s="138"/>
      <c r="D3" s="138"/>
      <c r="E3" s="138"/>
      <c r="F3" s="138"/>
      <c r="G3" s="139"/>
      <c r="J3" s="140" t="s">
        <v>32</v>
      </c>
      <c r="K3" s="141"/>
    </row>
    <row r="4" spans="2:16" ht="4.5" customHeight="1" x14ac:dyDescent="0.3">
      <c r="C4" s="138"/>
    </row>
    <row r="5" spans="2:16" x14ac:dyDescent="0.3">
      <c r="B5" s="144" t="s">
        <v>110</v>
      </c>
      <c r="C5" s="259"/>
      <c r="D5" s="259"/>
      <c r="E5" s="259"/>
      <c r="F5" s="259"/>
      <c r="G5" s="259"/>
      <c r="H5" s="259"/>
      <c r="I5" s="145" t="s">
        <v>33</v>
      </c>
      <c r="J5" s="259"/>
      <c r="K5" s="259"/>
      <c r="M5" s="134"/>
    </row>
    <row r="6" spans="2:16" ht="2.25" customHeight="1" x14ac:dyDescent="0.3">
      <c r="B6" s="146"/>
      <c r="C6" s="138"/>
      <c r="D6" s="138"/>
      <c r="E6" s="138"/>
      <c r="F6" s="138"/>
      <c r="G6" s="139"/>
      <c r="H6" s="134"/>
      <c r="I6" s="134"/>
      <c r="J6" s="134"/>
      <c r="K6" s="134"/>
    </row>
    <row r="7" spans="2:16" ht="30" customHeight="1" x14ac:dyDescent="0.3">
      <c r="B7" s="145" t="s">
        <v>34</v>
      </c>
      <c r="C7" s="259"/>
      <c r="D7" s="259"/>
      <c r="E7" s="259"/>
      <c r="F7" s="259"/>
      <c r="G7" s="259"/>
      <c r="H7" s="259"/>
      <c r="I7" s="145" t="s">
        <v>33</v>
      </c>
      <c r="J7" s="259"/>
      <c r="K7" s="259"/>
    </row>
    <row r="8" spans="2:16" ht="11.25" customHeight="1" x14ac:dyDescent="0.3">
      <c r="B8" s="145"/>
      <c r="C8" s="136"/>
      <c r="D8" s="136"/>
      <c r="E8" s="136"/>
      <c r="F8" s="136"/>
      <c r="G8" s="136"/>
      <c r="H8" s="136"/>
      <c r="I8" s="145"/>
      <c r="J8" s="136"/>
      <c r="K8" s="136"/>
    </row>
    <row r="9" spans="2:16" s="89" customFormat="1" ht="20.25" customHeight="1" x14ac:dyDescent="0.3">
      <c r="B9" s="147"/>
      <c r="C9" s="147"/>
      <c r="D9" s="147"/>
      <c r="E9" s="147"/>
      <c r="F9" s="147"/>
      <c r="G9" s="148" t="s">
        <v>139</v>
      </c>
      <c r="H9" s="149">
        <f>(O23+O26+O29+O32+O35)/5</f>
        <v>90</v>
      </c>
      <c r="I9" s="150" t="str">
        <f>IF(AND(H9&gt;=0,H9&lt;=50),"REQUIERE APOYO PARA EL DESARROLLO",IF(AND(H9&gt;=51,H9&lt;=70),"DESEMPEÑO PROMEDIO",IF(AND(H9&gt;=70,H9&lt;=90),"DOMINA Y APLICA",IF(AND(H9&gt;=91,H9&lt;=100),"DESEMPEÑO SOBRESALIENTE",""))))</f>
        <v>DOMINA Y APLICA</v>
      </c>
      <c r="J9" s="151"/>
      <c r="K9" s="147"/>
      <c r="P9" s="200"/>
    </row>
    <row r="10" spans="2:16" ht="6.75" customHeight="1" thickBot="1" x14ac:dyDescent="0.35">
      <c r="B10" s="152"/>
      <c r="C10" s="153"/>
      <c r="D10" s="153"/>
      <c r="E10" s="153"/>
      <c r="F10" s="154"/>
      <c r="G10" s="155"/>
      <c r="H10" s="156"/>
      <c r="I10" s="156"/>
      <c r="J10" s="156"/>
      <c r="K10" s="153"/>
    </row>
    <row r="11" spans="2:16" s="158" customFormat="1" ht="54" customHeight="1" x14ac:dyDescent="0.3">
      <c r="B11" s="260" t="s">
        <v>177</v>
      </c>
      <c r="C11" s="260"/>
      <c r="D11" s="260"/>
      <c r="E11" s="260"/>
      <c r="F11" s="260"/>
      <c r="G11" s="260"/>
      <c r="H11" s="260"/>
      <c r="I11" s="260"/>
      <c r="J11" s="260"/>
      <c r="K11" s="260"/>
      <c r="L11" s="157"/>
      <c r="P11" s="199"/>
    </row>
    <row r="12" spans="2:16" ht="8.25" customHeight="1" x14ac:dyDescent="0.3">
      <c r="B12" s="142" t="s">
        <v>108</v>
      </c>
    </row>
    <row r="13" spans="2:16" ht="18.75" customHeight="1" x14ac:dyDescent="0.3">
      <c r="B13" s="159" t="s">
        <v>35</v>
      </c>
      <c r="C13" s="261" t="s">
        <v>31</v>
      </c>
      <c r="D13" s="261"/>
      <c r="E13" s="261"/>
      <c r="F13" s="261"/>
      <c r="G13" s="261"/>
      <c r="H13" s="261"/>
      <c r="I13" s="261"/>
      <c r="J13" s="261"/>
      <c r="K13" s="261"/>
    </row>
    <row r="14" spans="2:16" s="160" customFormat="1" ht="42.75" customHeight="1" x14ac:dyDescent="0.3">
      <c r="B14" s="178" t="s">
        <v>133</v>
      </c>
      <c r="C14" s="262" t="s">
        <v>131</v>
      </c>
      <c r="D14" s="262"/>
      <c r="E14" s="262"/>
      <c r="F14" s="262"/>
      <c r="G14" s="262"/>
      <c r="H14" s="262"/>
      <c r="I14" s="262"/>
      <c r="J14" s="262"/>
      <c r="K14" s="262"/>
      <c r="L14" s="134" t="s">
        <v>36</v>
      </c>
      <c r="P14" s="201"/>
    </row>
    <row r="15" spans="2:16" s="160" customFormat="1" ht="33.75" customHeight="1" x14ac:dyDescent="0.3">
      <c r="B15" s="178" t="s">
        <v>88</v>
      </c>
      <c r="C15" s="262" t="s">
        <v>135</v>
      </c>
      <c r="D15" s="262"/>
      <c r="E15" s="262"/>
      <c r="F15" s="262"/>
      <c r="G15" s="262"/>
      <c r="H15" s="262"/>
      <c r="I15" s="262"/>
      <c r="J15" s="262"/>
      <c r="K15" s="262"/>
      <c r="L15" s="134" t="s">
        <v>83</v>
      </c>
      <c r="P15" s="201"/>
    </row>
    <row r="16" spans="2:16" s="160" customFormat="1" ht="33.75" customHeight="1" x14ac:dyDescent="0.3">
      <c r="B16" s="178" t="s">
        <v>89</v>
      </c>
      <c r="C16" s="262" t="s">
        <v>132</v>
      </c>
      <c r="D16" s="262"/>
      <c r="E16" s="262"/>
      <c r="F16" s="262"/>
      <c r="G16" s="262"/>
      <c r="H16" s="262"/>
      <c r="I16" s="262"/>
      <c r="J16" s="262"/>
      <c r="K16" s="262"/>
      <c r="L16" s="134" t="s">
        <v>138</v>
      </c>
      <c r="P16" s="201"/>
    </row>
    <row r="17" spans="1:17" s="160" customFormat="1" ht="33.75" customHeight="1" x14ac:dyDescent="0.3">
      <c r="B17" s="178" t="s">
        <v>90</v>
      </c>
      <c r="C17" s="262" t="s">
        <v>136</v>
      </c>
      <c r="D17" s="262"/>
      <c r="E17" s="262"/>
      <c r="F17" s="262"/>
      <c r="G17" s="262"/>
      <c r="H17" s="262"/>
      <c r="I17" s="262"/>
      <c r="J17" s="262"/>
      <c r="K17" s="262"/>
      <c r="L17" s="134" t="s">
        <v>137</v>
      </c>
      <c r="P17" s="201"/>
    </row>
    <row r="18" spans="1:17" ht="3" customHeight="1" thickBot="1" x14ac:dyDescent="0.35">
      <c r="B18" s="162"/>
      <c r="C18" s="163"/>
      <c r="D18" s="164"/>
      <c r="E18" s="164"/>
      <c r="F18" s="164"/>
      <c r="G18" s="165"/>
      <c r="H18" s="164"/>
    </row>
    <row r="19" spans="1:17" s="166" customFormat="1" ht="63" customHeight="1" thickBot="1" x14ac:dyDescent="0.3">
      <c r="B19" s="90" t="s">
        <v>91</v>
      </c>
      <c r="C19" s="85"/>
      <c r="D19" s="90" t="s">
        <v>31</v>
      </c>
      <c r="E19" s="85"/>
      <c r="F19" s="91" t="s">
        <v>92</v>
      </c>
      <c r="G19" s="167"/>
      <c r="H19" s="196" t="s">
        <v>133</v>
      </c>
      <c r="I19" s="196" t="s">
        <v>88</v>
      </c>
      <c r="J19" s="196" t="s">
        <v>89</v>
      </c>
      <c r="K19" s="196" t="s">
        <v>90</v>
      </c>
      <c r="L19" s="156"/>
      <c r="M19" s="85"/>
      <c r="P19" s="202"/>
    </row>
    <row r="20" spans="1:17" s="89" customFormat="1" ht="3" customHeight="1" x14ac:dyDescent="0.3">
      <c r="A20" s="88"/>
      <c r="B20" s="85"/>
      <c r="C20" s="85"/>
      <c r="D20" s="85"/>
      <c r="E20" s="85"/>
      <c r="F20" s="169"/>
      <c r="G20" s="169"/>
      <c r="H20" s="85"/>
      <c r="I20" s="85"/>
      <c r="J20" s="85"/>
      <c r="K20" s="85"/>
      <c r="L20" s="88"/>
      <c r="M20" s="88"/>
      <c r="P20" s="200"/>
    </row>
    <row r="21" spans="1:17" s="89" customFormat="1" ht="19.5" customHeight="1" x14ac:dyDescent="0.3">
      <c r="A21" s="88"/>
      <c r="B21" s="250" t="s">
        <v>63</v>
      </c>
      <c r="C21" s="181"/>
      <c r="D21" s="252" t="s">
        <v>111</v>
      </c>
      <c r="E21" s="182"/>
      <c r="F21" s="183" t="s">
        <v>98</v>
      </c>
      <c r="G21" s="155"/>
      <c r="H21" s="177"/>
      <c r="I21" s="177"/>
      <c r="J21" s="177" t="s">
        <v>134</v>
      </c>
      <c r="K21" s="177"/>
      <c r="L21" s="89">
        <f>IF(H21="x",50,IF(I21="x",70,IF(J21="x",90,IF(K21="x",100))))</f>
        <v>90</v>
      </c>
      <c r="M21" s="89">
        <f>L21/3</f>
        <v>30</v>
      </c>
      <c r="P21" s="249" t="str">
        <f>IF(AND(O23&gt;=0,O23&lt;=50),"REQUIERE APOYO PARA EL DESARROLLO",IF(AND(O23&gt;=51,O23&lt;=70),"DESEMPEÑO PROMEDIO",IF(AND(O23&gt;=71,O23&lt;=90),"DOMINA Y APLICA",IF(AND(O23&gt;=91,O23&lt;=100),"DESEMPEÑO SOBRESALIENTE",""))))</f>
        <v>DOMINA Y APLICA</v>
      </c>
    </row>
    <row r="22" spans="1:17" s="89" customFormat="1" ht="24" customHeight="1" x14ac:dyDescent="0.3">
      <c r="A22" s="88"/>
      <c r="B22" s="250"/>
      <c r="C22" s="181"/>
      <c r="D22" s="252"/>
      <c r="E22" s="182"/>
      <c r="F22" s="183" t="s">
        <v>97</v>
      </c>
      <c r="G22" s="155"/>
      <c r="H22" s="177"/>
      <c r="I22" s="177"/>
      <c r="J22" s="177" t="s">
        <v>134</v>
      </c>
      <c r="K22" s="177"/>
      <c r="L22" s="89">
        <f t="shared" ref="L22:L35" si="0">IF(H22="x",50,IF(I22="x",70,IF(J22="x",90,IF(K22="x",100))))</f>
        <v>90</v>
      </c>
      <c r="M22" s="89">
        <f t="shared" ref="M22:M23" si="1">L22/3</f>
        <v>30</v>
      </c>
      <c r="P22" s="249"/>
    </row>
    <row r="23" spans="1:17" s="89" customFormat="1" ht="22.5" customHeight="1" x14ac:dyDescent="0.3">
      <c r="A23" s="88"/>
      <c r="B23" s="250"/>
      <c r="C23" s="181"/>
      <c r="D23" s="257"/>
      <c r="E23" s="182"/>
      <c r="F23" s="184" t="s">
        <v>170</v>
      </c>
      <c r="G23" s="155"/>
      <c r="H23" s="177"/>
      <c r="I23" s="177"/>
      <c r="J23" s="177" t="s">
        <v>134</v>
      </c>
      <c r="K23" s="177"/>
      <c r="L23" s="89">
        <f t="shared" si="0"/>
        <v>90</v>
      </c>
      <c r="M23" s="89">
        <f t="shared" si="1"/>
        <v>30</v>
      </c>
      <c r="N23" s="89">
        <f>SUM(M21:M23)</f>
        <v>90</v>
      </c>
      <c r="O23" s="171">
        <f>N23</f>
        <v>90</v>
      </c>
      <c r="P23" s="249"/>
      <c r="Q23" s="88"/>
    </row>
    <row r="24" spans="1:17" s="89" customFormat="1" ht="25.5" customHeight="1" x14ac:dyDescent="0.3">
      <c r="A24" s="88"/>
      <c r="B24" s="250" t="s">
        <v>62</v>
      </c>
      <c r="C24" s="181"/>
      <c r="D24" s="251" t="s">
        <v>96</v>
      </c>
      <c r="E24" s="182"/>
      <c r="F24" s="185" t="s">
        <v>82</v>
      </c>
      <c r="G24" s="155"/>
      <c r="H24" s="177"/>
      <c r="I24" s="177"/>
      <c r="J24" s="177" t="s">
        <v>134</v>
      </c>
      <c r="K24" s="177"/>
      <c r="L24" s="89">
        <f t="shared" si="0"/>
        <v>90</v>
      </c>
      <c r="M24" s="89">
        <f>L24/3</f>
        <v>30</v>
      </c>
      <c r="O24" s="88"/>
      <c r="P24" s="249" t="str">
        <f>IF(AND(O26&gt;=0,O26&lt;=50),"REQUIERE APOYO PARA EL DESARROLLO",IF(AND(O26&gt;=51,O26&lt;=70),"DESEMPEÑO PROMEDIO",IF(AND(O26&gt;=71,O26&lt;=90),"DOMINA Y APLICA",IF(AND(O26&gt;=91,O26&lt;=100),"DESEMPEÑO SOBRESALIENTE",""))))</f>
        <v>DOMINA Y APLICA</v>
      </c>
      <c r="Q24" s="88"/>
    </row>
    <row r="25" spans="1:17" s="89" customFormat="1" ht="21" customHeight="1" x14ac:dyDescent="0.3">
      <c r="A25" s="88"/>
      <c r="B25" s="250"/>
      <c r="C25" s="181"/>
      <c r="D25" s="252"/>
      <c r="E25" s="186"/>
      <c r="F25" s="87" t="s">
        <v>168</v>
      </c>
      <c r="G25" s="155"/>
      <c r="H25" s="177"/>
      <c r="I25" s="177"/>
      <c r="J25" s="177" t="s">
        <v>134</v>
      </c>
      <c r="K25" s="177"/>
      <c r="L25" s="89">
        <f t="shared" si="0"/>
        <v>90</v>
      </c>
      <c r="M25" s="89">
        <f t="shared" ref="M25:M26" si="2">L25/3</f>
        <v>30</v>
      </c>
      <c r="O25" s="88"/>
      <c r="P25" s="249"/>
      <c r="Q25" s="88"/>
    </row>
    <row r="26" spans="1:17" s="89" customFormat="1" ht="34.5" customHeight="1" x14ac:dyDescent="0.3">
      <c r="A26" s="88"/>
      <c r="B26" s="250"/>
      <c r="C26" s="181"/>
      <c r="D26" s="255"/>
      <c r="E26" s="182"/>
      <c r="F26" s="187" t="s">
        <v>169</v>
      </c>
      <c r="G26" s="155"/>
      <c r="H26" s="177"/>
      <c r="I26" s="177"/>
      <c r="J26" s="177" t="s">
        <v>134</v>
      </c>
      <c r="K26" s="177"/>
      <c r="L26" s="89">
        <f t="shared" si="0"/>
        <v>90</v>
      </c>
      <c r="M26" s="89">
        <f t="shared" si="2"/>
        <v>30</v>
      </c>
      <c r="N26" s="89">
        <f>SUM(M24:M26)</f>
        <v>90</v>
      </c>
      <c r="O26" s="171">
        <f>N26</f>
        <v>90</v>
      </c>
      <c r="P26" s="249"/>
      <c r="Q26" s="88"/>
    </row>
    <row r="27" spans="1:17" s="89" customFormat="1" ht="22.5" customHeight="1" x14ac:dyDescent="0.3">
      <c r="A27" s="88"/>
      <c r="B27" s="250" t="s">
        <v>61</v>
      </c>
      <c r="C27" s="181"/>
      <c r="D27" s="256" t="s">
        <v>95</v>
      </c>
      <c r="E27" s="182"/>
      <c r="F27" s="188" t="s">
        <v>178</v>
      </c>
      <c r="G27" s="155"/>
      <c r="H27" s="177"/>
      <c r="I27" s="177"/>
      <c r="J27" s="177" t="s">
        <v>134</v>
      </c>
      <c r="K27" s="177"/>
      <c r="L27" s="89">
        <f t="shared" si="0"/>
        <v>90</v>
      </c>
      <c r="M27" s="89">
        <f>L27/3</f>
        <v>30</v>
      </c>
      <c r="O27" s="88"/>
      <c r="P27" s="249" t="str">
        <f>IF(AND(O29&gt;=0,O29&lt;=50),"REQUIERE APOYO PARA EL DESARROLLO",IF(AND(O29&gt;=51,O29&lt;=70),"DESEMPEÑO PROMEDIO",IF(AND(O29&gt;=71,O29&lt;=90),"DOMINA Y APLICA",IF(AND(O29&gt;=91,O29&lt;=100),"DESEMPEÑO SOBRESALIENTE",""))))</f>
        <v>DOMINA Y APLICA</v>
      </c>
      <c r="Q27" s="88"/>
    </row>
    <row r="28" spans="1:17" s="89" customFormat="1" ht="25.5" customHeight="1" x14ac:dyDescent="0.3">
      <c r="A28" s="88"/>
      <c r="B28" s="250"/>
      <c r="C28" s="181"/>
      <c r="D28" s="252"/>
      <c r="E28" s="182"/>
      <c r="F28" s="183" t="s">
        <v>38</v>
      </c>
      <c r="G28" s="155"/>
      <c r="H28" s="177"/>
      <c r="I28" s="177"/>
      <c r="J28" s="177" t="s">
        <v>134</v>
      </c>
      <c r="K28" s="177"/>
      <c r="L28" s="89">
        <f t="shared" si="0"/>
        <v>90</v>
      </c>
      <c r="M28" s="89">
        <f t="shared" ref="M28:M29" si="3">L28/3</f>
        <v>30</v>
      </c>
      <c r="O28" s="88"/>
      <c r="P28" s="249"/>
      <c r="Q28" s="88"/>
    </row>
    <row r="29" spans="1:17" s="89" customFormat="1" ht="25.5" customHeight="1" x14ac:dyDescent="0.3">
      <c r="A29" s="88"/>
      <c r="B29" s="250"/>
      <c r="C29" s="181"/>
      <c r="D29" s="255"/>
      <c r="E29" s="182"/>
      <c r="F29" s="189" t="s">
        <v>81</v>
      </c>
      <c r="G29" s="155"/>
      <c r="H29" s="177"/>
      <c r="I29" s="177"/>
      <c r="J29" s="177" t="s">
        <v>134</v>
      </c>
      <c r="K29" s="177"/>
      <c r="L29" s="89">
        <f t="shared" si="0"/>
        <v>90</v>
      </c>
      <c r="M29" s="89">
        <f t="shared" si="3"/>
        <v>30</v>
      </c>
      <c r="N29" s="89">
        <f>SUM(M27:M29)</f>
        <v>90</v>
      </c>
      <c r="O29" s="171">
        <f>N29</f>
        <v>90</v>
      </c>
      <c r="P29" s="249"/>
      <c r="Q29" s="88"/>
    </row>
    <row r="30" spans="1:17" s="89" customFormat="1" ht="25.5" customHeight="1" x14ac:dyDescent="0.3">
      <c r="A30" s="88"/>
      <c r="B30" s="250" t="s">
        <v>60</v>
      </c>
      <c r="C30" s="181"/>
      <c r="D30" s="256" t="s">
        <v>94</v>
      </c>
      <c r="E30" s="182"/>
      <c r="F30" s="190" t="s">
        <v>79</v>
      </c>
      <c r="G30" s="155"/>
      <c r="H30" s="177"/>
      <c r="I30" s="177"/>
      <c r="J30" s="177" t="s">
        <v>134</v>
      </c>
      <c r="K30" s="177"/>
      <c r="L30" s="89">
        <f t="shared" si="0"/>
        <v>90</v>
      </c>
      <c r="M30" s="89">
        <f>L30/3</f>
        <v>30</v>
      </c>
      <c r="O30" s="88"/>
      <c r="P30" s="249" t="str">
        <f>IF(AND(O32&gt;=0,O32&lt;=50),"REQUIERE APOYO PARA EL DESARROLLO",IF(AND(O32&gt;=51,O32&lt;=70),"DESEMPEÑO PROMEDIO",IF(AND(O32&gt;=71,O32&lt;=90),"DOMINA Y APLICA",IF(AND(O32&gt;=91,O32&lt;=100),"DESEMPEÑO SOBRESALIENTE",""))))</f>
        <v>DOMINA Y APLICA</v>
      </c>
      <c r="Q30" s="88"/>
    </row>
    <row r="31" spans="1:17" s="89" customFormat="1" ht="25.5" customHeight="1" x14ac:dyDescent="0.3">
      <c r="A31" s="88"/>
      <c r="B31" s="250"/>
      <c r="C31" s="181"/>
      <c r="D31" s="252"/>
      <c r="E31" s="182"/>
      <c r="F31" s="183" t="s">
        <v>67</v>
      </c>
      <c r="G31" s="155"/>
      <c r="H31" s="177"/>
      <c r="I31" s="177"/>
      <c r="J31" s="177" t="s">
        <v>134</v>
      </c>
      <c r="K31" s="177"/>
      <c r="L31" s="89">
        <f t="shared" si="0"/>
        <v>90</v>
      </c>
      <c r="M31" s="89">
        <f t="shared" ref="M31:M32" si="4">L31/3</f>
        <v>30</v>
      </c>
      <c r="O31" s="88"/>
      <c r="P31" s="249"/>
      <c r="Q31" s="88"/>
    </row>
    <row r="32" spans="1:17" s="89" customFormat="1" ht="34.5" customHeight="1" x14ac:dyDescent="0.3">
      <c r="A32" s="88"/>
      <c r="B32" s="250"/>
      <c r="C32" s="181"/>
      <c r="D32" s="257"/>
      <c r="E32" s="182"/>
      <c r="F32" s="189" t="s">
        <v>80</v>
      </c>
      <c r="G32" s="155"/>
      <c r="H32" s="177"/>
      <c r="I32" s="177"/>
      <c r="J32" s="177" t="s">
        <v>134</v>
      </c>
      <c r="K32" s="177"/>
      <c r="L32" s="89">
        <f t="shared" si="0"/>
        <v>90</v>
      </c>
      <c r="M32" s="89">
        <f t="shared" si="4"/>
        <v>30</v>
      </c>
      <c r="N32" s="89">
        <f>SUM(M30:M32)</f>
        <v>90</v>
      </c>
      <c r="O32" s="171">
        <f>N32</f>
        <v>90</v>
      </c>
      <c r="P32" s="249"/>
      <c r="Q32" s="88"/>
    </row>
    <row r="33" spans="1:18" s="89" customFormat="1" ht="25.5" customHeight="1" x14ac:dyDescent="0.3">
      <c r="A33" s="88"/>
      <c r="B33" s="250" t="s">
        <v>64</v>
      </c>
      <c r="C33" s="181"/>
      <c r="D33" s="251" t="s">
        <v>93</v>
      </c>
      <c r="E33" s="182"/>
      <c r="F33" s="190" t="s">
        <v>179</v>
      </c>
      <c r="G33" s="155"/>
      <c r="H33" s="177"/>
      <c r="I33" s="177"/>
      <c r="J33" s="177" t="s">
        <v>134</v>
      </c>
      <c r="K33" s="177"/>
      <c r="L33" s="89">
        <f t="shared" si="0"/>
        <v>90</v>
      </c>
      <c r="M33" s="89">
        <f>L33/3</f>
        <v>30</v>
      </c>
      <c r="O33" s="88"/>
      <c r="P33" s="249" t="str">
        <f>IF(AND(O35&gt;=0,O35&lt;=50),"REQUIERE APOYO PARA EL DESARROLLO",IF(AND(O35&gt;=51,O35&lt;=70),"DESEMPEÑO PROMEDIO",IF(AND(O35&gt;=71,O35&lt;=90),"DOMINA Y APLICA",IF(AND(O35&gt;=91,O35&lt;=100),"DESEMPEÑO SOBRESALIENTE",""))))</f>
        <v>DOMINA Y APLICA</v>
      </c>
      <c r="Q33" s="88"/>
    </row>
    <row r="34" spans="1:18" s="89" customFormat="1" ht="25.5" customHeight="1" x14ac:dyDescent="0.3">
      <c r="A34" s="88"/>
      <c r="B34" s="250"/>
      <c r="C34" s="181"/>
      <c r="D34" s="252"/>
      <c r="E34" s="182"/>
      <c r="F34" s="183" t="s">
        <v>65</v>
      </c>
      <c r="G34" s="155"/>
      <c r="H34" s="177"/>
      <c r="I34" s="177"/>
      <c r="J34" s="177" t="s">
        <v>134</v>
      </c>
      <c r="K34" s="177"/>
      <c r="L34" s="89">
        <f t="shared" si="0"/>
        <v>90</v>
      </c>
      <c r="M34" s="89">
        <f t="shared" ref="M34:M35" si="5">L34/3</f>
        <v>30</v>
      </c>
      <c r="O34" s="88"/>
      <c r="P34" s="249"/>
      <c r="Q34" s="88"/>
    </row>
    <row r="35" spans="1:18" s="89" customFormat="1" ht="25.5" customHeight="1" x14ac:dyDescent="0.3">
      <c r="A35" s="88"/>
      <c r="B35" s="250"/>
      <c r="C35" s="181"/>
      <c r="D35" s="252"/>
      <c r="E35" s="182"/>
      <c r="F35" s="183" t="s">
        <v>66</v>
      </c>
      <c r="G35" s="155"/>
      <c r="H35" s="177"/>
      <c r="I35" s="177"/>
      <c r="J35" s="177" t="s">
        <v>134</v>
      </c>
      <c r="K35" s="177"/>
      <c r="L35" s="89">
        <f t="shared" si="0"/>
        <v>90</v>
      </c>
      <c r="M35" s="89">
        <f t="shared" si="5"/>
        <v>30</v>
      </c>
      <c r="N35" s="89">
        <f>SUM(M33:M35)</f>
        <v>90</v>
      </c>
      <c r="O35" s="171">
        <f>N35</f>
        <v>90</v>
      </c>
      <c r="P35" s="249"/>
      <c r="Q35" s="88"/>
    </row>
    <row r="36" spans="1:18" s="89" customFormat="1" ht="45.75" customHeight="1" x14ac:dyDescent="0.3">
      <c r="A36" s="88"/>
      <c r="B36" s="253"/>
      <c r="C36" s="253"/>
      <c r="D36" s="253"/>
      <c r="E36" s="253"/>
      <c r="F36" s="253"/>
      <c r="G36" s="155"/>
      <c r="H36" s="156"/>
      <c r="I36" s="156"/>
      <c r="J36" s="156"/>
      <c r="K36" s="156"/>
      <c r="M36" s="88"/>
      <c r="N36" s="88"/>
      <c r="O36" s="171"/>
      <c r="P36" s="206"/>
      <c r="Q36" s="88"/>
    </row>
    <row r="37" spans="1:18" s="89" customFormat="1" ht="21.75" customHeight="1" x14ac:dyDescent="0.3">
      <c r="A37" s="88"/>
      <c r="C37" s="87"/>
      <c r="D37" s="87"/>
      <c r="E37" s="87"/>
      <c r="L37" s="172"/>
      <c r="M37" s="173"/>
      <c r="N37" s="173"/>
      <c r="P37" s="200"/>
      <c r="Q37" s="174"/>
    </row>
    <row r="38" spans="1:18" s="89" customFormat="1" ht="21.75" customHeight="1" x14ac:dyDescent="0.3">
      <c r="A38" s="88"/>
      <c r="B38" s="154"/>
      <c r="C38" s="154"/>
      <c r="D38" s="154"/>
      <c r="E38" s="154"/>
      <c r="K38" s="156"/>
      <c r="L38" s="88"/>
      <c r="M38" s="88"/>
      <c r="N38" s="88"/>
      <c r="O38" s="88"/>
      <c r="P38" s="200"/>
    </row>
    <row r="39" spans="1:18" s="89" customFormat="1" ht="21.75" customHeight="1" x14ac:dyDescent="0.3">
      <c r="A39" s="88"/>
      <c r="B39" s="154"/>
      <c r="C39" s="154"/>
      <c r="D39" s="154"/>
      <c r="E39" s="154"/>
      <c r="F39" s="154"/>
      <c r="G39" s="155"/>
      <c r="H39" s="156"/>
      <c r="I39" s="156"/>
      <c r="J39" s="156"/>
      <c r="K39" s="156"/>
      <c r="L39" s="88"/>
      <c r="M39" s="88"/>
      <c r="N39" s="88"/>
      <c r="O39" s="88"/>
      <c r="P39" s="200"/>
    </row>
    <row r="40" spans="1:18" s="89" customFormat="1" ht="21.75" customHeight="1" x14ac:dyDescent="0.3">
      <c r="A40" s="88"/>
      <c r="B40" s="254"/>
      <c r="C40" s="254"/>
      <c r="D40" s="254"/>
      <c r="E40" s="254"/>
      <c r="F40" s="254"/>
      <c r="G40" s="155"/>
      <c r="H40" s="156"/>
      <c r="I40" s="156"/>
      <c r="J40" s="156"/>
      <c r="K40" s="156"/>
      <c r="L40" s="88"/>
      <c r="M40" s="88"/>
      <c r="N40" s="88"/>
      <c r="O40" s="88"/>
      <c r="P40" s="200"/>
    </row>
    <row r="41" spans="1:18" s="89" customFormat="1" ht="21.75" customHeight="1" x14ac:dyDescent="0.3">
      <c r="A41" s="88"/>
      <c r="B41" s="254"/>
      <c r="C41" s="254"/>
      <c r="D41" s="254"/>
      <c r="E41" s="254"/>
      <c r="F41" s="254"/>
      <c r="G41" s="155"/>
      <c r="H41" s="156"/>
      <c r="I41" s="156"/>
      <c r="J41" s="156"/>
      <c r="K41" s="156"/>
      <c r="L41" s="88"/>
      <c r="M41" s="88"/>
      <c r="N41" s="88"/>
      <c r="O41" s="88"/>
      <c r="P41" s="200"/>
    </row>
    <row r="42" spans="1:18" s="88" customFormat="1" ht="21.75" customHeight="1" x14ac:dyDescent="0.3">
      <c r="B42" s="87"/>
      <c r="C42" s="87"/>
      <c r="D42" s="87"/>
      <c r="E42" s="87"/>
      <c r="F42" s="87"/>
      <c r="G42" s="155"/>
      <c r="P42" s="203"/>
    </row>
    <row r="43" spans="1:18" x14ac:dyDescent="0.3">
      <c r="B43" s="142" t="s">
        <v>30</v>
      </c>
      <c r="Q43" s="175"/>
      <c r="R43" s="175"/>
    </row>
    <row r="49" spans="17:17" x14ac:dyDescent="0.3">
      <c r="Q49" s="175"/>
    </row>
    <row r="50" spans="17:17" x14ac:dyDescent="0.3">
      <c r="Q50" s="176"/>
    </row>
    <row r="51" spans="17:17" x14ac:dyDescent="0.3">
      <c r="Q51" s="176"/>
    </row>
    <row r="52" spans="17:17" x14ac:dyDescent="0.3">
      <c r="Q52" s="176"/>
    </row>
    <row r="53" spans="17:17" x14ac:dyDescent="0.3">
      <c r="Q53" s="176"/>
    </row>
    <row r="54" spans="17:17" x14ac:dyDescent="0.3">
      <c r="Q54" s="176"/>
    </row>
  </sheetData>
  <protectedRanges>
    <protectedRange sqref="C5 C7:C9 J5 K3 G9 K38:K41 H10:I10 H39:J41 J7:J10 H20:K36" name="Rango1"/>
  </protectedRanges>
  <mergeCells count="29">
    <mergeCell ref="B21:B23"/>
    <mergeCell ref="D21:D23"/>
    <mergeCell ref="B1:K1"/>
    <mergeCell ref="C5:H5"/>
    <mergeCell ref="J5:K5"/>
    <mergeCell ref="C7:H7"/>
    <mergeCell ref="J7:K7"/>
    <mergeCell ref="B11:K11"/>
    <mergeCell ref="C13:K13"/>
    <mergeCell ref="C14:K14"/>
    <mergeCell ref="C15:K15"/>
    <mergeCell ref="C16:K16"/>
    <mergeCell ref="C17:K17"/>
    <mergeCell ref="B24:B26"/>
    <mergeCell ref="D24:D26"/>
    <mergeCell ref="B27:B29"/>
    <mergeCell ref="D27:D29"/>
    <mergeCell ref="B30:B32"/>
    <mergeCell ref="D30:D32"/>
    <mergeCell ref="B33:B35"/>
    <mergeCell ref="D33:D35"/>
    <mergeCell ref="B36:F36"/>
    <mergeCell ref="B40:F40"/>
    <mergeCell ref="B41:F41"/>
    <mergeCell ref="P21:P23"/>
    <mergeCell ref="P24:P26"/>
    <mergeCell ref="P27:P29"/>
    <mergeCell ref="P30:P32"/>
    <mergeCell ref="P33:P35"/>
  </mergeCells>
  <pageMargins left="0.7" right="0.7" top="0.75" bottom="0.75" header="0.3" footer="0.3"/>
  <pageSetup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R54"/>
  <sheetViews>
    <sheetView showGridLines="0" topLeftCell="A15" zoomScale="91" zoomScaleNormal="91" workbookViewId="0">
      <selection activeCell="B19" sqref="B19"/>
    </sheetView>
  </sheetViews>
  <sheetFormatPr baseColWidth="10" defaultColWidth="11.42578125" defaultRowHeight="21" x14ac:dyDescent="0.35"/>
  <cols>
    <col min="1" max="1" width="1.42578125" style="96" customWidth="1"/>
    <col min="2" max="2" width="44.42578125" style="103" customWidth="1"/>
    <col min="3" max="3" width="1.42578125" style="103" customWidth="1"/>
    <col min="4" max="4" width="61" style="103" customWidth="1"/>
    <col min="5" max="5" width="1.42578125" style="103" customWidth="1"/>
    <col min="6" max="6" width="172" style="103" customWidth="1"/>
    <col min="7" max="7" width="6.28515625" style="104" customWidth="1"/>
    <col min="8" max="8" width="33.5703125" style="96" customWidth="1"/>
    <col min="9" max="11" width="28.85546875" style="96" customWidth="1"/>
    <col min="12" max="12" width="19.28515625" style="134" hidden="1" customWidth="1"/>
    <col min="13" max="15" width="19.28515625" style="135" hidden="1" customWidth="1"/>
    <col min="16" max="16" width="28.42578125" style="199" customWidth="1"/>
    <col min="17" max="18" width="19.28515625" style="135" customWidth="1"/>
    <col min="19" max="19" width="19.28515625" style="96" customWidth="1"/>
    <col min="20" max="16384" width="11.42578125" style="96"/>
  </cols>
  <sheetData>
    <row r="1" spans="2:18" ht="26.25" customHeight="1" x14ac:dyDescent="0.35">
      <c r="B1" s="268" t="s">
        <v>109</v>
      </c>
      <c r="C1" s="268"/>
      <c r="D1" s="268"/>
      <c r="E1" s="268"/>
      <c r="F1" s="268"/>
      <c r="G1" s="268"/>
      <c r="H1" s="268"/>
      <c r="I1" s="268"/>
      <c r="J1" s="268"/>
      <c r="K1" s="268"/>
    </row>
    <row r="2" spans="2:18" ht="2.25" customHeight="1" x14ac:dyDescent="0.35">
      <c r="B2" s="97"/>
      <c r="C2" s="97"/>
      <c r="D2" s="97"/>
      <c r="E2" s="97"/>
      <c r="F2" s="97"/>
      <c r="G2" s="98"/>
    </row>
    <row r="3" spans="2:18" ht="17.25" customHeight="1" x14ac:dyDescent="0.35">
      <c r="B3" s="99"/>
      <c r="C3" s="99"/>
      <c r="D3" s="99"/>
      <c r="E3" s="99"/>
      <c r="F3" s="99"/>
      <c r="G3" s="100"/>
      <c r="J3" s="101" t="s">
        <v>32</v>
      </c>
      <c r="K3" s="102"/>
    </row>
    <row r="4" spans="2:18" ht="4.5" customHeight="1" x14ac:dyDescent="0.35">
      <c r="C4" s="99"/>
    </row>
    <row r="5" spans="2:18" x14ac:dyDescent="0.35">
      <c r="B5" s="105" t="s">
        <v>110</v>
      </c>
      <c r="C5" s="269"/>
      <c r="D5" s="269"/>
      <c r="E5" s="269"/>
      <c r="F5" s="269"/>
      <c r="G5" s="269"/>
      <c r="H5" s="269"/>
      <c r="I5" s="106" t="s">
        <v>33</v>
      </c>
      <c r="J5" s="269"/>
      <c r="K5" s="269"/>
      <c r="M5" s="134"/>
    </row>
    <row r="6" spans="2:18" ht="2.25" customHeight="1" x14ac:dyDescent="0.35">
      <c r="B6" s="107"/>
      <c r="C6" s="99"/>
      <c r="D6" s="99"/>
      <c r="E6" s="99"/>
      <c r="F6" s="99"/>
      <c r="G6" s="100"/>
      <c r="H6" s="95"/>
      <c r="I6" s="95"/>
      <c r="J6" s="95"/>
      <c r="K6" s="95"/>
    </row>
    <row r="7" spans="2:18" ht="30" customHeight="1" x14ac:dyDescent="0.35">
      <c r="B7" s="106" t="s">
        <v>34</v>
      </c>
      <c r="C7" s="269"/>
      <c r="D7" s="269"/>
      <c r="E7" s="269"/>
      <c r="F7" s="269"/>
      <c r="G7" s="269"/>
      <c r="H7" s="269"/>
      <c r="I7" s="106" t="s">
        <v>33</v>
      </c>
      <c r="J7" s="269"/>
      <c r="K7" s="269"/>
    </row>
    <row r="8" spans="2:18" ht="11.25" customHeight="1" x14ac:dyDescent="0.35">
      <c r="B8" s="106"/>
      <c r="C8" s="97"/>
      <c r="D8" s="97"/>
      <c r="E8" s="97"/>
      <c r="F8" s="97"/>
      <c r="G8" s="97"/>
      <c r="H8" s="97"/>
      <c r="I8" s="106"/>
      <c r="J8" s="97"/>
      <c r="K8" s="97"/>
    </row>
    <row r="9" spans="2:18" s="112" customFormat="1" ht="20.25" customHeight="1" x14ac:dyDescent="0.35">
      <c r="B9" s="108"/>
      <c r="C9" s="108"/>
      <c r="D9" s="108"/>
      <c r="E9" s="108"/>
      <c r="F9" s="108"/>
      <c r="G9" s="109" t="s">
        <v>139</v>
      </c>
      <c r="H9" s="110">
        <f>(O23+O26+O29+O32+O35)/5</f>
        <v>74</v>
      </c>
      <c r="I9" s="150" t="str">
        <f>IF(AND(H9&gt;=0,H9&lt;=50),"REQUIERE APOYO PARA EL DESARROLLO",IF(AND(H9&gt;=51,H9&lt;=70),"DESEMPEÑO PROMEDIO",IF(AND(H9&gt;=70,H9&lt;=90),"DOMINA Y APLICA",IF(AND(H9&gt;=91,H9&lt;=100),"DESEMPEÑO SOBRESALIENTE",""))))</f>
        <v>DOMINA Y APLICA</v>
      </c>
      <c r="J9" s="111"/>
      <c r="K9" s="108"/>
      <c r="L9" s="89"/>
      <c r="M9" s="89"/>
      <c r="N9" s="89"/>
      <c r="O9" s="89"/>
      <c r="P9" s="200"/>
      <c r="Q9" s="89"/>
      <c r="R9" s="89"/>
    </row>
    <row r="10" spans="2:18" ht="6.75" customHeight="1" thickBot="1" x14ac:dyDescent="0.4">
      <c r="B10" s="113"/>
      <c r="C10" s="114"/>
      <c r="D10" s="114"/>
      <c r="E10" s="114"/>
      <c r="F10" s="115"/>
      <c r="G10" s="116"/>
      <c r="H10" s="117"/>
      <c r="I10" s="117"/>
      <c r="J10" s="117"/>
      <c r="K10" s="114"/>
    </row>
    <row r="11" spans="2:18" s="118" customFormat="1" ht="48" customHeight="1" x14ac:dyDescent="0.35">
      <c r="B11" s="270" t="s">
        <v>176</v>
      </c>
      <c r="C11" s="270"/>
      <c r="D11" s="270"/>
      <c r="E11" s="270"/>
      <c r="F11" s="270"/>
      <c r="G11" s="270"/>
      <c r="H11" s="270"/>
      <c r="I11" s="270"/>
      <c r="J11" s="270"/>
      <c r="K11" s="270"/>
      <c r="L11" s="157"/>
      <c r="M11" s="158"/>
      <c r="N11" s="158"/>
      <c r="O11" s="158"/>
      <c r="P11" s="199"/>
      <c r="Q11" s="158"/>
      <c r="R11" s="158"/>
    </row>
    <row r="12" spans="2:18" ht="8.25" customHeight="1" x14ac:dyDescent="0.35">
      <c r="B12" s="103" t="s">
        <v>108</v>
      </c>
    </row>
    <row r="13" spans="2:18" ht="18.75" customHeight="1" x14ac:dyDescent="0.35">
      <c r="B13" s="119" t="s">
        <v>35</v>
      </c>
      <c r="C13" s="271" t="s">
        <v>31</v>
      </c>
      <c r="D13" s="271"/>
      <c r="E13" s="271"/>
      <c r="F13" s="271"/>
      <c r="G13" s="271"/>
      <c r="H13" s="271"/>
      <c r="I13" s="271"/>
      <c r="J13" s="271"/>
      <c r="K13" s="271"/>
    </row>
    <row r="14" spans="2:18" s="120" customFormat="1" ht="45.75" customHeight="1" x14ac:dyDescent="0.3">
      <c r="B14" s="204" t="s">
        <v>133</v>
      </c>
      <c r="C14" s="272" t="s">
        <v>131</v>
      </c>
      <c r="D14" s="272"/>
      <c r="E14" s="272"/>
      <c r="F14" s="272"/>
      <c r="G14" s="272"/>
      <c r="H14" s="272"/>
      <c r="I14" s="272"/>
      <c r="J14" s="272"/>
      <c r="K14" s="272"/>
      <c r="L14" s="134" t="s">
        <v>36</v>
      </c>
      <c r="M14" s="160"/>
      <c r="N14" s="160"/>
      <c r="O14" s="160"/>
      <c r="P14" s="201"/>
      <c r="Q14" s="160"/>
      <c r="R14" s="160"/>
    </row>
    <row r="15" spans="2:18" s="120" customFormat="1" ht="33" customHeight="1" x14ac:dyDescent="0.3">
      <c r="B15" s="204" t="s">
        <v>88</v>
      </c>
      <c r="C15" s="272" t="s">
        <v>135</v>
      </c>
      <c r="D15" s="272"/>
      <c r="E15" s="272"/>
      <c r="F15" s="272"/>
      <c r="G15" s="272"/>
      <c r="H15" s="272"/>
      <c r="I15" s="272"/>
      <c r="J15" s="272"/>
      <c r="K15" s="272"/>
      <c r="L15" s="134" t="s">
        <v>83</v>
      </c>
      <c r="M15" s="160"/>
      <c r="N15" s="160"/>
      <c r="O15" s="160"/>
      <c r="P15" s="201"/>
      <c r="Q15" s="160"/>
      <c r="R15" s="160"/>
    </row>
    <row r="16" spans="2:18" s="120" customFormat="1" ht="33" customHeight="1" x14ac:dyDescent="0.3">
      <c r="B16" s="204" t="s">
        <v>89</v>
      </c>
      <c r="C16" s="272" t="s">
        <v>132</v>
      </c>
      <c r="D16" s="272"/>
      <c r="E16" s="272"/>
      <c r="F16" s="272"/>
      <c r="G16" s="272"/>
      <c r="H16" s="272"/>
      <c r="I16" s="272"/>
      <c r="J16" s="272"/>
      <c r="K16" s="272"/>
      <c r="L16" s="134" t="s">
        <v>138</v>
      </c>
      <c r="M16" s="160"/>
      <c r="N16" s="160"/>
      <c r="O16" s="160"/>
      <c r="P16" s="201"/>
      <c r="Q16" s="160"/>
      <c r="R16" s="160"/>
    </row>
    <row r="17" spans="1:18" s="120" customFormat="1" ht="33" customHeight="1" x14ac:dyDescent="0.3">
      <c r="B17" s="204" t="s">
        <v>90</v>
      </c>
      <c r="C17" s="272" t="s">
        <v>136</v>
      </c>
      <c r="D17" s="272"/>
      <c r="E17" s="272"/>
      <c r="F17" s="272"/>
      <c r="G17" s="272"/>
      <c r="H17" s="272"/>
      <c r="I17" s="272"/>
      <c r="J17" s="272"/>
      <c r="K17" s="272"/>
      <c r="L17" s="134" t="s">
        <v>137</v>
      </c>
      <c r="M17" s="160"/>
      <c r="N17" s="160"/>
      <c r="O17" s="160"/>
      <c r="P17" s="201"/>
      <c r="Q17" s="160"/>
      <c r="R17" s="160"/>
    </row>
    <row r="18" spans="1:18" ht="3" customHeight="1" thickBot="1" x14ac:dyDescent="0.4">
      <c r="B18" s="121"/>
      <c r="C18" s="122"/>
      <c r="D18" s="123"/>
      <c r="E18" s="123"/>
      <c r="F18" s="123"/>
      <c r="G18" s="124"/>
      <c r="H18" s="123"/>
    </row>
    <row r="19" spans="1:18" s="125" customFormat="1" ht="72" customHeight="1" thickBot="1" x14ac:dyDescent="0.3">
      <c r="B19" s="126" t="s">
        <v>91</v>
      </c>
      <c r="C19" s="127"/>
      <c r="D19" s="126" t="s">
        <v>31</v>
      </c>
      <c r="E19" s="127"/>
      <c r="F19" s="193" t="s">
        <v>92</v>
      </c>
      <c r="G19" s="128"/>
      <c r="H19" s="191" t="s">
        <v>133</v>
      </c>
      <c r="I19" s="191" t="s">
        <v>88</v>
      </c>
      <c r="J19" s="191" t="s">
        <v>89</v>
      </c>
      <c r="K19" s="191" t="s">
        <v>90</v>
      </c>
      <c r="L19" s="156"/>
      <c r="M19" s="85"/>
      <c r="N19" s="166"/>
      <c r="O19" s="166"/>
      <c r="P19" s="202"/>
      <c r="Q19" s="166"/>
      <c r="R19" s="166"/>
    </row>
    <row r="20" spans="1:18" s="112" customFormat="1" ht="3" customHeight="1" x14ac:dyDescent="0.35">
      <c r="A20" s="129"/>
      <c r="B20" s="127"/>
      <c r="C20" s="127"/>
      <c r="D20" s="127"/>
      <c r="E20" s="127"/>
      <c r="F20" s="130"/>
      <c r="G20" s="130"/>
      <c r="H20" s="127"/>
      <c r="I20" s="127"/>
      <c r="J20" s="127"/>
      <c r="K20" s="127"/>
      <c r="L20" s="88"/>
      <c r="M20" s="88"/>
      <c r="N20" s="89"/>
      <c r="O20" s="89"/>
      <c r="P20" s="200"/>
      <c r="Q20" s="89"/>
      <c r="R20" s="89"/>
    </row>
    <row r="21" spans="1:18" s="112" customFormat="1" ht="25.5" customHeight="1" x14ac:dyDescent="0.35">
      <c r="A21" s="129"/>
      <c r="B21" s="263" t="s">
        <v>59</v>
      </c>
      <c r="C21" s="127"/>
      <c r="D21" s="265" t="s">
        <v>116</v>
      </c>
      <c r="E21" s="131"/>
      <c r="F21" s="132" t="s">
        <v>37</v>
      </c>
      <c r="G21" s="116"/>
      <c r="H21" s="192"/>
      <c r="I21" s="192" t="s">
        <v>134</v>
      </c>
      <c r="J21" s="192"/>
      <c r="K21" s="192"/>
      <c r="L21" s="89">
        <f>IF(H21="x",50,IF(I21="x",70,IF(J21="x",90,IF(K21="x",100))))</f>
        <v>70</v>
      </c>
      <c r="M21" s="89">
        <f>L21/3</f>
        <v>23.333333333333332</v>
      </c>
      <c r="N21" s="89"/>
      <c r="O21" s="89"/>
      <c r="P21" s="249" t="str">
        <f>IF(AND(O23&gt;=0,O23&lt;=50),"REQUIERE APOYO PARA EL DESARROLLO",IF(AND(O23&gt;=51,O23&lt;=70),"DESEMPEÑO PROMEDIO",IF(AND(O23&gt;=71,O23&lt;=90),"DOMINA Y APLICA",IF(AND(O23&gt;=91,O23&lt;=100),"DESEMPEÑO SOBRESALIENTE",""))))</f>
        <v>DESEMPEÑO PROMEDIO</v>
      </c>
      <c r="Q21" s="89"/>
      <c r="R21" s="89"/>
    </row>
    <row r="22" spans="1:18" s="112" customFormat="1" ht="25.5" customHeight="1" x14ac:dyDescent="0.35">
      <c r="A22" s="129"/>
      <c r="B22" s="263"/>
      <c r="C22" s="127"/>
      <c r="D22" s="265"/>
      <c r="E22" s="131"/>
      <c r="F22" s="132" t="s">
        <v>70</v>
      </c>
      <c r="G22" s="116"/>
      <c r="H22" s="192"/>
      <c r="I22" s="192" t="s">
        <v>134</v>
      </c>
      <c r="J22" s="192"/>
      <c r="K22" s="192"/>
      <c r="L22" s="89">
        <f t="shared" ref="L22:L35" si="0">IF(H22="x",50,IF(I22="x",70,IF(J22="x",90,IF(K22="x",100))))</f>
        <v>70</v>
      </c>
      <c r="M22" s="89">
        <f t="shared" ref="M22:M23" si="1">L22/3</f>
        <v>23.333333333333332</v>
      </c>
      <c r="N22" s="89"/>
      <c r="O22" s="89"/>
      <c r="P22" s="249"/>
      <c r="Q22" s="89"/>
      <c r="R22" s="89"/>
    </row>
    <row r="23" spans="1:18" s="112" customFormat="1" ht="25.5" customHeight="1" x14ac:dyDescent="0.35">
      <c r="A23" s="129"/>
      <c r="B23" s="263"/>
      <c r="C23" s="127"/>
      <c r="D23" s="267"/>
      <c r="E23" s="131"/>
      <c r="F23" s="194" t="s">
        <v>117</v>
      </c>
      <c r="G23" s="116"/>
      <c r="H23" s="192"/>
      <c r="I23" s="192" t="s">
        <v>134</v>
      </c>
      <c r="J23" s="192"/>
      <c r="K23" s="192"/>
      <c r="L23" s="89">
        <f t="shared" si="0"/>
        <v>70</v>
      </c>
      <c r="M23" s="89">
        <f t="shared" si="1"/>
        <v>23.333333333333332</v>
      </c>
      <c r="N23" s="89">
        <f>SUM(M21:M23)</f>
        <v>70</v>
      </c>
      <c r="O23" s="171">
        <f>N23</f>
        <v>70</v>
      </c>
      <c r="P23" s="249"/>
      <c r="Q23" s="88"/>
      <c r="R23" s="89"/>
    </row>
    <row r="24" spans="1:18" s="112" customFormat="1" ht="25.5" customHeight="1" x14ac:dyDescent="0.35">
      <c r="A24" s="129"/>
      <c r="B24" s="263" t="s">
        <v>115</v>
      </c>
      <c r="C24" s="127"/>
      <c r="D24" s="264" t="s">
        <v>102</v>
      </c>
      <c r="E24" s="131"/>
      <c r="F24" s="132" t="s">
        <v>46</v>
      </c>
      <c r="G24" s="116"/>
      <c r="H24" s="192"/>
      <c r="I24" s="192" t="s">
        <v>134</v>
      </c>
      <c r="J24" s="192"/>
      <c r="K24" s="192"/>
      <c r="L24" s="89">
        <f t="shared" si="0"/>
        <v>70</v>
      </c>
      <c r="M24" s="89">
        <f>L24/3</f>
        <v>23.333333333333332</v>
      </c>
      <c r="N24" s="89"/>
      <c r="O24" s="88"/>
      <c r="P24" s="249" t="str">
        <f>IF(AND(O26&gt;=0,O26&lt;=50),"REQUIERE APOYO PARA EL DESARROLLO",IF(AND(O26&gt;=51,O26&lt;=70),"DESEMPEÑO PROMEDIO",IF(AND(O26&gt;=71,O26&lt;=90),"DOMINA Y APLICA",IF(AND(O26&gt;=91,O26&lt;=100),"DESEMPEÑO SOBRESALIENTE",""))))</f>
        <v>DESEMPEÑO PROMEDIO</v>
      </c>
      <c r="Q24" s="88"/>
      <c r="R24" s="89"/>
    </row>
    <row r="25" spans="1:18" s="112" customFormat="1" ht="25.5" customHeight="1" x14ac:dyDescent="0.35">
      <c r="A25" s="129"/>
      <c r="B25" s="263"/>
      <c r="C25" s="127"/>
      <c r="D25" s="265"/>
      <c r="E25" s="131"/>
      <c r="F25" s="132" t="s">
        <v>47</v>
      </c>
      <c r="G25" s="116"/>
      <c r="H25" s="192"/>
      <c r="I25" s="192" t="s">
        <v>134</v>
      </c>
      <c r="J25" s="192"/>
      <c r="K25" s="192"/>
      <c r="L25" s="89">
        <f t="shared" si="0"/>
        <v>70</v>
      </c>
      <c r="M25" s="89">
        <f t="shared" ref="M25:M26" si="2">L25/3</f>
        <v>23.333333333333332</v>
      </c>
      <c r="N25" s="89"/>
      <c r="O25" s="88"/>
      <c r="P25" s="249"/>
      <c r="Q25" s="88"/>
      <c r="R25" s="89"/>
    </row>
    <row r="26" spans="1:18" s="112" customFormat="1" ht="25.5" customHeight="1" x14ac:dyDescent="0.35">
      <c r="A26" s="129"/>
      <c r="B26" s="263"/>
      <c r="C26" s="127"/>
      <c r="D26" s="267"/>
      <c r="E26" s="131"/>
      <c r="F26" s="132" t="s">
        <v>69</v>
      </c>
      <c r="G26" s="116"/>
      <c r="H26" s="192"/>
      <c r="I26" s="192" t="s">
        <v>134</v>
      </c>
      <c r="J26" s="192"/>
      <c r="K26" s="192"/>
      <c r="L26" s="89">
        <f t="shared" si="0"/>
        <v>70</v>
      </c>
      <c r="M26" s="89">
        <f t="shared" si="2"/>
        <v>23.333333333333332</v>
      </c>
      <c r="N26" s="89">
        <f>SUM(M24:M26)</f>
        <v>70</v>
      </c>
      <c r="O26" s="171">
        <f>N26</f>
        <v>70</v>
      </c>
      <c r="P26" s="249"/>
      <c r="Q26" s="88"/>
      <c r="R26" s="89"/>
    </row>
    <row r="27" spans="1:18" s="112" customFormat="1" ht="35.25" customHeight="1" x14ac:dyDescent="0.35">
      <c r="A27" s="129"/>
      <c r="B27" s="263" t="s">
        <v>58</v>
      </c>
      <c r="C27" s="127"/>
      <c r="D27" s="264" t="s">
        <v>101</v>
      </c>
      <c r="E27" s="131"/>
      <c r="F27" s="133" t="s">
        <v>171</v>
      </c>
      <c r="G27" s="116"/>
      <c r="H27" s="192"/>
      <c r="I27" s="192" t="s">
        <v>134</v>
      </c>
      <c r="J27" s="192"/>
      <c r="K27" s="192"/>
      <c r="L27" s="89">
        <f t="shared" si="0"/>
        <v>70</v>
      </c>
      <c r="M27" s="89">
        <f>L27/3</f>
        <v>23.333333333333332</v>
      </c>
      <c r="N27" s="89"/>
      <c r="O27" s="88"/>
      <c r="P27" s="249" t="str">
        <f>IF(AND(O29&gt;=0,O29&lt;=50),"REQUIERE APOYO PARA EL DESARROLLO",IF(AND(O29&gt;=51,O29&lt;=70),"DESEMPEÑO PROMEDIO",IF(AND(O29&gt;=71,O29&lt;=90),"DOMINA Y APLICA",IF(AND(O29&gt;=91,O29&lt;=100),"DESEMPEÑO SOBRESALIENTE",""))))</f>
        <v>DESEMPEÑO PROMEDIO</v>
      </c>
      <c r="Q27" s="88"/>
      <c r="R27" s="89"/>
    </row>
    <row r="28" spans="1:18" s="112" customFormat="1" ht="25.5" customHeight="1" x14ac:dyDescent="0.35">
      <c r="A28" s="129"/>
      <c r="B28" s="263"/>
      <c r="C28" s="127"/>
      <c r="D28" s="265"/>
      <c r="E28" s="131"/>
      <c r="F28" s="132" t="s">
        <v>45</v>
      </c>
      <c r="G28" s="116"/>
      <c r="H28" s="192"/>
      <c r="I28" s="192" t="s">
        <v>134</v>
      </c>
      <c r="J28" s="192"/>
      <c r="K28" s="192"/>
      <c r="L28" s="89">
        <f t="shared" si="0"/>
        <v>70</v>
      </c>
      <c r="M28" s="89">
        <f t="shared" ref="M28:M29" si="3">L28/3</f>
        <v>23.333333333333332</v>
      </c>
      <c r="N28" s="89"/>
      <c r="O28" s="88"/>
      <c r="P28" s="249"/>
      <c r="Q28" s="88"/>
      <c r="R28" s="89"/>
    </row>
    <row r="29" spans="1:18" s="112" customFormat="1" ht="25.5" customHeight="1" x14ac:dyDescent="0.35">
      <c r="A29" s="129"/>
      <c r="B29" s="263"/>
      <c r="C29" s="127"/>
      <c r="D29" s="267"/>
      <c r="E29" s="131"/>
      <c r="F29" s="132" t="s">
        <v>167</v>
      </c>
      <c r="G29" s="116"/>
      <c r="H29" s="192"/>
      <c r="I29" s="192" t="s">
        <v>134</v>
      </c>
      <c r="J29" s="192"/>
      <c r="K29" s="192"/>
      <c r="L29" s="89">
        <f t="shared" si="0"/>
        <v>70</v>
      </c>
      <c r="M29" s="89">
        <f t="shared" si="3"/>
        <v>23.333333333333332</v>
      </c>
      <c r="N29" s="89">
        <f>SUM(M27:M29)</f>
        <v>70</v>
      </c>
      <c r="O29" s="171">
        <f>N29</f>
        <v>70</v>
      </c>
      <c r="P29" s="249"/>
      <c r="Q29" s="88"/>
      <c r="R29" s="89"/>
    </row>
    <row r="30" spans="1:18" s="112" customFormat="1" ht="25.5" customHeight="1" x14ac:dyDescent="0.35">
      <c r="A30" s="129"/>
      <c r="B30" s="263" t="s">
        <v>180</v>
      </c>
      <c r="C30" s="127"/>
      <c r="D30" s="265" t="s">
        <v>100</v>
      </c>
      <c r="E30" s="131"/>
      <c r="F30" s="133" t="s">
        <v>84</v>
      </c>
      <c r="G30" s="116"/>
      <c r="H30" s="192"/>
      <c r="I30" s="192" t="s">
        <v>134</v>
      </c>
      <c r="J30" s="192"/>
      <c r="K30" s="192"/>
      <c r="L30" s="89">
        <f t="shared" si="0"/>
        <v>70</v>
      </c>
      <c r="M30" s="89">
        <f>L30/3</f>
        <v>23.333333333333332</v>
      </c>
      <c r="N30" s="89"/>
      <c r="O30" s="88"/>
      <c r="P30" s="249" t="str">
        <f>IF(AND(O32&gt;=0,O32&lt;=50),"REQUIERE APOYO PARA EL DESARROLLO",IF(AND(O32&gt;=51,O32&lt;=70),"DESEMPEÑO PROMEDIO",IF(AND(O32&gt;=71,O32&lt;=90),"DOMINA Y APLICA",IF(AND(O32&gt;=91,O32&lt;=100),"DESEMPEÑO SOBRESALIENTE",""))))</f>
        <v>DESEMPEÑO PROMEDIO</v>
      </c>
      <c r="Q30" s="88"/>
      <c r="R30" s="89"/>
    </row>
    <row r="31" spans="1:18" s="112" customFormat="1" ht="42" customHeight="1" x14ac:dyDescent="0.35">
      <c r="A31" s="129"/>
      <c r="B31" s="263"/>
      <c r="C31" s="127"/>
      <c r="D31" s="265"/>
      <c r="E31" s="131"/>
      <c r="F31" s="132" t="s">
        <v>181</v>
      </c>
      <c r="G31" s="116"/>
      <c r="H31" s="192"/>
      <c r="I31" s="192" t="s">
        <v>134</v>
      </c>
      <c r="J31" s="192"/>
      <c r="K31" s="192"/>
      <c r="L31" s="89">
        <f t="shared" si="0"/>
        <v>70</v>
      </c>
      <c r="M31" s="89">
        <f t="shared" ref="M31:M32" si="4">L31/3</f>
        <v>23.333333333333332</v>
      </c>
      <c r="N31" s="89"/>
      <c r="O31" s="88"/>
      <c r="P31" s="249"/>
      <c r="Q31" s="88"/>
      <c r="R31" s="89"/>
    </row>
    <row r="32" spans="1:18" s="112" customFormat="1" ht="25.5" customHeight="1" x14ac:dyDescent="0.35">
      <c r="A32" s="129"/>
      <c r="B32" s="263"/>
      <c r="C32" s="127"/>
      <c r="D32" s="265"/>
      <c r="E32" s="131"/>
      <c r="F32" s="132" t="s">
        <v>114</v>
      </c>
      <c r="G32" s="116"/>
      <c r="H32" s="192"/>
      <c r="I32" s="192" t="s">
        <v>134</v>
      </c>
      <c r="J32" s="192"/>
      <c r="K32" s="192"/>
      <c r="L32" s="89">
        <f t="shared" si="0"/>
        <v>70</v>
      </c>
      <c r="M32" s="89">
        <f t="shared" si="4"/>
        <v>23.333333333333332</v>
      </c>
      <c r="N32" s="89">
        <f>SUM(M30:M32)</f>
        <v>70</v>
      </c>
      <c r="O32" s="171">
        <f>N32</f>
        <v>70</v>
      </c>
      <c r="P32" s="249"/>
      <c r="Q32" s="88"/>
      <c r="R32" s="89"/>
    </row>
    <row r="33" spans="1:18" s="112" customFormat="1" ht="25.5" customHeight="1" x14ac:dyDescent="0.35">
      <c r="A33" s="129"/>
      <c r="B33" s="263" t="s">
        <v>57</v>
      </c>
      <c r="C33" s="127"/>
      <c r="D33" s="264" t="s">
        <v>99</v>
      </c>
      <c r="E33" s="131"/>
      <c r="F33" s="133" t="s">
        <v>112</v>
      </c>
      <c r="G33" s="116"/>
      <c r="H33" s="192"/>
      <c r="I33" s="192"/>
      <c r="J33" s="192" t="s">
        <v>134</v>
      </c>
      <c r="K33" s="192"/>
      <c r="L33" s="89">
        <f t="shared" si="0"/>
        <v>90</v>
      </c>
      <c r="M33" s="89">
        <f>L33/3</f>
        <v>30</v>
      </c>
      <c r="N33" s="89"/>
      <c r="O33" s="88"/>
      <c r="P33" s="249" t="str">
        <f>IF(AND(O35&gt;=0,O35&lt;=50),"REQUIERE APOYO PARA EL DESARROLLO",IF(AND(O35&gt;=51,O35&lt;=70),"DESEMPEÑO PROMEDIO",IF(AND(O35&gt;=71,O35&lt;=90),"DOMINA Y APLICA",IF(AND(O35&gt;=91,O35&lt;=100),"DESEMPEÑO SOBRESALIENTE",""))))</f>
        <v>DOMINA Y APLICA</v>
      </c>
      <c r="Q33" s="88"/>
      <c r="R33" s="89"/>
    </row>
    <row r="34" spans="1:18" s="112" customFormat="1" ht="25.5" customHeight="1" x14ac:dyDescent="0.35">
      <c r="A34" s="129"/>
      <c r="B34" s="263"/>
      <c r="C34" s="127"/>
      <c r="D34" s="265"/>
      <c r="E34" s="131"/>
      <c r="F34" s="195" t="s">
        <v>68</v>
      </c>
      <c r="G34" s="116"/>
      <c r="H34" s="192"/>
      <c r="I34" s="192"/>
      <c r="J34" s="192" t="s">
        <v>134</v>
      </c>
      <c r="K34" s="192"/>
      <c r="L34" s="89">
        <f t="shared" si="0"/>
        <v>90</v>
      </c>
      <c r="M34" s="89">
        <f t="shared" ref="M34:M35" si="5">L34/3</f>
        <v>30</v>
      </c>
      <c r="N34" s="89"/>
      <c r="O34" s="88"/>
      <c r="P34" s="249"/>
      <c r="Q34" s="88"/>
      <c r="R34" s="89"/>
    </row>
    <row r="35" spans="1:18" s="112" customFormat="1" ht="25.5" customHeight="1" x14ac:dyDescent="0.35">
      <c r="A35" s="129"/>
      <c r="B35" s="263"/>
      <c r="C35" s="127"/>
      <c r="D35" s="265"/>
      <c r="E35" s="131"/>
      <c r="F35" s="132" t="s">
        <v>113</v>
      </c>
      <c r="G35" s="116"/>
      <c r="H35" s="192"/>
      <c r="I35" s="192"/>
      <c r="J35" s="192" t="s">
        <v>134</v>
      </c>
      <c r="K35" s="192"/>
      <c r="L35" s="89">
        <f t="shared" si="0"/>
        <v>90</v>
      </c>
      <c r="M35" s="89">
        <f t="shared" si="5"/>
        <v>30</v>
      </c>
      <c r="N35" s="89">
        <f>SUM(M33:M35)</f>
        <v>90</v>
      </c>
      <c r="O35" s="171">
        <f>N35</f>
        <v>90</v>
      </c>
      <c r="P35" s="249"/>
      <c r="Q35" s="88"/>
      <c r="R35" s="89"/>
    </row>
    <row r="36" spans="1:18" s="112" customFormat="1" ht="45.75" customHeight="1" x14ac:dyDescent="0.35">
      <c r="A36" s="129"/>
      <c r="B36" s="266"/>
      <c r="C36" s="266"/>
      <c r="D36" s="266"/>
      <c r="E36" s="266"/>
      <c r="F36" s="266"/>
      <c r="G36" s="116"/>
      <c r="H36" s="117"/>
      <c r="I36" s="117"/>
      <c r="J36" s="117"/>
      <c r="K36" s="117"/>
      <c r="L36" s="89"/>
      <c r="M36" s="88"/>
      <c r="N36" s="88"/>
      <c r="O36" s="171"/>
      <c r="P36" s="205"/>
      <c r="Q36" s="88"/>
      <c r="R36" s="89"/>
    </row>
    <row r="37" spans="1:18" s="112" customFormat="1" ht="21.75" customHeight="1" x14ac:dyDescent="0.35">
      <c r="A37" s="129"/>
      <c r="C37" s="132"/>
      <c r="D37" s="132"/>
      <c r="E37" s="132"/>
      <c r="L37" s="172"/>
      <c r="M37" s="173"/>
      <c r="N37" s="173"/>
      <c r="O37" s="89"/>
      <c r="P37" s="200"/>
      <c r="Q37" s="174"/>
      <c r="R37" s="89"/>
    </row>
    <row r="38" spans="1:18" s="112" customFormat="1" ht="21.75" customHeight="1" x14ac:dyDescent="0.35">
      <c r="A38" s="129"/>
      <c r="B38" s="115"/>
      <c r="C38" s="115"/>
      <c r="D38" s="115"/>
      <c r="E38" s="115"/>
      <c r="K38" s="117"/>
      <c r="L38" s="88"/>
      <c r="M38" s="88"/>
      <c r="N38" s="88"/>
      <c r="O38" s="88"/>
      <c r="P38" s="200"/>
      <c r="Q38" s="89"/>
      <c r="R38" s="89"/>
    </row>
    <row r="39" spans="1:18" s="112" customFormat="1" ht="21.75" customHeight="1" x14ac:dyDescent="0.35">
      <c r="A39" s="129"/>
      <c r="B39" s="115"/>
      <c r="C39" s="115"/>
      <c r="D39" s="115"/>
      <c r="E39" s="115"/>
      <c r="F39" s="115"/>
      <c r="G39" s="116"/>
      <c r="H39" s="117"/>
      <c r="I39" s="117"/>
      <c r="J39" s="117"/>
      <c r="K39" s="117"/>
      <c r="L39" s="88"/>
      <c r="M39" s="88"/>
      <c r="N39" s="88"/>
      <c r="O39" s="88"/>
      <c r="P39" s="200"/>
      <c r="Q39" s="89"/>
      <c r="R39" s="89"/>
    </row>
    <row r="40" spans="1:18" s="112" customFormat="1" ht="21.75" customHeight="1" x14ac:dyDescent="0.35">
      <c r="A40" s="129"/>
      <c r="B40" s="266"/>
      <c r="C40" s="266"/>
      <c r="D40" s="266"/>
      <c r="E40" s="266"/>
      <c r="F40" s="266"/>
      <c r="G40" s="116"/>
      <c r="H40" s="117"/>
      <c r="I40" s="117"/>
      <c r="J40" s="117"/>
      <c r="K40" s="117"/>
      <c r="L40" s="88"/>
      <c r="M40" s="88"/>
      <c r="N40" s="88"/>
      <c r="O40" s="88"/>
      <c r="P40" s="200"/>
      <c r="Q40" s="89"/>
      <c r="R40" s="89"/>
    </row>
    <row r="41" spans="1:18" s="112" customFormat="1" ht="21.75" customHeight="1" x14ac:dyDescent="0.35">
      <c r="A41" s="129"/>
      <c r="B41" s="266"/>
      <c r="C41" s="266"/>
      <c r="D41" s="266"/>
      <c r="E41" s="266"/>
      <c r="F41" s="266"/>
      <c r="G41" s="116"/>
      <c r="H41" s="117"/>
      <c r="I41" s="117"/>
      <c r="J41" s="117"/>
      <c r="K41" s="117"/>
      <c r="L41" s="88"/>
      <c r="M41" s="88"/>
      <c r="N41" s="88"/>
      <c r="O41" s="88"/>
      <c r="P41" s="200"/>
      <c r="Q41" s="89"/>
      <c r="R41" s="89"/>
    </row>
    <row r="42" spans="1:18" s="129" customFormat="1" ht="21.75" customHeight="1" x14ac:dyDescent="0.35">
      <c r="B42" s="132"/>
      <c r="C42" s="132"/>
      <c r="D42" s="132"/>
      <c r="E42" s="132"/>
      <c r="F42" s="132"/>
      <c r="G42" s="116"/>
      <c r="L42" s="88"/>
      <c r="M42" s="88"/>
      <c r="N42" s="88"/>
      <c r="O42" s="88"/>
      <c r="P42" s="203"/>
      <c r="Q42" s="88"/>
      <c r="R42" s="88"/>
    </row>
    <row r="43" spans="1:18" x14ac:dyDescent="0.35">
      <c r="B43" s="103" t="s">
        <v>30</v>
      </c>
      <c r="Q43" s="175"/>
      <c r="R43" s="175"/>
    </row>
    <row r="49" spans="17:17" x14ac:dyDescent="0.35">
      <c r="Q49" s="175"/>
    </row>
    <row r="50" spans="17:17" x14ac:dyDescent="0.35">
      <c r="Q50" s="176"/>
    </row>
    <row r="51" spans="17:17" x14ac:dyDescent="0.35">
      <c r="Q51" s="176"/>
    </row>
    <row r="52" spans="17:17" x14ac:dyDescent="0.35">
      <c r="Q52" s="176"/>
    </row>
    <row r="53" spans="17:17" x14ac:dyDescent="0.35">
      <c r="Q53" s="176"/>
    </row>
    <row r="54" spans="17:17" x14ac:dyDescent="0.35">
      <c r="Q54" s="176"/>
    </row>
  </sheetData>
  <protectedRanges>
    <protectedRange sqref="C5 C7:C9 J5 K3 G9 K38:K41 H10:I10 H39:J41 J7:J10 H20:K36" name="Rango1"/>
  </protectedRanges>
  <mergeCells count="29">
    <mergeCell ref="B21:B23"/>
    <mergeCell ref="D21:D23"/>
    <mergeCell ref="B1:K1"/>
    <mergeCell ref="C5:H5"/>
    <mergeCell ref="J5:K5"/>
    <mergeCell ref="C7:H7"/>
    <mergeCell ref="J7:K7"/>
    <mergeCell ref="B11:K11"/>
    <mergeCell ref="C13:K13"/>
    <mergeCell ref="C14:K14"/>
    <mergeCell ref="C15:K15"/>
    <mergeCell ref="C16:K16"/>
    <mergeCell ref="C17:K17"/>
    <mergeCell ref="B24:B26"/>
    <mergeCell ref="D24:D26"/>
    <mergeCell ref="B27:B29"/>
    <mergeCell ref="D27:D29"/>
    <mergeCell ref="B30:B32"/>
    <mergeCell ref="D30:D32"/>
    <mergeCell ref="B33:B35"/>
    <mergeCell ref="D33:D35"/>
    <mergeCell ref="B36:F36"/>
    <mergeCell ref="B40:F40"/>
    <mergeCell ref="B41:F41"/>
    <mergeCell ref="P21:P23"/>
    <mergeCell ref="P24:P26"/>
    <mergeCell ref="P27:P29"/>
    <mergeCell ref="P30:P32"/>
    <mergeCell ref="P33:P35"/>
  </mergeCells>
  <pageMargins left="0.7" right="0.7" top="0.75" bottom="0.75" header="0.3" footer="0.3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54"/>
  <sheetViews>
    <sheetView showGridLines="0" zoomScale="68" zoomScaleNormal="68" workbookViewId="0">
      <selection activeCell="B21" sqref="B21:B23"/>
    </sheetView>
  </sheetViews>
  <sheetFormatPr baseColWidth="10" defaultColWidth="11.42578125" defaultRowHeight="20.25" x14ac:dyDescent="0.3"/>
  <cols>
    <col min="1" max="1" width="1.42578125" style="135" customWidth="1"/>
    <col min="2" max="2" width="44.140625" style="142" customWidth="1"/>
    <col min="3" max="3" width="1.42578125" style="142" customWidth="1"/>
    <col min="4" max="4" width="63.28515625" style="142" customWidth="1"/>
    <col min="5" max="5" width="1.42578125" style="142" customWidth="1"/>
    <col min="6" max="6" width="150.5703125" style="142" customWidth="1"/>
    <col min="7" max="7" width="6.28515625" style="143" customWidth="1"/>
    <col min="8" max="11" width="31.5703125" style="135" customWidth="1"/>
    <col min="12" max="12" width="19.28515625" style="134" hidden="1" customWidth="1"/>
    <col min="13" max="15" width="19.28515625" style="135" hidden="1" customWidth="1"/>
    <col min="16" max="16" width="28.42578125" style="199" customWidth="1"/>
    <col min="17" max="19" width="19.28515625" style="135" customWidth="1"/>
    <col min="20" max="16384" width="11.42578125" style="135"/>
  </cols>
  <sheetData>
    <row r="1" spans="2:16" ht="26.25" customHeight="1" x14ac:dyDescent="0.3">
      <c r="B1" s="258" t="s">
        <v>109</v>
      </c>
      <c r="C1" s="258"/>
      <c r="D1" s="258"/>
      <c r="E1" s="258"/>
      <c r="F1" s="258"/>
      <c r="G1" s="258"/>
      <c r="H1" s="258"/>
      <c r="I1" s="258"/>
      <c r="J1" s="258"/>
      <c r="K1" s="258"/>
    </row>
    <row r="2" spans="2:16" ht="2.25" customHeight="1" x14ac:dyDescent="0.3">
      <c r="B2" s="136"/>
      <c r="C2" s="136"/>
      <c r="D2" s="136"/>
      <c r="E2" s="136"/>
      <c r="F2" s="136"/>
      <c r="G2" s="137"/>
    </row>
    <row r="3" spans="2:16" ht="17.25" customHeight="1" x14ac:dyDescent="0.3">
      <c r="B3" s="138"/>
      <c r="C3" s="138"/>
      <c r="D3" s="138"/>
      <c r="E3" s="138"/>
      <c r="F3" s="138"/>
      <c r="G3" s="139"/>
      <c r="J3" s="140" t="s">
        <v>32</v>
      </c>
      <c r="K3" s="141"/>
    </row>
    <row r="4" spans="2:16" ht="4.5" customHeight="1" x14ac:dyDescent="0.3">
      <c r="C4" s="138"/>
    </row>
    <row r="5" spans="2:16" x14ac:dyDescent="0.3">
      <c r="B5" s="144" t="s">
        <v>110</v>
      </c>
      <c r="C5" s="259"/>
      <c r="D5" s="259"/>
      <c r="E5" s="259"/>
      <c r="F5" s="259"/>
      <c r="G5" s="259"/>
      <c r="H5" s="259"/>
      <c r="I5" s="145" t="s">
        <v>33</v>
      </c>
      <c r="J5" s="259"/>
      <c r="K5" s="259"/>
      <c r="M5" s="134"/>
    </row>
    <row r="6" spans="2:16" ht="2.25" customHeight="1" x14ac:dyDescent="0.3">
      <c r="B6" s="146"/>
      <c r="C6" s="138"/>
      <c r="D6" s="138"/>
      <c r="E6" s="138"/>
      <c r="F6" s="138"/>
      <c r="G6" s="139"/>
      <c r="H6" s="134"/>
      <c r="I6" s="134"/>
      <c r="J6" s="134"/>
      <c r="K6" s="134"/>
    </row>
    <row r="7" spans="2:16" ht="30" customHeight="1" x14ac:dyDescent="0.3">
      <c r="B7" s="145" t="s">
        <v>34</v>
      </c>
      <c r="C7" s="259"/>
      <c r="D7" s="259"/>
      <c r="E7" s="259"/>
      <c r="F7" s="259"/>
      <c r="G7" s="259"/>
      <c r="H7" s="259"/>
      <c r="I7" s="145" t="s">
        <v>33</v>
      </c>
      <c r="J7" s="259"/>
      <c r="K7" s="259"/>
    </row>
    <row r="8" spans="2:16" ht="11.25" customHeight="1" x14ac:dyDescent="0.3">
      <c r="B8" s="145"/>
      <c r="C8" s="136"/>
      <c r="D8" s="136"/>
      <c r="E8" s="136"/>
      <c r="F8" s="136"/>
      <c r="G8" s="136"/>
      <c r="H8" s="136"/>
      <c r="I8" s="145"/>
      <c r="J8" s="136"/>
      <c r="K8" s="136"/>
    </row>
    <row r="9" spans="2:16" s="89" customFormat="1" ht="20.25" customHeight="1" x14ac:dyDescent="0.3">
      <c r="B9" s="147"/>
      <c r="C9" s="147"/>
      <c r="D9" s="147"/>
      <c r="E9" s="147"/>
      <c r="F9" s="147"/>
      <c r="G9" s="148" t="s">
        <v>139</v>
      </c>
      <c r="H9" s="149">
        <f>(O23+O26+O29+O32+O35)/5</f>
        <v>90</v>
      </c>
      <c r="I9" s="150" t="str">
        <f>IF(AND(H9&gt;=0,H9&lt;=50),"REQUIERE APOYO PARA EL DESARROLLO",IF(AND(H9&gt;=51,H9&lt;=70),"DESEMPEÑO PROMEDIO",IF(AND(H9&gt;=70,H9&lt;=90),"DOMINA Y APLICA",IF(AND(H9&gt;=91,H9&lt;=100),"DESEMPEÑO SOBRESALIENTE",""))))</f>
        <v>DOMINA Y APLICA</v>
      </c>
      <c r="J9" s="151"/>
      <c r="K9" s="147"/>
      <c r="P9" s="200"/>
    </row>
    <row r="10" spans="2:16" ht="6.75" customHeight="1" thickBot="1" x14ac:dyDescent="0.35">
      <c r="B10" s="152"/>
      <c r="C10" s="153"/>
      <c r="D10" s="153"/>
      <c r="E10" s="153"/>
      <c r="F10" s="154"/>
      <c r="G10" s="155"/>
      <c r="H10" s="156"/>
      <c r="I10" s="156"/>
      <c r="J10" s="156"/>
      <c r="K10" s="153"/>
    </row>
    <row r="11" spans="2:16" s="158" customFormat="1" ht="31.5" customHeight="1" x14ac:dyDescent="0.3">
      <c r="B11" s="260" t="s">
        <v>177</v>
      </c>
      <c r="C11" s="260"/>
      <c r="D11" s="260"/>
      <c r="E11" s="260"/>
      <c r="F11" s="260"/>
      <c r="G11" s="260"/>
      <c r="H11" s="260"/>
      <c r="I11" s="260"/>
      <c r="J11" s="260"/>
      <c r="K11" s="260"/>
      <c r="L11" s="157"/>
      <c r="P11" s="199"/>
    </row>
    <row r="12" spans="2:16" ht="8.25" customHeight="1" x14ac:dyDescent="0.3">
      <c r="B12" s="142" t="s">
        <v>108</v>
      </c>
    </row>
    <row r="13" spans="2:16" ht="18.75" customHeight="1" x14ac:dyDescent="0.3">
      <c r="B13" s="159" t="s">
        <v>35</v>
      </c>
      <c r="C13" s="261" t="s">
        <v>31</v>
      </c>
      <c r="D13" s="261"/>
      <c r="E13" s="261"/>
      <c r="F13" s="261"/>
      <c r="G13" s="261"/>
      <c r="H13" s="261"/>
      <c r="I13" s="261"/>
      <c r="J13" s="261"/>
      <c r="K13" s="261"/>
    </row>
    <row r="14" spans="2:16" s="160" customFormat="1" ht="39" customHeight="1" x14ac:dyDescent="0.3">
      <c r="B14" s="178" t="s">
        <v>133</v>
      </c>
      <c r="C14" s="262" t="s">
        <v>131</v>
      </c>
      <c r="D14" s="262"/>
      <c r="E14" s="262"/>
      <c r="F14" s="262"/>
      <c r="G14" s="262"/>
      <c r="H14" s="262"/>
      <c r="I14" s="262"/>
      <c r="J14" s="262"/>
      <c r="K14" s="262"/>
      <c r="L14" s="134" t="s">
        <v>36</v>
      </c>
      <c r="P14" s="201"/>
    </row>
    <row r="15" spans="2:16" s="160" customFormat="1" ht="39" customHeight="1" x14ac:dyDescent="0.3">
      <c r="B15" s="178" t="s">
        <v>88</v>
      </c>
      <c r="C15" s="262" t="s">
        <v>135</v>
      </c>
      <c r="D15" s="262"/>
      <c r="E15" s="262"/>
      <c r="F15" s="262"/>
      <c r="G15" s="262"/>
      <c r="H15" s="262"/>
      <c r="I15" s="262"/>
      <c r="J15" s="262"/>
      <c r="K15" s="262"/>
      <c r="L15" s="134" t="s">
        <v>83</v>
      </c>
      <c r="P15" s="201"/>
    </row>
    <row r="16" spans="2:16" s="160" customFormat="1" ht="39" customHeight="1" x14ac:dyDescent="0.3">
      <c r="B16" s="178" t="s">
        <v>89</v>
      </c>
      <c r="C16" s="262" t="s">
        <v>132</v>
      </c>
      <c r="D16" s="262"/>
      <c r="E16" s="262"/>
      <c r="F16" s="262"/>
      <c r="G16" s="262"/>
      <c r="H16" s="262"/>
      <c r="I16" s="262"/>
      <c r="J16" s="262"/>
      <c r="K16" s="262"/>
      <c r="L16" s="134" t="s">
        <v>138</v>
      </c>
      <c r="P16" s="201"/>
    </row>
    <row r="17" spans="1:17" s="160" customFormat="1" ht="39" customHeight="1" x14ac:dyDescent="0.3">
      <c r="B17" s="178" t="s">
        <v>90</v>
      </c>
      <c r="C17" s="262" t="s">
        <v>136</v>
      </c>
      <c r="D17" s="262"/>
      <c r="E17" s="262"/>
      <c r="F17" s="262"/>
      <c r="G17" s="262"/>
      <c r="H17" s="262"/>
      <c r="I17" s="262"/>
      <c r="J17" s="262"/>
      <c r="K17" s="262"/>
      <c r="L17" s="134" t="s">
        <v>137</v>
      </c>
      <c r="P17" s="201"/>
    </row>
    <row r="18" spans="1:17" ht="3" customHeight="1" thickBot="1" x14ac:dyDescent="0.35">
      <c r="B18" s="162"/>
      <c r="C18" s="163"/>
      <c r="D18" s="164"/>
      <c r="E18" s="164"/>
      <c r="F18" s="164"/>
      <c r="G18" s="165"/>
      <c r="H18" s="164"/>
    </row>
    <row r="19" spans="1:17" s="166" customFormat="1" ht="70.5" customHeight="1" thickBot="1" x14ac:dyDescent="0.3">
      <c r="B19" s="90" t="s">
        <v>91</v>
      </c>
      <c r="C19" s="85"/>
      <c r="D19" s="90" t="s">
        <v>31</v>
      </c>
      <c r="E19" s="85"/>
      <c r="F19" s="91" t="s">
        <v>92</v>
      </c>
      <c r="G19" s="167"/>
      <c r="H19" s="196" t="s">
        <v>133</v>
      </c>
      <c r="I19" s="196" t="s">
        <v>88</v>
      </c>
      <c r="J19" s="196" t="s">
        <v>89</v>
      </c>
      <c r="K19" s="196" t="s">
        <v>90</v>
      </c>
      <c r="L19" s="156"/>
      <c r="M19" s="85"/>
      <c r="P19" s="202"/>
    </row>
    <row r="20" spans="1:17" s="89" customFormat="1" ht="3" customHeight="1" x14ac:dyDescent="0.3">
      <c r="A20" s="88"/>
      <c r="B20" s="85"/>
      <c r="C20" s="85"/>
      <c r="D20" s="85"/>
      <c r="E20" s="85"/>
      <c r="F20" s="169"/>
      <c r="G20" s="169"/>
      <c r="H20" s="85"/>
      <c r="I20" s="85"/>
      <c r="J20" s="85"/>
      <c r="K20" s="85"/>
      <c r="L20" s="88"/>
      <c r="M20" s="88"/>
      <c r="P20" s="200"/>
    </row>
    <row r="21" spans="1:17" s="89" customFormat="1" ht="25.5" customHeight="1" x14ac:dyDescent="0.3">
      <c r="A21" s="88"/>
      <c r="B21" s="273" t="s">
        <v>121</v>
      </c>
      <c r="C21" s="85"/>
      <c r="D21" s="275" t="s">
        <v>103</v>
      </c>
      <c r="E21" s="86"/>
      <c r="F21" s="87" t="s">
        <v>123</v>
      </c>
      <c r="G21" s="155"/>
      <c r="H21" s="177"/>
      <c r="I21" s="177"/>
      <c r="J21" s="177" t="s">
        <v>134</v>
      </c>
      <c r="K21" s="177"/>
      <c r="L21" s="89">
        <f>IF(H21="x",50,IF(I21="x",70,IF(J21="x",90,IF(K21="x",100))))</f>
        <v>90</v>
      </c>
      <c r="M21" s="89">
        <f>L21/3</f>
        <v>30</v>
      </c>
      <c r="P21" s="249" t="str">
        <f>IF(AND(O23&gt;=0,O23&lt;=50),"REQUIERE APOYO PARA EL DESARROLLO",IF(AND(O23&gt;=51,O23&lt;=70),"DESEMPEÑO PROMEDIO",IF(AND(O23&gt;=71,O23&lt;=90),"DOMINA Y APLICA",IF(AND(O23&gt;=91,O23&lt;=100),"DESEMPEÑO SOBRESALIENTE",""))))</f>
        <v>DOMINA Y APLICA</v>
      </c>
    </row>
    <row r="22" spans="1:17" s="89" customFormat="1" ht="25.5" customHeight="1" x14ac:dyDescent="0.3">
      <c r="A22" s="88"/>
      <c r="B22" s="273"/>
      <c r="C22" s="85"/>
      <c r="D22" s="275"/>
      <c r="E22" s="86"/>
      <c r="F22" s="87" t="s">
        <v>124</v>
      </c>
      <c r="G22" s="155"/>
      <c r="H22" s="177"/>
      <c r="I22" s="177"/>
      <c r="J22" s="177" t="s">
        <v>134</v>
      </c>
      <c r="K22" s="177"/>
      <c r="L22" s="89">
        <f t="shared" ref="L22:L35" si="0">IF(H22="x",50,IF(I22="x",70,IF(J22="x",90,IF(K22="x",100))))</f>
        <v>90</v>
      </c>
      <c r="M22" s="89">
        <f t="shared" ref="M22:M23" si="1">L22/3</f>
        <v>30</v>
      </c>
      <c r="P22" s="249"/>
    </row>
    <row r="23" spans="1:17" s="89" customFormat="1" ht="25.5" customHeight="1" x14ac:dyDescent="0.3">
      <c r="A23" s="88"/>
      <c r="B23" s="273"/>
      <c r="C23" s="85"/>
      <c r="D23" s="275"/>
      <c r="E23" s="86"/>
      <c r="F23" s="87" t="s">
        <v>77</v>
      </c>
      <c r="G23" s="155"/>
      <c r="H23" s="177"/>
      <c r="I23" s="177"/>
      <c r="J23" s="177" t="s">
        <v>134</v>
      </c>
      <c r="K23" s="177"/>
      <c r="L23" s="89">
        <f t="shared" si="0"/>
        <v>90</v>
      </c>
      <c r="M23" s="89">
        <f t="shared" si="1"/>
        <v>30</v>
      </c>
      <c r="N23" s="89">
        <f>SUM(M21:M23)</f>
        <v>90</v>
      </c>
      <c r="O23" s="171">
        <f>N23</f>
        <v>90</v>
      </c>
      <c r="P23" s="249"/>
      <c r="Q23" s="88"/>
    </row>
    <row r="24" spans="1:17" s="89" customFormat="1" ht="25.5" customHeight="1" x14ac:dyDescent="0.3">
      <c r="A24" s="88"/>
      <c r="B24" s="273" t="s">
        <v>56</v>
      </c>
      <c r="C24" s="85"/>
      <c r="D24" s="276" t="s">
        <v>122</v>
      </c>
      <c r="E24" s="86"/>
      <c r="F24" s="92" t="s">
        <v>172</v>
      </c>
      <c r="G24" s="155"/>
      <c r="H24" s="177"/>
      <c r="I24" s="177"/>
      <c r="J24" s="177" t="s">
        <v>134</v>
      </c>
      <c r="K24" s="177"/>
      <c r="L24" s="89">
        <f t="shared" si="0"/>
        <v>90</v>
      </c>
      <c r="M24" s="89">
        <f>L24/3</f>
        <v>30</v>
      </c>
      <c r="O24" s="88"/>
      <c r="P24" s="249" t="str">
        <f>IF(AND(O26&gt;=0,O26&lt;=50),"REQUIERE APOYO PARA EL DESARROLLO",IF(AND(O26&gt;=51,O26&lt;=70),"DESEMPEÑO PROMEDIO",IF(AND(O26&gt;=71,O26&lt;=90),"DOMINA Y APLICA",IF(AND(O26&gt;=91,O26&lt;=100),"DESEMPEÑO SOBRESALIENTE",""))))</f>
        <v>DOMINA Y APLICA</v>
      </c>
      <c r="Q24" s="88"/>
    </row>
    <row r="25" spans="1:17" s="89" customFormat="1" ht="25.5" customHeight="1" x14ac:dyDescent="0.3">
      <c r="A25" s="88"/>
      <c r="B25" s="273"/>
      <c r="C25" s="85"/>
      <c r="D25" s="277"/>
      <c r="E25" s="86"/>
      <c r="F25" s="87" t="s">
        <v>76</v>
      </c>
      <c r="G25" s="155"/>
      <c r="H25" s="177"/>
      <c r="I25" s="177"/>
      <c r="J25" s="177" t="s">
        <v>134</v>
      </c>
      <c r="K25" s="177"/>
      <c r="L25" s="89">
        <f t="shared" si="0"/>
        <v>90</v>
      </c>
      <c r="M25" s="89">
        <f t="shared" ref="M25:M26" si="2">L25/3</f>
        <v>30</v>
      </c>
      <c r="O25" s="88"/>
      <c r="P25" s="249"/>
      <c r="Q25" s="88"/>
    </row>
    <row r="26" spans="1:17" s="89" customFormat="1" ht="25.5" customHeight="1" x14ac:dyDescent="0.3">
      <c r="A26" s="88"/>
      <c r="B26" s="273"/>
      <c r="C26" s="85"/>
      <c r="D26" s="277"/>
      <c r="E26" s="86"/>
      <c r="F26" s="93" t="s">
        <v>85</v>
      </c>
      <c r="G26" s="155"/>
      <c r="H26" s="177"/>
      <c r="I26" s="177"/>
      <c r="J26" s="177" t="s">
        <v>134</v>
      </c>
      <c r="K26" s="177"/>
      <c r="L26" s="89">
        <f t="shared" si="0"/>
        <v>90</v>
      </c>
      <c r="M26" s="89">
        <f t="shared" si="2"/>
        <v>30</v>
      </c>
      <c r="N26" s="89">
        <f>SUM(M24:M26)</f>
        <v>90</v>
      </c>
      <c r="O26" s="171">
        <f>N26</f>
        <v>90</v>
      </c>
      <c r="P26" s="249"/>
      <c r="Q26" s="88"/>
    </row>
    <row r="27" spans="1:17" s="89" customFormat="1" ht="25.5" customHeight="1" x14ac:dyDescent="0.3">
      <c r="A27" s="88"/>
      <c r="B27" s="273" t="s">
        <v>55</v>
      </c>
      <c r="C27" s="85"/>
      <c r="D27" s="274" t="s">
        <v>120</v>
      </c>
      <c r="E27" s="86"/>
      <c r="F27" s="87" t="s">
        <v>74</v>
      </c>
      <c r="G27" s="155"/>
      <c r="H27" s="177"/>
      <c r="I27" s="177"/>
      <c r="J27" s="177" t="s">
        <v>134</v>
      </c>
      <c r="K27" s="177"/>
      <c r="L27" s="89">
        <f t="shared" si="0"/>
        <v>90</v>
      </c>
      <c r="M27" s="89">
        <f>L27/3</f>
        <v>30</v>
      </c>
      <c r="O27" s="88"/>
      <c r="P27" s="249" t="str">
        <f>IF(AND(O29&gt;=0,O29&lt;=50),"REQUIERE APOYO PARA EL DESARROLLO",IF(AND(O29&gt;=51,O29&lt;=70),"DESEMPEÑO PROMEDIO",IF(AND(O29&gt;=71,O29&lt;=90),"DOMINA Y APLICA",IF(AND(O29&gt;=91,O29&lt;=100),"DESEMPEÑO SOBRESALIENTE",""))))</f>
        <v>DOMINA Y APLICA</v>
      </c>
      <c r="Q27" s="88"/>
    </row>
    <row r="28" spans="1:17" s="89" customFormat="1" ht="25.5" customHeight="1" x14ac:dyDescent="0.3">
      <c r="A28" s="88"/>
      <c r="B28" s="273"/>
      <c r="C28" s="85"/>
      <c r="D28" s="275"/>
      <c r="E28" s="86"/>
      <c r="F28" s="87" t="s">
        <v>75</v>
      </c>
      <c r="G28" s="155"/>
      <c r="H28" s="177"/>
      <c r="I28" s="177"/>
      <c r="J28" s="177" t="s">
        <v>134</v>
      </c>
      <c r="K28" s="177"/>
      <c r="L28" s="89">
        <f t="shared" si="0"/>
        <v>90</v>
      </c>
      <c r="M28" s="89">
        <f t="shared" ref="M28:M29" si="3">L28/3</f>
        <v>30</v>
      </c>
      <c r="O28" s="88"/>
      <c r="P28" s="249"/>
      <c r="Q28" s="88"/>
    </row>
    <row r="29" spans="1:17" s="89" customFormat="1" ht="25.5" customHeight="1" x14ac:dyDescent="0.3">
      <c r="A29" s="88"/>
      <c r="B29" s="273"/>
      <c r="C29" s="85"/>
      <c r="D29" s="278"/>
      <c r="E29" s="86"/>
      <c r="F29" s="93" t="s">
        <v>173</v>
      </c>
      <c r="G29" s="155"/>
      <c r="H29" s="177"/>
      <c r="I29" s="177"/>
      <c r="J29" s="177" t="s">
        <v>134</v>
      </c>
      <c r="K29" s="177"/>
      <c r="L29" s="89">
        <f t="shared" si="0"/>
        <v>90</v>
      </c>
      <c r="M29" s="89">
        <f t="shared" si="3"/>
        <v>30</v>
      </c>
      <c r="N29" s="89">
        <f>SUM(M27:M29)</f>
        <v>90</v>
      </c>
      <c r="O29" s="171">
        <f>N29</f>
        <v>90</v>
      </c>
      <c r="P29" s="249"/>
      <c r="Q29" s="88"/>
    </row>
    <row r="30" spans="1:17" s="89" customFormat="1" ht="25.5" customHeight="1" x14ac:dyDescent="0.3">
      <c r="A30" s="88"/>
      <c r="B30" s="273" t="s">
        <v>54</v>
      </c>
      <c r="C30" s="85"/>
      <c r="D30" s="275" t="s">
        <v>107</v>
      </c>
      <c r="E30" s="86"/>
      <c r="F30" s="87" t="s">
        <v>72</v>
      </c>
      <c r="G30" s="155"/>
      <c r="H30" s="177"/>
      <c r="I30" s="177"/>
      <c r="J30" s="177" t="s">
        <v>134</v>
      </c>
      <c r="K30" s="177"/>
      <c r="L30" s="89">
        <f t="shared" si="0"/>
        <v>90</v>
      </c>
      <c r="M30" s="89">
        <f>L30/3</f>
        <v>30</v>
      </c>
      <c r="O30" s="88"/>
      <c r="P30" s="249" t="str">
        <f>IF(AND(O32&gt;=0,O32&lt;=50),"REQUIERE APOYO PARA EL DESARROLLO",IF(AND(O32&gt;=51,O32&lt;=70),"DESEMPEÑO PROMEDIO",IF(AND(O32&gt;=71,O32&lt;=90),"DOMINA Y APLICA",IF(AND(O32&gt;=91,O32&lt;=100),"DESEMPEÑO SOBRESALIENTE",""))))</f>
        <v>DOMINA Y APLICA</v>
      </c>
      <c r="Q30" s="88"/>
    </row>
    <row r="31" spans="1:17" s="89" customFormat="1" ht="42.75" customHeight="1" x14ac:dyDescent="0.3">
      <c r="A31" s="88"/>
      <c r="B31" s="273"/>
      <c r="C31" s="85"/>
      <c r="D31" s="275"/>
      <c r="E31" s="86"/>
      <c r="F31" s="87" t="s">
        <v>119</v>
      </c>
      <c r="G31" s="155"/>
      <c r="H31" s="177"/>
      <c r="I31" s="177"/>
      <c r="J31" s="177" t="s">
        <v>134</v>
      </c>
      <c r="K31" s="177"/>
      <c r="L31" s="89">
        <f t="shared" si="0"/>
        <v>90</v>
      </c>
      <c r="M31" s="89">
        <f t="shared" ref="M31:M32" si="4">L31/3</f>
        <v>30</v>
      </c>
      <c r="O31" s="88"/>
      <c r="P31" s="249"/>
      <c r="Q31" s="88"/>
    </row>
    <row r="32" spans="1:17" s="89" customFormat="1" ht="25.5" customHeight="1" x14ac:dyDescent="0.3">
      <c r="A32" s="88"/>
      <c r="B32" s="273"/>
      <c r="C32" s="85"/>
      <c r="D32" s="275"/>
      <c r="E32" s="86"/>
      <c r="F32" s="87" t="s">
        <v>44</v>
      </c>
      <c r="G32" s="155"/>
      <c r="H32" s="177"/>
      <c r="I32" s="177"/>
      <c r="J32" s="177" t="s">
        <v>134</v>
      </c>
      <c r="K32" s="177"/>
      <c r="L32" s="89">
        <f t="shared" si="0"/>
        <v>90</v>
      </c>
      <c r="M32" s="89">
        <f t="shared" si="4"/>
        <v>30</v>
      </c>
      <c r="N32" s="89">
        <f>SUM(M30:M32)</f>
        <v>90</v>
      </c>
      <c r="O32" s="171">
        <f>N32</f>
        <v>90</v>
      </c>
      <c r="P32" s="249"/>
      <c r="Q32" s="88"/>
    </row>
    <row r="33" spans="1:18" s="89" customFormat="1" ht="25.5" customHeight="1" x14ac:dyDescent="0.3">
      <c r="A33" s="88"/>
      <c r="B33" s="273" t="s">
        <v>1</v>
      </c>
      <c r="C33" s="85"/>
      <c r="D33" s="274" t="s">
        <v>174</v>
      </c>
      <c r="E33" s="86"/>
      <c r="F33" s="94" t="s">
        <v>71</v>
      </c>
      <c r="G33" s="155"/>
      <c r="H33" s="177"/>
      <c r="I33" s="177"/>
      <c r="J33" s="177" t="s">
        <v>134</v>
      </c>
      <c r="K33" s="177"/>
      <c r="L33" s="89">
        <f t="shared" si="0"/>
        <v>90</v>
      </c>
      <c r="M33" s="89">
        <f>L33/3</f>
        <v>30</v>
      </c>
      <c r="O33" s="88"/>
      <c r="P33" s="249" t="str">
        <f>IF(AND(O35&gt;=0,O35&lt;=50),"REQUIERE APOYO PARA EL DESARROLLO",IF(AND(O35&gt;=51,O35&lt;=70),"DESEMPEÑO PROMEDIO",IF(AND(O35&gt;=71,O35&lt;=90),"DOMINA Y APLICA",IF(AND(O35&gt;=91,O35&lt;=100),"DESEMPEÑO SOBRESALIENTE",""))))</f>
        <v>DOMINA Y APLICA</v>
      </c>
      <c r="Q33" s="88"/>
    </row>
    <row r="34" spans="1:18" s="89" customFormat="1" ht="36.75" customHeight="1" x14ac:dyDescent="0.3">
      <c r="A34" s="88"/>
      <c r="B34" s="273"/>
      <c r="C34" s="85"/>
      <c r="D34" s="275"/>
      <c r="E34" s="86"/>
      <c r="F34" s="87" t="s">
        <v>118</v>
      </c>
      <c r="G34" s="155"/>
      <c r="H34" s="177"/>
      <c r="I34" s="177"/>
      <c r="J34" s="177" t="s">
        <v>134</v>
      </c>
      <c r="K34" s="177"/>
      <c r="L34" s="89">
        <f t="shared" si="0"/>
        <v>90</v>
      </c>
      <c r="M34" s="89">
        <f t="shared" ref="M34:M35" si="5">L34/3</f>
        <v>30</v>
      </c>
      <c r="O34" s="88"/>
      <c r="P34" s="249"/>
      <c r="Q34" s="88"/>
    </row>
    <row r="35" spans="1:18" s="89" customFormat="1" ht="25.5" customHeight="1" x14ac:dyDescent="0.3">
      <c r="A35" s="88"/>
      <c r="B35" s="273"/>
      <c r="C35" s="85"/>
      <c r="D35" s="275"/>
      <c r="E35" s="86"/>
      <c r="F35" s="87" t="s">
        <v>73</v>
      </c>
      <c r="G35" s="155"/>
      <c r="H35" s="177"/>
      <c r="I35" s="177"/>
      <c r="J35" s="177" t="s">
        <v>134</v>
      </c>
      <c r="K35" s="177"/>
      <c r="L35" s="89">
        <f t="shared" si="0"/>
        <v>90</v>
      </c>
      <c r="M35" s="89">
        <f t="shared" si="5"/>
        <v>30</v>
      </c>
      <c r="N35" s="89">
        <f>SUM(M33:M35)</f>
        <v>90</v>
      </c>
      <c r="O35" s="171">
        <f>N35</f>
        <v>90</v>
      </c>
      <c r="P35" s="249"/>
      <c r="Q35" s="88"/>
    </row>
    <row r="36" spans="1:18" s="89" customFormat="1" ht="45.75" customHeight="1" x14ac:dyDescent="0.3">
      <c r="A36" s="88"/>
      <c r="B36" s="254"/>
      <c r="C36" s="254"/>
      <c r="D36" s="254"/>
      <c r="E36" s="254"/>
      <c r="F36" s="254"/>
      <c r="G36" s="155"/>
      <c r="H36" s="156"/>
      <c r="I36" s="156"/>
      <c r="J36" s="156"/>
      <c r="K36" s="156"/>
      <c r="M36" s="88"/>
      <c r="N36" s="88"/>
      <c r="O36" s="171"/>
      <c r="P36" s="206"/>
      <c r="Q36" s="88"/>
    </row>
    <row r="37" spans="1:18" s="89" customFormat="1" ht="21.75" customHeight="1" x14ac:dyDescent="0.3">
      <c r="A37" s="88"/>
      <c r="C37" s="87"/>
      <c r="D37" s="87"/>
      <c r="E37" s="87"/>
      <c r="L37" s="172"/>
      <c r="M37" s="173"/>
      <c r="N37" s="173"/>
      <c r="P37" s="200"/>
      <c r="Q37" s="174"/>
    </row>
    <row r="38" spans="1:18" s="89" customFormat="1" ht="21.75" customHeight="1" x14ac:dyDescent="0.3">
      <c r="A38" s="88"/>
      <c r="B38" s="154"/>
      <c r="C38" s="154"/>
      <c r="D38" s="154"/>
      <c r="E38" s="154"/>
      <c r="K38" s="156"/>
      <c r="L38" s="88"/>
      <c r="M38" s="88"/>
      <c r="N38" s="88"/>
      <c r="O38" s="88"/>
      <c r="P38" s="200"/>
    </row>
    <row r="39" spans="1:18" s="89" customFormat="1" ht="21.75" customHeight="1" x14ac:dyDescent="0.3">
      <c r="A39" s="88"/>
      <c r="B39" s="154"/>
      <c r="C39" s="154"/>
      <c r="D39" s="154"/>
      <c r="E39" s="154"/>
      <c r="F39" s="154"/>
      <c r="G39" s="155"/>
      <c r="H39" s="156"/>
      <c r="I39" s="156"/>
      <c r="J39" s="156"/>
      <c r="K39" s="156"/>
      <c r="L39" s="88"/>
      <c r="M39" s="88"/>
      <c r="N39" s="88"/>
      <c r="O39" s="88"/>
      <c r="P39" s="200"/>
    </row>
    <row r="40" spans="1:18" s="89" customFormat="1" ht="21.75" customHeight="1" x14ac:dyDescent="0.3">
      <c r="A40" s="88"/>
      <c r="B40" s="254"/>
      <c r="C40" s="254"/>
      <c r="D40" s="254"/>
      <c r="E40" s="254"/>
      <c r="F40" s="254"/>
      <c r="G40" s="155"/>
      <c r="H40" s="156"/>
      <c r="I40" s="156"/>
      <c r="J40" s="156"/>
      <c r="K40" s="156"/>
      <c r="L40" s="88"/>
      <c r="M40" s="88"/>
      <c r="N40" s="88"/>
      <c r="O40" s="88"/>
      <c r="P40" s="200"/>
    </row>
    <row r="41" spans="1:18" s="89" customFormat="1" ht="21.75" customHeight="1" x14ac:dyDescent="0.3">
      <c r="A41" s="88"/>
      <c r="B41" s="254"/>
      <c r="C41" s="254"/>
      <c r="D41" s="254"/>
      <c r="E41" s="254"/>
      <c r="F41" s="254"/>
      <c r="G41" s="155"/>
      <c r="H41" s="156"/>
      <c r="I41" s="156"/>
      <c r="J41" s="156"/>
      <c r="K41" s="156"/>
      <c r="L41" s="88"/>
      <c r="M41" s="88"/>
      <c r="N41" s="88"/>
      <c r="O41" s="88"/>
      <c r="P41" s="200"/>
    </row>
    <row r="42" spans="1:18" s="88" customFormat="1" ht="21.75" customHeight="1" x14ac:dyDescent="0.3">
      <c r="B42" s="87"/>
      <c r="C42" s="87"/>
      <c r="D42" s="87"/>
      <c r="E42" s="87"/>
      <c r="F42" s="87"/>
      <c r="G42" s="155"/>
      <c r="P42" s="203"/>
    </row>
    <row r="43" spans="1:18" x14ac:dyDescent="0.3">
      <c r="B43" s="142" t="s">
        <v>30</v>
      </c>
      <c r="Q43" s="175"/>
      <c r="R43" s="175"/>
    </row>
    <row r="49" spans="17:17" x14ac:dyDescent="0.3">
      <c r="Q49" s="175"/>
    </row>
    <row r="50" spans="17:17" x14ac:dyDescent="0.3">
      <c r="Q50" s="176"/>
    </row>
    <row r="51" spans="17:17" x14ac:dyDescent="0.3">
      <c r="Q51" s="176"/>
    </row>
    <row r="52" spans="17:17" x14ac:dyDescent="0.3">
      <c r="Q52" s="176"/>
    </row>
    <row r="53" spans="17:17" x14ac:dyDescent="0.3">
      <c r="Q53" s="176"/>
    </row>
    <row r="54" spans="17:17" x14ac:dyDescent="0.3">
      <c r="Q54" s="176"/>
    </row>
  </sheetData>
  <protectedRanges>
    <protectedRange sqref="C5 C7:C9 J5 K3 G9 K38:K41 H10:I10 H39:J41 J7:J10 H20:K36" name="Rango1"/>
  </protectedRanges>
  <mergeCells count="29">
    <mergeCell ref="B21:B23"/>
    <mergeCell ref="D21:D23"/>
    <mergeCell ref="B1:K1"/>
    <mergeCell ref="C5:H5"/>
    <mergeCell ref="J5:K5"/>
    <mergeCell ref="C7:H7"/>
    <mergeCell ref="J7:K7"/>
    <mergeCell ref="B11:K11"/>
    <mergeCell ref="C13:K13"/>
    <mergeCell ref="C14:K14"/>
    <mergeCell ref="C15:K15"/>
    <mergeCell ref="C16:K16"/>
    <mergeCell ref="C17:K17"/>
    <mergeCell ref="B24:B26"/>
    <mergeCell ref="D24:D26"/>
    <mergeCell ref="B27:B29"/>
    <mergeCell ref="D27:D29"/>
    <mergeCell ref="B30:B32"/>
    <mergeCell ref="D30:D32"/>
    <mergeCell ref="B33:B35"/>
    <mergeCell ref="D33:D35"/>
    <mergeCell ref="B36:F36"/>
    <mergeCell ref="B40:F40"/>
    <mergeCell ref="B41:F41"/>
    <mergeCell ref="P21:P23"/>
    <mergeCell ref="P24:P26"/>
    <mergeCell ref="P27:P29"/>
    <mergeCell ref="P30:P32"/>
    <mergeCell ref="P33:P35"/>
  </mergeCells>
  <pageMargins left="0.7" right="0.7" top="0.75" bottom="0.75" header="0.3" footer="0.3"/>
  <pageSetup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54"/>
  <sheetViews>
    <sheetView showGridLines="0" topLeftCell="B4" zoomScale="66" zoomScaleNormal="66" workbookViewId="0">
      <selection activeCell="D19" sqref="D19"/>
    </sheetView>
  </sheetViews>
  <sheetFormatPr baseColWidth="10" defaultColWidth="11.42578125" defaultRowHeight="20.25" x14ac:dyDescent="0.3"/>
  <cols>
    <col min="1" max="1" width="1.42578125" style="135" customWidth="1"/>
    <col min="2" max="2" width="44.85546875" style="142" customWidth="1"/>
    <col min="3" max="3" width="1.42578125" style="142" customWidth="1"/>
    <col min="4" max="4" width="63.42578125" style="142" customWidth="1"/>
    <col min="5" max="5" width="1.42578125" style="142" customWidth="1"/>
    <col min="6" max="6" width="170.28515625" style="142" customWidth="1"/>
    <col min="7" max="7" width="6.28515625" style="143" customWidth="1"/>
    <col min="8" max="11" width="28.85546875" style="135" customWidth="1"/>
    <col min="12" max="12" width="19.28515625" style="134" hidden="1" customWidth="1"/>
    <col min="13" max="15" width="19.28515625" style="135" hidden="1" customWidth="1"/>
    <col min="16" max="16" width="28.42578125" style="199" customWidth="1"/>
    <col min="17" max="19" width="19.28515625" style="135" customWidth="1"/>
    <col min="20" max="16384" width="11.42578125" style="135"/>
  </cols>
  <sheetData>
    <row r="1" spans="2:16" ht="26.25" customHeight="1" x14ac:dyDescent="0.3">
      <c r="B1" s="258" t="s">
        <v>109</v>
      </c>
      <c r="C1" s="258"/>
      <c r="D1" s="258"/>
      <c r="E1" s="258"/>
      <c r="F1" s="258"/>
      <c r="G1" s="258"/>
      <c r="H1" s="258"/>
      <c r="I1" s="258"/>
      <c r="J1" s="258"/>
      <c r="K1" s="258"/>
    </row>
    <row r="2" spans="2:16" ht="2.25" customHeight="1" x14ac:dyDescent="0.3">
      <c r="B2" s="136"/>
      <c r="C2" s="136"/>
      <c r="D2" s="136"/>
      <c r="E2" s="136"/>
      <c r="F2" s="136"/>
      <c r="G2" s="137"/>
    </row>
    <row r="3" spans="2:16" ht="17.25" customHeight="1" x14ac:dyDescent="0.3">
      <c r="B3" s="138"/>
      <c r="C3" s="138"/>
      <c r="D3" s="138"/>
      <c r="E3" s="138"/>
      <c r="F3" s="138"/>
      <c r="G3" s="139"/>
      <c r="J3" s="140" t="s">
        <v>32</v>
      </c>
      <c r="K3" s="141"/>
    </row>
    <row r="4" spans="2:16" ht="4.5" customHeight="1" x14ac:dyDescent="0.3">
      <c r="C4" s="138"/>
    </row>
    <row r="5" spans="2:16" x14ac:dyDescent="0.3">
      <c r="B5" s="144" t="s">
        <v>110</v>
      </c>
      <c r="C5" s="259"/>
      <c r="D5" s="259"/>
      <c r="E5" s="259"/>
      <c r="F5" s="259"/>
      <c r="G5" s="259"/>
      <c r="H5" s="259"/>
      <c r="I5" s="145" t="s">
        <v>33</v>
      </c>
      <c r="J5" s="259"/>
      <c r="K5" s="259"/>
      <c r="M5" s="134"/>
    </row>
    <row r="6" spans="2:16" ht="2.25" customHeight="1" x14ac:dyDescent="0.3">
      <c r="B6" s="146"/>
      <c r="C6" s="138"/>
      <c r="D6" s="138"/>
      <c r="E6" s="138"/>
      <c r="F6" s="138"/>
      <c r="G6" s="139"/>
      <c r="H6" s="134"/>
      <c r="I6" s="134"/>
      <c r="J6" s="134"/>
      <c r="K6" s="134"/>
    </row>
    <row r="7" spans="2:16" ht="30" customHeight="1" x14ac:dyDescent="0.3">
      <c r="B7" s="145" t="s">
        <v>34</v>
      </c>
      <c r="C7" s="259"/>
      <c r="D7" s="259"/>
      <c r="E7" s="259"/>
      <c r="F7" s="259"/>
      <c r="G7" s="259"/>
      <c r="H7" s="259"/>
      <c r="I7" s="145" t="s">
        <v>33</v>
      </c>
      <c r="J7" s="259"/>
      <c r="K7" s="259"/>
    </row>
    <row r="8" spans="2:16" ht="11.25" customHeight="1" x14ac:dyDescent="0.3">
      <c r="B8" s="145"/>
      <c r="C8" s="136"/>
      <c r="D8" s="136"/>
      <c r="E8" s="136"/>
      <c r="F8" s="136"/>
      <c r="G8" s="136"/>
      <c r="H8" s="136"/>
      <c r="I8" s="145"/>
      <c r="J8" s="136"/>
      <c r="K8" s="136"/>
    </row>
    <row r="9" spans="2:16" s="89" customFormat="1" ht="20.25" customHeight="1" x14ac:dyDescent="0.3">
      <c r="B9" s="147"/>
      <c r="C9" s="147"/>
      <c r="D9" s="147"/>
      <c r="E9" s="147"/>
      <c r="F9" s="147"/>
      <c r="G9" s="148" t="s">
        <v>139</v>
      </c>
      <c r="H9" s="149">
        <f>(O23+O26+O29+O32+O35)/5</f>
        <v>70</v>
      </c>
      <c r="I9" s="150" t="str">
        <f>IF(AND(H9&gt;=0,H9&lt;=50),"REQUIERE APOYO PARA EL DESARROLLO",IF(AND(H9&gt;=51,H9&lt;=70),"DESEMPEÑO PROMEDIO",IF(AND(H9&gt;=70,H9&lt;=90),"DOMINA Y APLICA",IF(AND(H9&gt;=91,H9&lt;=100),"DESEMPEÑO SOBRESALIENTE",""))))</f>
        <v>DESEMPEÑO PROMEDIO</v>
      </c>
      <c r="J9" s="151"/>
      <c r="K9" s="147"/>
      <c r="P9" s="200"/>
    </row>
    <row r="10" spans="2:16" ht="6.75" customHeight="1" thickBot="1" x14ac:dyDescent="0.35">
      <c r="B10" s="152"/>
      <c r="C10" s="153"/>
      <c r="D10" s="153"/>
      <c r="E10" s="153"/>
      <c r="F10" s="154"/>
      <c r="G10" s="155"/>
      <c r="H10" s="156"/>
      <c r="I10" s="156"/>
      <c r="J10" s="156"/>
      <c r="K10" s="153"/>
    </row>
    <row r="11" spans="2:16" s="158" customFormat="1" ht="31.5" customHeight="1" x14ac:dyDescent="0.3">
      <c r="B11" s="260" t="s">
        <v>177</v>
      </c>
      <c r="C11" s="260"/>
      <c r="D11" s="260"/>
      <c r="E11" s="260"/>
      <c r="F11" s="260"/>
      <c r="G11" s="260"/>
      <c r="H11" s="260"/>
      <c r="I11" s="260"/>
      <c r="J11" s="260"/>
      <c r="K11" s="260"/>
      <c r="L11" s="157"/>
      <c r="P11" s="199"/>
    </row>
    <row r="12" spans="2:16" ht="8.25" customHeight="1" x14ac:dyDescent="0.3">
      <c r="B12" s="142" t="s">
        <v>108</v>
      </c>
    </row>
    <row r="13" spans="2:16" ht="18.75" customHeight="1" x14ac:dyDescent="0.3">
      <c r="B13" s="159" t="s">
        <v>35</v>
      </c>
      <c r="C13" s="261" t="s">
        <v>31</v>
      </c>
      <c r="D13" s="261"/>
      <c r="E13" s="261"/>
      <c r="F13" s="261"/>
      <c r="G13" s="261"/>
      <c r="H13" s="261"/>
      <c r="I13" s="261"/>
      <c r="J13" s="261"/>
      <c r="K13" s="261"/>
    </row>
    <row r="14" spans="2:16" s="160" customFormat="1" ht="39.75" customHeight="1" x14ac:dyDescent="0.3">
      <c r="B14" s="178" t="s">
        <v>133</v>
      </c>
      <c r="C14" s="262" t="s">
        <v>131</v>
      </c>
      <c r="D14" s="262"/>
      <c r="E14" s="262"/>
      <c r="F14" s="262"/>
      <c r="G14" s="262"/>
      <c r="H14" s="262"/>
      <c r="I14" s="262"/>
      <c r="J14" s="262"/>
      <c r="K14" s="262"/>
      <c r="L14" s="134" t="s">
        <v>36</v>
      </c>
      <c r="P14" s="201"/>
    </row>
    <row r="15" spans="2:16" s="160" customFormat="1" ht="39.75" customHeight="1" x14ac:dyDescent="0.3">
      <c r="B15" s="178" t="s">
        <v>88</v>
      </c>
      <c r="C15" s="262" t="s">
        <v>135</v>
      </c>
      <c r="D15" s="262"/>
      <c r="E15" s="262"/>
      <c r="F15" s="262"/>
      <c r="G15" s="262"/>
      <c r="H15" s="262"/>
      <c r="I15" s="262"/>
      <c r="J15" s="262"/>
      <c r="K15" s="262"/>
      <c r="L15" s="134" t="s">
        <v>83</v>
      </c>
      <c r="P15" s="201"/>
    </row>
    <row r="16" spans="2:16" s="160" customFormat="1" ht="39.75" customHeight="1" x14ac:dyDescent="0.3">
      <c r="B16" s="178" t="s">
        <v>89</v>
      </c>
      <c r="C16" s="262" t="s">
        <v>132</v>
      </c>
      <c r="D16" s="262"/>
      <c r="E16" s="262"/>
      <c r="F16" s="262"/>
      <c r="G16" s="262"/>
      <c r="H16" s="262"/>
      <c r="I16" s="262"/>
      <c r="J16" s="262"/>
      <c r="K16" s="262"/>
      <c r="L16" s="134" t="s">
        <v>138</v>
      </c>
      <c r="P16" s="201"/>
    </row>
    <row r="17" spans="1:17" s="160" customFormat="1" ht="39.75" customHeight="1" x14ac:dyDescent="0.3">
      <c r="B17" s="178" t="s">
        <v>90</v>
      </c>
      <c r="C17" s="262" t="s">
        <v>136</v>
      </c>
      <c r="D17" s="262"/>
      <c r="E17" s="262"/>
      <c r="F17" s="262"/>
      <c r="G17" s="262"/>
      <c r="H17" s="262"/>
      <c r="I17" s="262"/>
      <c r="J17" s="262"/>
      <c r="K17" s="262"/>
      <c r="L17" s="134" t="s">
        <v>137</v>
      </c>
      <c r="P17" s="201"/>
    </row>
    <row r="18" spans="1:17" ht="3" customHeight="1" thickBot="1" x14ac:dyDescent="0.35">
      <c r="B18" s="162"/>
      <c r="C18" s="163"/>
      <c r="D18" s="164"/>
      <c r="E18" s="164"/>
      <c r="F18" s="164"/>
      <c r="G18" s="165"/>
      <c r="H18" s="164"/>
    </row>
    <row r="19" spans="1:17" s="166" customFormat="1" ht="49.5" customHeight="1" thickBot="1" x14ac:dyDescent="0.3">
      <c r="B19" s="90" t="s">
        <v>91</v>
      </c>
      <c r="C19" s="85"/>
      <c r="D19" s="90" t="s">
        <v>31</v>
      </c>
      <c r="E19" s="85"/>
      <c r="F19" s="90" t="s">
        <v>92</v>
      </c>
      <c r="G19" s="167"/>
      <c r="H19" s="196" t="s">
        <v>133</v>
      </c>
      <c r="I19" s="196" t="s">
        <v>88</v>
      </c>
      <c r="J19" s="196" t="s">
        <v>89</v>
      </c>
      <c r="K19" s="196" t="s">
        <v>90</v>
      </c>
      <c r="L19" s="156"/>
      <c r="M19" s="85"/>
      <c r="P19" s="202"/>
    </row>
    <row r="20" spans="1:17" s="89" customFormat="1" ht="3" customHeight="1" x14ac:dyDescent="0.3">
      <c r="A20" s="88"/>
      <c r="B20" s="85"/>
      <c r="C20" s="85"/>
      <c r="D20" s="85"/>
      <c r="E20" s="85"/>
      <c r="F20" s="168"/>
      <c r="G20" s="169"/>
      <c r="H20" s="85"/>
      <c r="I20" s="85"/>
      <c r="J20" s="85"/>
      <c r="K20" s="85"/>
      <c r="L20" s="88"/>
      <c r="M20" s="88"/>
      <c r="P20" s="200"/>
    </row>
    <row r="21" spans="1:17" s="89" customFormat="1" ht="51" customHeight="1" x14ac:dyDescent="0.3">
      <c r="A21" s="88"/>
      <c r="B21" s="279" t="s">
        <v>185</v>
      </c>
      <c r="C21" s="85"/>
      <c r="D21" s="275" t="s">
        <v>106</v>
      </c>
      <c r="E21" s="86"/>
      <c r="F21" s="87" t="s">
        <v>128</v>
      </c>
      <c r="G21" s="155"/>
      <c r="H21" s="177"/>
      <c r="I21" s="177" t="s">
        <v>134</v>
      </c>
      <c r="J21" s="177"/>
      <c r="K21" s="177"/>
      <c r="L21" s="89">
        <f>IF(H21="x",50,IF(I21="x",70,IF(J21="x",90,IF(K21="x",100))))</f>
        <v>70</v>
      </c>
      <c r="M21" s="89">
        <f>L21/3</f>
        <v>23.333333333333332</v>
      </c>
      <c r="P21" s="249" t="str">
        <f>IF(AND(O23&gt;=0,O23&lt;=50),"REQUIERE APOYO PARA EL DESARROLLO",IF(AND(O23&gt;=51,O23&lt;=70),"DESEMPEÑO PROMEDIO",IF(AND(O23&gt;=71,O23&lt;=90),"DOMINA Y APLICA",IF(AND(O23&gt;=91,O23&lt;=100),"DESEMPEÑO SOBRESALIENTE",""))))</f>
        <v>DESEMPEÑO PROMEDIO</v>
      </c>
    </row>
    <row r="22" spans="1:17" s="89" customFormat="1" ht="36" customHeight="1" x14ac:dyDescent="0.3">
      <c r="A22" s="88"/>
      <c r="B22" s="279"/>
      <c r="C22" s="85"/>
      <c r="D22" s="275"/>
      <c r="E22" s="86"/>
      <c r="F22" s="88" t="s">
        <v>129</v>
      </c>
      <c r="G22" s="155"/>
      <c r="H22" s="177"/>
      <c r="I22" s="177" t="s">
        <v>134</v>
      </c>
      <c r="J22" s="177"/>
      <c r="K22" s="177"/>
      <c r="L22" s="89">
        <f t="shared" ref="L22:L35" si="0">IF(H22="x",50,IF(I22="x",70,IF(J22="x",90,IF(K22="x",100))))</f>
        <v>70</v>
      </c>
      <c r="M22" s="89">
        <f t="shared" ref="M22:M23" si="1">L22/3</f>
        <v>23.333333333333332</v>
      </c>
      <c r="P22" s="249"/>
    </row>
    <row r="23" spans="1:17" s="89" customFormat="1" ht="45.75" customHeight="1" x14ac:dyDescent="0.3">
      <c r="A23" s="88"/>
      <c r="B23" s="279"/>
      <c r="C23" s="85"/>
      <c r="D23" s="278"/>
      <c r="E23" s="86"/>
      <c r="F23" s="88" t="s">
        <v>130</v>
      </c>
      <c r="G23" s="155"/>
      <c r="H23" s="177"/>
      <c r="I23" s="177" t="s">
        <v>134</v>
      </c>
      <c r="J23" s="177"/>
      <c r="K23" s="177"/>
      <c r="L23" s="89">
        <f t="shared" si="0"/>
        <v>70</v>
      </c>
      <c r="M23" s="89">
        <f t="shared" si="1"/>
        <v>23.333333333333332</v>
      </c>
      <c r="N23" s="89">
        <f>SUM(M21:M23)</f>
        <v>70</v>
      </c>
      <c r="O23" s="171">
        <f>N23</f>
        <v>70</v>
      </c>
      <c r="P23" s="249"/>
      <c r="Q23" s="88"/>
    </row>
    <row r="24" spans="1:17" s="89" customFormat="1" ht="25.5" customHeight="1" x14ac:dyDescent="0.3">
      <c r="A24" s="88"/>
      <c r="B24" s="279" t="s">
        <v>53</v>
      </c>
      <c r="C24" s="85"/>
      <c r="D24" s="275" t="s">
        <v>126</v>
      </c>
      <c r="E24" s="86"/>
      <c r="F24" s="94" t="s">
        <v>40</v>
      </c>
      <c r="G24" s="155"/>
      <c r="H24" s="177"/>
      <c r="I24" s="177" t="s">
        <v>134</v>
      </c>
      <c r="J24" s="177"/>
      <c r="K24" s="177"/>
      <c r="L24" s="89">
        <f t="shared" si="0"/>
        <v>70</v>
      </c>
      <c r="M24" s="89">
        <f>L24/3</f>
        <v>23.333333333333332</v>
      </c>
      <c r="O24" s="88"/>
      <c r="P24" s="249" t="str">
        <f>IF(AND(O26&gt;=0,O26&lt;=50),"REQUIERE APOYO PARA EL DESARROLLO",IF(AND(O26&gt;=51,O26&lt;=70),"DESEMPEÑO PROMEDIO",IF(AND(O26&gt;=71,O26&lt;=90),"DOMINA Y APLICA",IF(AND(O26&gt;=91,O26&lt;=100),"DESEMPEÑO SOBRESALIENTE",""))))</f>
        <v>DESEMPEÑO PROMEDIO</v>
      </c>
      <c r="Q24" s="88"/>
    </row>
    <row r="25" spans="1:17" s="89" customFormat="1" ht="25.5" customHeight="1" x14ac:dyDescent="0.3">
      <c r="A25" s="88"/>
      <c r="B25" s="279"/>
      <c r="C25" s="85"/>
      <c r="D25" s="275"/>
      <c r="E25" s="86"/>
      <c r="F25" s="87" t="s">
        <v>41</v>
      </c>
      <c r="G25" s="155"/>
      <c r="H25" s="177"/>
      <c r="I25" s="177" t="s">
        <v>134</v>
      </c>
      <c r="J25" s="177"/>
      <c r="K25" s="177"/>
      <c r="L25" s="89">
        <f t="shared" si="0"/>
        <v>70</v>
      </c>
      <c r="M25" s="89">
        <f t="shared" ref="M25:M26" si="2">L25/3</f>
        <v>23.333333333333332</v>
      </c>
      <c r="O25" s="88"/>
      <c r="P25" s="249"/>
      <c r="Q25" s="88"/>
    </row>
    <row r="26" spans="1:17" s="89" customFormat="1" ht="25.5" customHeight="1" x14ac:dyDescent="0.3">
      <c r="A26" s="88"/>
      <c r="B26" s="279"/>
      <c r="C26" s="85"/>
      <c r="D26" s="275"/>
      <c r="E26" s="86"/>
      <c r="F26" s="87" t="s">
        <v>42</v>
      </c>
      <c r="G26" s="155"/>
      <c r="H26" s="177"/>
      <c r="I26" s="177" t="s">
        <v>134</v>
      </c>
      <c r="J26" s="177"/>
      <c r="K26" s="177"/>
      <c r="L26" s="89">
        <f t="shared" si="0"/>
        <v>70</v>
      </c>
      <c r="M26" s="89">
        <f t="shared" si="2"/>
        <v>23.333333333333332</v>
      </c>
      <c r="N26" s="89">
        <f>SUM(M24:M26)</f>
        <v>70</v>
      </c>
      <c r="O26" s="171">
        <f>N26</f>
        <v>70</v>
      </c>
      <c r="P26" s="249"/>
      <c r="Q26" s="88"/>
    </row>
    <row r="27" spans="1:17" s="89" customFormat="1" ht="25.5" customHeight="1" x14ac:dyDescent="0.3">
      <c r="A27" s="88"/>
      <c r="B27" s="279" t="s">
        <v>52</v>
      </c>
      <c r="C27" s="85"/>
      <c r="D27" s="274" t="s">
        <v>105</v>
      </c>
      <c r="E27" s="86"/>
      <c r="F27" s="197" t="s">
        <v>43</v>
      </c>
      <c r="G27" s="155"/>
      <c r="H27" s="177"/>
      <c r="I27" s="177" t="s">
        <v>134</v>
      </c>
      <c r="J27" s="177"/>
      <c r="K27" s="177"/>
      <c r="L27" s="89">
        <f t="shared" si="0"/>
        <v>70</v>
      </c>
      <c r="M27" s="89">
        <f>L27/3</f>
        <v>23.333333333333332</v>
      </c>
      <c r="O27" s="88"/>
      <c r="P27" s="249" t="str">
        <f>IF(AND(O29&gt;=0,O29&lt;=50),"REQUIERE APOYO PARA EL DESARROLLO",IF(AND(O29&gt;=51,O29&lt;=70),"DESEMPEÑO PROMEDIO",IF(AND(O29&gt;=71,O29&lt;=90),"DOMINA Y APLICA",IF(AND(O29&gt;=91,O29&lt;=100),"DESEMPEÑO SOBRESALIENTE",""))))</f>
        <v>DESEMPEÑO PROMEDIO</v>
      </c>
      <c r="Q27" s="88"/>
    </row>
    <row r="28" spans="1:17" s="89" customFormat="1" ht="25.5" customHeight="1" x14ac:dyDescent="0.3">
      <c r="A28" s="88"/>
      <c r="B28" s="279"/>
      <c r="C28" s="85"/>
      <c r="D28" s="275"/>
      <c r="E28" s="86"/>
      <c r="F28" s="87" t="s">
        <v>127</v>
      </c>
      <c r="G28" s="155"/>
      <c r="H28" s="177"/>
      <c r="I28" s="177" t="s">
        <v>134</v>
      </c>
      <c r="J28" s="177"/>
      <c r="K28" s="177"/>
      <c r="L28" s="89">
        <f t="shared" si="0"/>
        <v>70</v>
      </c>
      <c r="M28" s="89">
        <f t="shared" ref="M28:M29" si="3">L28/3</f>
        <v>23.333333333333332</v>
      </c>
      <c r="O28" s="88"/>
      <c r="P28" s="249"/>
      <c r="Q28" s="88"/>
    </row>
    <row r="29" spans="1:17" s="89" customFormat="1" ht="25.5" customHeight="1" x14ac:dyDescent="0.3">
      <c r="A29" s="88"/>
      <c r="B29" s="279"/>
      <c r="C29" s="85"/>
      <c r="D29" s="275"/>
      <c r="E29" s="86"/>
      <c r="F29" s="198" t="s">
        <v>48</v>
      </c>
      <c r="G29" s="155"/>
      <c r="H29" s="177"/>
      <c r="I29" s="177" t="s">
        <v>134</v>
      </c>
      <c r="J29" s="177"/>
      <c r="K29" s="177"/>
      <c r="L29" s="89">
        <f t="shared" si="0"/>
        <v>70</v>
      </c>
      <c r="M29" s="89">
        <f t="shared" si="3"/>
        <v>23.333333333333332</v>
      </c>
      <c r="N29" s="89">
        <f>SUM(M27:M29)</f>
        <v>70</v>
      </c>
      <c r="O29" s="171">
        <f>N29</f>
        <v>70</v>
      </c>
      <c r="P29" s="249"/>
      <c r="Q29" s="88"/>
    </row>
    <row r="30" spans="1:17" s="89" customFormat="1" ht="25.5" customHeight="1" x14ac:dyDescent="0.3">
      <c r="A30" s="88"/>
      <c r="B30" s="279" t="s">
        <v>51</v>
      </c>
      <c r="C30" s="85"/>
      <c r="D30" s="274" t="s">
        <v>125</v>
      </c>
      <c r="E30" s="86"/>
      <c r="F30" s="87" t="s">
        <v>86</v>
      </c>
      <c r="G30" s="155"/>
      <c r="H30" s="177"/>
      <c r="I30" s="177" t="s">
        <v>134</v>
      </c>
      <c r="J30" s="177"/>
      <c r="K30" s="177"/>
      <c r="L30" s="89">
        <f t="shared" si="0"/>
        <v>70</v>
      </c>
      <c r="M30" s="89">
        <f>L30/3</f>
        <v>23.333333333333332</v>
      </c>
      <c r="O30" s="88"/>
      <c r="P30" s="249" t="str">
        <f>IF(AND(O32&gt;=0,O32&lt;=50),"REQUIERE APOYO PARA EL DESARROLLO",IF(AND(O32&gt;=51,O32&lt;=70),"DESEMPEÑO PROMEDIO",IF(AND(O32&gt;=71,O32&lt;=90),"DOMINA Y APLICA",IF(AND(O32&gt;=91,O32&lt;=100),"DESEMPEÑO SOBRESALIENTE",""))))</f>
        <v>DESEMPEÑO PROMEDIO</v>
      </c>
      <c r="Q30" s="88"/>
    </row>
    <row r="31" spans="1:17" s="89" customFormat="1" ht="25.5" customHeight="1" x14ac:dyDescent="0.3">
      <c r="A31" s="88"/>
      <c r="B31" s="279"/>
      <c r="C31" s="85"/>
      <c r="D31" s="275"/>
      <c r="E31" s="86"/>
      <c r="F31" s="87" t="s">
        <v>87</v>
      </c>
      <c r="G31" s="155"/>
      <c r="H31" s="177"/>
      <c r="I31" s="177" t="s">
        <v>134</v>
      </c>
      <c r="J31" s="177"/>
      <c r="K31" s="177"/>
      <c r="L31" s="89">
        <f t="shared" si="0"/>
        <v>70</v>
      </c>
      <c r="M31" s="89">
        <f t="shared" ref="M31:M32" si="4">L31/3</f>
        <v>23.333333333333332</v>
      </c>
      <c r="O31" s="88"/>
      <c r="P31" s="249"/>
      <c r="Q31" s="88"/>
    </row>
    <row r="32" spans="1:17" s="89" customFormat="1" ht="25.5" customHeight="1" x14ac:dyDescent="0.3">
      <c r="A32" s="88"/>
      <c r="B32" s="279"/>
      <c r="C32" s="85"/>
      <c r="D32" s="278"/>
      <c r="E32" s="86"/>
      <c r="F32" s="87" t="s">
        <v>39</v>
      </c>
      <c r="G32" s="155"/>
      <c r="H32" s="177"/>
      <c r="I32" s="177" t="s">
        <v>134</v>
      </c>
      <c r="J32" s="177"/>
      <c r="K32" s="177"/>
      <c r="L32" s="89">
        <f t="shared" si="0"/>
        <v>70</v>
      </c>
      <c r="M32" s="89">
        <f t="shared" si="4"/>
        <v>23.333333333333332</v>
      </c>
      <c r="N32" s="89">
        <f>SUM(M30:M32)</f>
        <v>70</v>
      </c>
      <c r="O32" s="171">
        <f>N32</f>
        <v>70</v>
      </c>
      <c r="P32" s="249"/>
      <c r="Q32" s="88"/>
    </row>
    <row r="33" spans="1:18" s="89" customFormat="1" ht="25.5" customHeight="1" x14ac:dyDescent="0.3">
      <c r="A33" s="88"/>
      <c r="B33" s="279" t="s">
        <v>50</v>
      </c>
      <c r="C33" s="85"/>
      <c r="D33" s="275" t="s">
        <v>104</v>
      </c>
      <c r="E33" s="86"/>
      <c r="F33" s="94" t="s">
        <v>166</v>
      </c>
      <c r="G33" s="155"/>
      <c r="H33" s="177"/>
      <c r="I33" s="177" t="s">
        <v>134</v>
      </c>
      <c r="J33" s="177"/>
      <c r="K33" s="177"/>
      <c r="L33" s="89">
        <f t="shared" si="0"/>
        <v>70</v>
      </c>
      <c r="M33" s="89">
        <f>L33/3</f>
        <v>23.333333333333332</v>
      </c>
      <c r="O33" s="88"/>
      <c r="P33" s="249" t="str">
        <f>IF(AND(O35&gt;=0,O35&lt;=50),"REQUIERE APOYO PARA EL DESARROLLO",IF(AND(O35&gt;=51,O35&lt;=70),"DESEMPEÑO PROMEDIO",IF(AND(O35&gt;=71,O35&lt;=90),"DOMINA Y APLICA",IF(AND(O35&gt;=91,O35&lt;=100),"DESEMPEÑO SOBRESALIENTE",""))))</f>
        <v>DESEMPEÑO PROMEDIO</v>
      </c>
      <c r="Q33" s="88"/>
    </row>
    <row r="34" spans="1:18" s="89" customFormat="1" ht="25.5" customHeight="1" x14ac:dyDescent="0.3">
      <c r="A34" s="88"/>
      <c r="B34" s="279"/>
      <c r="C34" s="85"/>
      <c r="D34" s="275"/>
      <c r="E34" s="86"/>
      <c r="F34" s="87" t="s">
        <v>49</v>
      </c>
      <c r="G34" s="155"/>
      <c r="H34" s="177"/>
      <c r="I34" s="177" t="s">
        <v>134</v>
      </c>
      <c r="J34" s="177"/>
      <c r="K34" s="177"/>
      <c r="L34" s="89">
        <f t="shared" si="0"/>
        <v>70</v>
      </c>
      <c r="M34" s="89">
        <f t="shared" ref="M34:M35" si="5">L34/3</f>
        <v>23.333333333333332</v>
      </c>
      <c r="O34" s="88"/>
      <c r="P34" s="249"/>
      <c r="Q34" s="88"/>
    </row>
    <row r="35" spans="1:18" s="89" customFormat="1" ht="25.5" customHeight="1" x14ac:dyDescent="0.3">
      <c r="A35" s="88"/>
      <c r="B35" s="279"/>
      <c r="C35" s="85"/>
      <c r="D35" s="275"/>
      <c r="E35" s="86"/>
      <c r="F35" s="87" t="s">
        <v>78</v>
      </c>
      <c r="G35" s="155"/>
      <c r="H35" s="177"/>
      <c r="I35" s="177" t="s">
        <v>134</v>
      </c>
      <c r="J35" s="177"/>
      <c r="K35" s="177"/>
      <c r="L35" s="89">
        <f t="shared" si="0"/>
        <v>70</v>
      </c>
      <c r="M35" s="89">
        <f t="shared" si="5"/>
        <v>23.333333333333332</v>
      </c>
      <c r="N35" s="89">
        <f>SUM(M33:M35)</f>
        <v>70</v>
      </c>
      <c r="O35" s="171">
        <f>N35</f>
        <v>70</v>
      </c>
      <c r="P35" s="249"/>
      <c r="Q35" s="88"/>
    </row>
    <row r="36" spans="1:18" s="89" customFormat="1" ht="45.75" customHeight="1" x14ac:dyDescent="0.3">
      <c r="A36" s="88"/>
      <c r="B36" s="254" t="s">
        <v>175</v>
      </c>
      <c r="C36" s="254"/>
      <c r="D36" s="254"/>
      <c r="E36" s="254"/>
      <c r="F36" s="254"/>
      <c r="G36" s="155"/>
      <c r="H36" s="156"/>
      <c r="I36" s="156"/>
      <c r="J36" s="156"/>
      <c r="K36" s="156"/>
      <c r="M36" s="88"/>
      <c r="N36" s="88"/>
      <c r="O36" s="171"/>
      <c r="P36" s="205"/>
      <c r="Q36" s="88"/>
    </row>
    <row r="37" spans="1:18" s="89" customFormat="1" ht="21.75" customHeight="1" x14ac:dyDescent="0.3">
      <c r="A37" s="88"/>
      <c r="C37" s="87"/>
      <c r="D37" s="87"/>
      <c r="E37" s="87"/>
      <c r="L37" s="172"/>
      <c r="M37" s="173"/>
      <c r="N37" s="173"/>
      <c r="P37" s="200"/>
      <c r="Q37" s="174"/>
    </row>
    <row r="38" spans="1:18" s="89" customFormat="1" ht="21.75" customHeight="1" x14ac:dyDescent="0.3">
      <c r="A38" s="88"/>
      <c r="B38" s="154"/>
      <c r="C38" s="154"/>
      <c r="D38" s="154"/>
      <c r="E38" s="154"/>
      <c r="K38" s="156"/>
      <c r="L38" s="88"/>
      <c r="M38" s="88"/>
      <c r="N38" s="88"/>
      <c r="O38" s="88"/>
      <c r="P38" s="200"/>
    </row>
    <row r="39" spans="1:18" s="89" customFormat="1" ht="21.75" customHeight="1" x14ac:dyDescent="0.3">
      <c r="A39" s="88"/>
      <c r="B39" s="154"/>
      <c r="C39" s="154"/>
      <c r="D39" s="154"/>
      <c r="E39" s="154"/>
      <c r="G39" s="155"/>
      <c r="H39" s="156"/>
      <c r="I39" s="156"/>
      <c r="J39" s="156"/>
      <c r="K39" s="156"/>
      <c r="L39" s="88"/>
      <c r="M39" s="88"/>
      <c r="N39" s="88"/>
      <c r="O39" s="88"/>
      <c r="P39" s="200"/>
    </row>
    <row r="40" spans="1:18" s="89" customFormat="1" ht="21.75" customHeight="1" x14ac:dyDescent="0.3">
      <c r="A40" s="88"/>
      <c r="B40" s="254"/>
      <c r="C40" s="254"/>
      <c r="D40" s="254"/>
      <c r="E40" s="254"/>
      <c r="F40" s="254"/>
      <c r="G40" s="155"/>
      <c r="H40" s="156"/>
      <c r="I40" s="156"/>
      <c r="J40" s="156"/>
      <c r="K40" s="156"/>
      <c r="L40" s="88"/>
      <c r="M40" s="88"/>
      <c r="N40" s="88"/>
      <c r="O40" s="88"/>
      <c r="P40" s="200"/>
    </row>
    <row r="41" spans="1:18" s="89" customFormat="1" ht="21.75" customHeight="1" x14ac:dyDescent="0.3">
      <c r="A41" s="88"/>
      <c r="B41" s="254"/>
      <c r="C41" s="254"/>
      <c r="D41" s="254"/>
      <c r="E41" s="254"/>
      <c r="F41" s="254"/>
      <c r="G41" s="155"/>
      <c r="H41" s="156"/>
      <c r="I41" s="156"/>
      <c r="J41" s="156"/>
      <c r="K41" s="156"/>
      <c r="L41" s="88"/>
      <c r="M41" s="88"/>
      <c r="N41" s="88"/>
      <c r="O41" s="88"/>
      <c r="P41" s="200"/>
    </row>
    <row r="42" spans="1:18" s="88" customFormat="1" ht="21.75" customHeight="1" x14ac:dyDescent="0.3">
      <c r="B42" s="87"/>
      <c r="C42" s="87"/>
      <c r="D42" s="87"/>
      <c r="E42" s="87"/>
      <c r="F42" s="87"/>
      <c r="G42" s="155"/>
      <c r="P42" s="203"/>
    </row>
    <row r="43" spans="1:18" x14ac:dyDescent="0.3">
      <c r="B43" s="142" t="s">
        <v>30</v>
      </c>
      <c r="Q43" s="175"/>
      <c r="R43" s="175"/>
    </row>
    <row r="49" spans="17:17" x14ac:dyDescent="0.3">
      <c r="Q49" s="175"/>
    </row>
    <row r="50" spans="17:17" x14ac:dyDescent="0.3">
      <c r="Q50" s="176"/>
    </row>
    <row r="51" spans="17:17" x14ac:dyDescent="0.3">
      <c r="Q51" s="176"/>
    </row>
    <row r="52" spans="17:17" x14ac:dyDescent="0.3">
      <c r="Q52" s="176"/>
    </row>
    <row r="53" spans="17:17" x14ac:dyDescent="0.3">
      <c r="Q53" s="176"/>
    </row>
    <row r="54" spans="17:17" x14ac:dyDescent="0.3">
      <c r="Q54" s="176"/>
    </row>
  </sheetData>
  <protectedRanges>
    <protectedRange sqref="C5 C7:C9 J5 K3 G9 K38:K41 H10:I10 H39:J41 J7:J10 H20:K36" name="Rango1"/>
  </protectedRanges>
  <mergeCells count="29">
    <mergeCell ref="B33:B35"/>
    <mergeCell ref="D33:D35"/>
    <mergeCell ref="B36:F36"/>
    <mergeCell ref="B40:F40"/>
    <mergeCell ref="B41:F41"/>
    <mergeCell ref="B24:B26"/>
    <mergeCell ref="D24:D26"/>
    <mergeCell ref="B27:B29"/>
    <mergeCell ref="D27:D29"/>
    <mergeCell ref="B30:B32"/>
    <mergeCell ref="D30:D32"/>
    <mergeCell ref="B21:B23"/>
    <mergeCell ref="D21:D23"/>
    <mergeCell ref="B1:K1"/>
    <mergeCell ref="C5:H5"/>
    <mergeCell ref="J5:K5"/>
    <mergeCell ref="C7:H7"/>
    <mergeCell ref="J7:K7"/>
    <mergeCell ref="B11:K11"/>
    <mergeCell ref="C13:K13"/>
    <mergeCell ref="C14:K14"/>
    <mergeCell ref="C15:K15"/>
    <mergeCell ref="C16:K16"/>
    <mergeCell ref="C17:K17"/>
    <mergeCell ref="P21:P23"/>
    <mergeCell ref="P24:P26"/>
    <mergeCell ref="P27:P29"/>
    <mergeCell ref="P30:P32"/>
    <mergeCell ref="P33:P35"/>
  </mergeCells>
  <pageMargins left="0.7" right="0.7" top="0.75" bottom="0.75" header="0.3" footer="0.3"/>
  <pageSetup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54"/>
  <sheetViews>
    <sheetView showGridLines="0" topLeftCell="A16" zoomScale="77" zoomScaleNormal="77" workbookViewId="0">
      <selection activeCell="F33" sqref="F33"/>
    </sheetView>
  </sheetViews>
  <sheetFormatPr baseColWidth="10" defaultColWidth="11.42578125" defaultRowHeight="20.25" x14ac:dyDescent="0.3"/>
  <cols>
    <col min="1" max="1" width="1.42578125" style="135" customWidth="1"/>
    <col min="2" max="2" width="45.7109375" style="142" customWidth="1"/>
    <col min="3" max="3" width="1.42578125" style="142" customWidth="1"/>
    <col min="4" max="4" width="65.7109375" style="142" customWidth="1"/>
    <col min="5" max="5" width="1.42578125" style="142" customWidth="1"/>
    <col min="6" max="6" width="166.5703125" style="142" customWidth="1"/>
    <col min="7" max="7" width="1.140625" style="143" customWidth="1"/>
    <col min="8" max="11" width="28.85546875" style="135" customWidth="1"/>
    <col min="12" max="12" width="19.28515625" style="134" hidden="1" customWidth="1"/>
    <col min="13" max="15" width="19.28515625" style="135" hidden="1" customWidth="1"/>
    <col min="16" max="16" width="28.42578125" style="199" customWidth="1"/>
    <col min="17" max="19" width="19.28515625" style="135" customWidth="1"/>
    <col min="20" max="16384" width="11.42578125" style="135"/>
  </cols>
  <sheetData>
    <row r="1" spans="2:16" ht="26.25" customHeight="1" x14ac:dyDescent="0.3">
      <c r="B1" s="258" t="s">
        <v>109</v>
      </c>
      <c r="C1" s="258"/>
      <c r="D1" s="258"/>
      <c r="E1" s="258"/>
      <c r="F1" s="258"/>
      <c r="G1" s="258"/>
      <c r="H1" s="258"/>
      <c r="I1" s="258"/>
      <c r="J1" s="258"/>
      <c r="K1" s="258"/>
    </row>
    <row r="2" spans="2:16" ht="2.25" customHeight="1" x14ac:dyDescent="0.3">
      <c r="B2" s="136"/>
      <c r="C2" s="136"/>
      <c r="D2" s="136"/>
      <c r="E2" s="136"/>
      <c r="F2" s="136"/>
      <c r="G2" s="137"/>
    </row>
    <row r="3" spans="2:16" ht="17.25" customHeight="1" x14ac:dyDescent="0.3">
      <c r="B3" s="138"/>
      <c r="C3" s="138"/>
      <c r="D3" s="138"/>
      <c r="E3" s="138"/>
      <c r="F3" s="138"/>
      <c r="G3" s="139"/>
      <c r="J3" s="140" t="s">
        <v>32</v>
      </c>
      <c r="K3" s="141"/>
    </row>
    <row r="4" spans="2:16" ht="4.5" customHeight="1" x14ac:dyDescent="0.3">
      <c r="C4" s="138"/>
    </row>
    <row r="5" spans="2:16" x14ac:dyDescent="0.3">
      <c r="B5" s="144" t="s">
        <v>110</v>
      </c>
      <c r="C5" s="259"/>
      <c r="D5" s="259"/>
      <c r="E5" s="259"/>
      <c r="F5" s="259"/>
      <c r="G5" s="259"/>
      <c r="H5" s="259"/>
      <c r="I5" s="145" t="s">
        <v>33</v>
      </c>
      <c r="J5" s="259"/>
      <c r="K5" s="259"/>
      <c r="M5" s="134"/>
    </row>
    <row r="6" spans="2:16" ht="2.25" customHeight="1" x14ac:dyDescent="0.3">
      <c r="B6" s="146"/>
      <c r="C6" s="138"/>
      <c r="D6" s="138"/>
      <c r="E6" s="138"/>
      <c r="F6" s="138"/>
      <c r="G6" s="139"/>
      <c r="H6" s="134"/>
      <c r="I6" s="134"/>
      <c r="J6" s="134"/>
      <c r="K6" s="134"/>
    </row>
    <row r="7" spans="2:16" ht="30" customHeight="1" x14ac:dyDescent="0.3">
      <c r="B7" s="145" t="s">
        <v>34</v>
      </c>
      <c r="C7" s="259"/>
      <c r="D7" s="259"/>
      <c r="E7" s="259"/>
      <c r="F7" s="259"/>
      <c r="G7" s="259"/>
      <c r="H7" s="259"/>
      <c r="I7" s="145" t="s">
        <v>33</v>
      </c>
      <c r="J7" s="259"/>
      <c r="K7" s="259"/>
    </row>
    <row r="8" spans="2:16" ht="11.25" customHeight="1" x14ac:dyDescent="0.3">
      <c r="B8" s="145"/>
      <c r="C8" s="136"/>
      <c r="D8" s="136"/>
      <c r="E8" s="136"/>
      <c r="F8" s="136"/>
      <c r="G8" s="136"/>
      <c r="H8" s="136"/>
      <c r="I8" s="145"/>
      <c r="J8" s="136"/>
      <c r="K8" s="136"/>
    </row>
    <row r="9" spans="2:16" s="89" customFormat="1" ht="25.5" customHeight="1" x14ac:dyDescent="0.3">
      <c r="B9" s="147"/>
      <c r="C9" s="147"/>
      <c r="D9" s="147"/>
      <c r="E9" s="147"/>
      <c r="F9" s="147"/>
      <c r="G9" s="148" t="s">
        <v>139</v>
      </c>
      <c r="H9" s="149">
        <f>(O23+O26+O29+O32+O35)/5</f>
        <v>80</v>
      </c>
      <c r="I9" s="150" t="str">
        <f>IF(AND(H9&gt;=0,H9&lt;=25),"REQUIERE APOYO PARA EL DESARROLLO",IF(AND(H9&gt;=26,H9&lt;=50),"DESEMPEÑO PROMEDIO",IF(AND(H9&gt;=51,H9&lt;=89),"DOMINA Y APLICA",IF(AND(H9&gt;=90,H9&lt;=100),"DESEMPEÑO SOBRESALIENTE",""))))</f>
        <v>DOMINA Y APLICA</v>
      </c>
      <c r="J9" s="151"/>
      <c r="K9" s="147"/>
      <c r="P9" s="200"/>
    </row>
    <row r="10" spans="2:16" ht="6.75" customHeight="1" thickBot="1" x14ac:dyDescent="0.35">
      <c r="B10" s="152"/>
      <c r="C10" s="153"/>
      <c r="D10" s="153"/>
      <c r="E10" s="153"/>
      <c r="F10" s="154"/>
      <c r="G10" s="155"/>
      <c r="H10" s="156"/>
      <c r="I10" s="156"/>
      <c r="J10" s="156"/>
      <c r="K10" s="153"/>
    </row>
    <row r="11" spans="2:16" s="158" customFormat="1" ht="31.5" customHeight="1" x14ac:dyDescent="0.3">
      <c r="B11" s="260" t="s">
        <v>177</v>
      </c>
      <c r="C11" s="260"/>
      <c r="D11" s="260"/>
      <c r="E11" s="260"/>
      <c r="F11" s="260"/>
      <c r="G11" s="260"/>
      <c r="H11" s="260"/>
      <c r="I11" s="260"/>
      <c r="J11" s="260"/>
      <c r="K11" s="260"/>
      <c r="L11" s="157"/>
      <c r="P11" s="199"/>
    </row>
    <row r="12" spans="2:16" ht="8.25" customHeight="1" x14ac:dyDescent="0.3">
      <c r="B12" s="142" t="s">
        <v>108</v>
      </c>
    </row>
    <row r="13" spans="2:16" ht="42.75" customHeight="1" x14ac:dyDescent="0.3">
      <c r="B13" s="159" t="s">
        <v>35</v>
      </c>
      <c r="C13" s="261" t="s">
        <v>31</v>
      </c>
      <c r="D13" s="261"/>
      <c r="E13" s="261"/>
      <c r="F13" s="261"/>
      <c r="G13" s="261"/>
      <c r="H13" s="261"/>
      <c r="I13" s="261"/>
      <c r="J13" s="261"/>
      <c r="K13" s="261"/>
    </row>
    <row r="14" spans="2:16" s="160" customFormat="1" ht="51" customHeight="1" x14ac:dyDescent="0.3">
      <c r="B14" s="178" t="s">
        <v>133</v>
      </c>
      <c r="C14" s="262" t="s">
        <v>131</v>
      </c>
      <c r="D14" s="262"/>
      <c r="E14" s="262"/>
      <c r="F14" s="262"/>
      <c r="G14" s="262"/>
      <c r="H14" s="262"/>
      <c r="I14" s="262"/>
      <c r="J14" s="262"/>
      <c r="K14" s="262"/>
      <c r="L14" s="134" t="s">
        <v>36</v>
      </c>
      <c r="P14" s="201"/>
    </row>
    <row r="15" spans="2:16" s="160" customFormat="1" ht="51" customHeight="1" x14ac:dyDescent="0.3">
      <c r="B15" s="178" t="s">
        <v>88</v>
      </c>
      <c r="C15" s="262" t="s">
        <v>135</v>
      </c>
      <c r="D15" s="262"/>
      <c r="E15" s="262"/>
      <c r="F15" s="262"/>
      <c r="G15" s="262"/>
      <c r="H15" s="262"/>
      <c r="I15" s="262"/>
      <c r="J15" s="262"/>
      <c r="K15" s="262"/>
      <c r="L15" s="134" t="s">
        <v>83</v>
      </c>
      <c r="P15" s="201"/>
    </row>
    <row r="16" spans="2:16" s="160" customFormat="1" ht="51" customHeight="1" x14ac:dyDescent="0.3">
      <c r="B16" s="178" t="s">
        <v>89</v>
      </c>
      <c r="C16" s="262" t="s">
        <v>132</v>
      </c>
      <c r="D16" s="262"/>
      <c r="E16" s="262"/>
      <c r="F16" s="262"/>
      <c r="G16" s="262"/>
      <c r="H16" s="262"/>
      <c r="I16" s="262"/>
      <c r="J16" s="262"/>
      <c r="K16" s="262"/>
      <c r="L16" s="134" t="s">
        <v>138</v>
      </c>
      <c r="P16" s="201"/>
    </row>
    <row r="17" spans="1:17" s="160" customFormat="1" ht="51" customHeight="1" x14ac:dyDescent="0.3">
      <c r="B17" s="161" t="s">
        <v>90</v>
      </c>
      <c r="C17" s="262" t="s">
        <v>136</v>
      </c>
      <c r="D17" s="262"/>
      <c r="E17" s="262"/>
      <c r="F17" s="262"/>
      <c r="G17" s="262"/>
      <c r="H17" s="262"/>
      <c r="I17" s="262"/>
      <c r="J17" s="262"/>
      <c r="K17" s="262"/>
      <c r="L17" s="134" t="s">
        <v>137</v>
      </c>
      <c r="P17" s="201"/>
    </row>
    <row r="18" spans="1:17" ht="3" customHeight="1" x14ac:dyDescent="0.3">
      <c r="B18" s="162"/>
      <c r="C18" s="163"/>
      <c r="D18" s="164"/>
      <c r="E18" s="164"/>
      <c r="F18" s="164"/>
      <c r="G18" s="165"/>
      <c r="H18" s="164"/>
    </row>
    <row r="19" spans="1:17" s="166" customFormat="1" ht="80.25" customHeight="1" x14ac:dyDescent="0.25">
      <c r="B19" s="90" t="s">
        <v>91</v>
      </c>
      <c r="C19" s="85"/>
      <c r="D19" s="90" t="s">
        <v>31</v>
      </c>
      <c r="E19" s="85"/>
      <c r="F19" s="90" t="s">
        <v>147</v>
      </c>
      <c r="G19" s="167"/>
      <c r="H19" s="180" t="s">
        <v>133</v>
      </c>
      <c r="I19" s="180" t="s">
        <v>88</v>
      </c>
      <c r="J19" s="180" t="s">
        <v>89</v>
      </c>
      <c r="K19" s="180" t="s">
        <v>90</v>
      </c>
      <c r="L19" s="156"/>
      <c r="M19" s="85"/>
      <c r="P19" s="202"/>
    </row>
    <row r="20" spans="1:17" s="89" customFormat="1" ht="3" customHeight="1" x14ac:dyDescent="0.3">
      <c r="A20" s="88"/>
      <c r="B20" s="85"/>
      <c r="C20" s="85"/>
      <c r="D20" s="85"/>
      <c r="E20" s="85"/>
      <c r="F20" s="168"/>
      <c r="G20" s="169"/>
      <c r="H20" s="179"/>
      <c r="I20" s="179"/>
      <c r="J20" s="179"/>
      <c r="K20" s="179"/>
      <c r="L20" s="88"/>
      <c r="M20" s="88"/>
      <c r="P20" s="200"/>
    </row>
    <row r="21" spans="1:17" s="89" customFormat="1" ht="25.5" customHeight="1" x14ac:dyDescent="0.3">
      <c r="A21" s="88"/>
      <c r="B21" s="280" t="s">
        <v>162</v>
      </c>
      <c r="C21" s="85"/>
      <c r="D21" s="275" t="s">
        <v>155</v>
      </c>
      <c r="E21" s="86"/>
      <c r="F21" s="87" t="s">
        <v>141</v>
      </c>
      <c r="G21" s="155"/>
      <c r="H21" s="177" t="s">
        <v>134</v>
      </c>
      <c r="I21" s="177"/>
      <c r="J21" s="177"/>
      <c r="K21" s="177"/>
      <c r="L21" s="89">
        <f>IF(H21="x",50,IF(I21="x",70,IF(J21="x",90,IF(K21="x",100))))</f>
        <v>50</v>
      </c>
      <c r="M21" s="89">
        <f>L21/3</f>
        <v>16.666666666666668</v>
      </c>
      <c r="P21" s="249" t="str">
        <f>IF(AND(O23&gt;=0,O23&lt;=50),"REQUIERE APOYO PARA EL DESARROLLO",IF(AND(O23&gt;=51,O23&lt;=70),"DESEMPEÑO PROMEDIO",IF(AND(O23&gt;=71,O23&lt;=90),"DOMINA Y APLICA",IF(AND(O23&gt;=91,O23&lt;=100),"DESEMPEÑO SOBRESALIENTE",""))))</f>
        <v>REQUIERE APOYO PARA EL DESARROLLO</v>
      </c>
    </row>
    <row r="22" spans="1:17" s="89" customFormat="1" ht="25.5" customHeight="1" x14ac:dyDescent="0.3">
      <c r="A22" s="88"/>
      <c r="B22" s="280"/>
      <c r="C22" s="85"/>
      <c r="D22" s="275"/>
      <c r="E22" s="86"/>
      <c r="F22" s="170" t="s">
        <v>146</v>
      </c>
      <c r="G22" s="155"/>
      <c r="H22" s="177" t="s">
        <v>134</v>
      </c>
      <c r="I22" s="177"/>
      <c r="J22" s="177"/>
      <c r="K22" s="177"/>
      <c r="L22" s="89">
        <f t="shared" ref="L22:L35" si="0">IF(H22="x",50,IF(I22="x",70,IF(J22="x",90,IF(K22="x",100))))</f>
        <v>50</v>
      </c>
      <c r="M22" s="89">
        <f t="shared" ref="M22:M23" si="1">L22/3</f>
        <v>16.666666666666668</v>
      </c>
      <c r="P22" s="249"/>
    </row>
    <row r="23" spans="1:17" s="89" customFormat="1" ht="53.25" customHeight="1" x14ac:dyDescent="0.3">
      <c r="A23" s="88"/>
      <c r="B23" s="280"/>
      <c r="C23" s="85"/>
      <c r="D23" s="275"/>
      <c r="E23" s="86"/>
      <c r="F23" s="87" t="s">
        <v>144</v>
      </c>
      <c r="G23" s="155"/>
      <c r="H23" s="177" t="s">
        <v>134</v>
      </c>
      <c r="I23" s="177"/>
      <c r="J23" s="177"/>
      <c r="K23" s="177"/>
      <c r="L23" s="89">
        <f t="shared" si="0"/>
        <v>50</v>
      </c>
      <c r="M23" s="89">
        <f t="shared" si="1"/>
        <v>16.666666666666668</v>
      </c>
      <c r="N23" s="89">
        <f>SUM(M21:M23)</f>
        <v>50</v>
      </c>
      <c r="O23" s="171">
        <f>N23</f>
        <v>50</v>
      </c>
      <c r="P23" s="249"/>
      <c r="Q23" s="88"/>
    </row>
    <row r="24" spans="1:17" s="89" customFormat="1" ht="25.5" customHeight="1" x14ac:dyDescent="0.3">
      <c r="A24" s="88"/>
      <c r="B24" s="280" t="s">
        <v>163</v>
      </c>
      <c r="C24" s="85"/>
      <c r="D24" s="274" t="s">
        <v>142</v>
      </c>
      <c r="E24" s="86"/>
      <c r="F24" s="94" t="s">
        <v>156</v>
      </c>
      <c r="G24" s="155"/>
      <c r="H24" s="177"/>
      <c r="I24" s="177"/>
      <c r="J24" s="177" t="s">
        <v>134</v>
      </c>
      <c r="K24" s="177"/>
      <c r="L24" s="89">
        <f t="shared" si="0"/>
        <v>90</v>
      </c>
      <c r="M24" s="89">
        <f>L24/3</f>
        <v>30</v>
      </c>
      <c r="O24" s="88"/>
      <c r="P24" s="249" t="str">
        <f>IF(AND(O26&gt;=0,O26&lt;=50),"REQUIERE APOYO PARA EL DESARROLLO",IF(AND(O26&gt;=51,O26&lt;=70),"DESEMPEÑO PROMEDIO",IF(AND(O26&gt;=71,O26&lt;=90),"DOMINA Y APLICA",IF(AND(O26&gt;=91,O26&lt;=100),"DESEMPEÑO SOBRESALIENTE",""))))</f>
        <v>DOMINA Y APLICA</v>
      </c>
      <c r="Q24" s="88"/>
    </row>
    <row r="25" spans="1:17" s="89" customFormat="1" ht="25.5" customHeight="1" x14ac:dyDescent="0.3">
      <c r="A25" s="88"/>
      <c r="B25" s="280"/>
      <c r="C25" s="85"/>
      <c r="D25" s="275"/>
      <c r="E25" s="86"/>
      <c r="F25" s="87" t="s">
        <v>157</v>
      </c>
      <c r="G25" s="155"/>
      <c r="H25" s="177"/>
      <c r="I25" s="177"/>
      <c r="J25" s="177" t="s">
        <v>134</v>
      </c>
      <c r="K25" s="177"/>
      <c r="L25" s="89">
        <f t="shared" si="0"/>
        <v>90</v>
      </c>
      <c r="M25" s="89">
        <f t="shared" ref="M25:M26" si="2">L25/3</f>
        <v>30</v>
      </c>
      <c r="O25" s="88"/>
      <c r="P25" s="249"/>
      <c r="Q25" s="88"/>
    </row>
    <row r="26" spans="1:17" s="89" customFormat="1" ht="25.5" customHeight="1" x14ac:dyDescent="0.3">
      <c r="A26" s="88"/>
      <c r="B26" s="280"/>
      <c r="C26" s="85"/>
      <c r="D26" s="278"/>
      <c r="E26" s="86"/>
      <c r="F26" s="87" t="s">
        <v>145</v>
      </c>
      <c r="G26" s="155"/>
      <c r="H26" s="177"/>
      <c r="I26" s="177"/>
      <c r="J26" s="177" t="s">
        <v>134</v>
      </c>
      <c r="K26" s="177"/>
      <c r="L26" s="89">
        <f t="shared" si="0"/>
        <v>90</v>
      </c>
      <c r="M26" s="89">
        <f t="shared" si="2"/>
        <v>30</v>
      </c>
      <c r="N26" s="89">
        <f>SUM(M24:M26)</f>
        <v>90</v>
      </c>
      <c r="O26" s="171">
        <f>N26</f>
        <v>90</v>
      </c>
      <c r="P26" s="249"/>
      <c r="Q26" s="88"/>
    </row>
    <row r="27" spans="1:17" s="89" customFormat="1" ht="25.5" customHeight="1" x14ac:dyDescent="0.3">
      <c r="A27" s="88"/>
      <c r="B27" s="280" t="s">
        <v>4</v>
      </c>
      <c r="C27" s="85"/>
      <c r="D27" s="275" t="s">
        <v>153</v>
      </c>
      <c r="E27" s="86"/>
      <c r="F27" s="94" t="s">
        <v>151</v>
      </c>
      <c r="G27" s="155"/>
      <c r="H27" s="177"/>
      <c r="I27" s="177"/>
      <c r="J27" s="177"/>
      <c r="K27" s="177" t="s">
        <v>134</v>
      </c>
      <c r="L27" s="89">
        <f t="shared" si="0"/>
        <v>100</v>
      </c>
      <c r="M27" s="89">
        <f>L27/3</f>
        <v>33.333333333333336</v>
      </c>
      <c r="O27" s="88"/>
      <c r="P27" s="249" t="str">
        <f>IF(AND(O29&gt;=0,O29&lt;=50),"REQUIERE APOYO PARA EL DESARROLLO",IF(AND(O29&gt;=51,O29&lt;=70),"DESEMPEÑO PROMEDIO",IF(AND(O29&gt;=71,O29&lt;=90),"DOMINA Y APLICA",IF(AND(O29&gt;=91,O29&lt;=100),"DESEMPEÑO SOBRESALIENTE",""))))</f>
        <v>DESEMPEÑO SOBRESALIENTE</v>
      </c>
      <c r="Q27" s="88"/>
    </row>
    <row r="28" spans="1:17" s="89" customFormat="1" ht="25.5" customHeight="1" x14ac:dyDescent="0.3">
      <c r="A28" s="88"/>
      <c r="B28" s="280"/>
      <c r="C28" s="85"/>
      <c r="D28" s="275"/>
      <c r="E28" s="86"/>
      <c r="F28" s="87" t="s">
        <v>152</v>
      </c>
      <c r="G28" s="155"/>
      <c r="H28" s="177"/>
      <c r="I28" s="177"/>
      <c r="J28" s="177"/>
      <c r="K28" s="177" t="s">
        <v>134</v>
      </c>
      <c r="L28" s="89">
        <f t="shared" si="0"/>
        <v>100</v>
      </c>
      <c r="M28" s="89">
        <f t="shared" ref="M28:M29" si="3">L28/3</f>
        <v>33.333333333333336</v>
      </c>
      <c r="O28" s="88"/>
      <c r="P28" s="249"/>
      <c r="Q28" s="88"/>
    </row>
    <row r="29" spans="1:17" s="89" customFormat="1" ht="25.5" customHeight="1" x14ac:dyDescent="0.3">
      <c r="A29" s="88"/>
      <c r="B29" s="280"/>
      <c r="C29" s="85"/>
      <c r="D29" s="275"/>
      <c r="E29" s="86"/>
      <c r="F29" s="87" t="s">
        <v>154</v>
      </c>
      <c r="G29" s="155"/>
      <c r="H29" s="177"/>
      <c r="I29" s="177"/>
      <c r="J29" s="177"/>
      <c r="K29" s="177" t="s">
        <v>134</v>
      </c>
      <c r="L29" s="89">
        <f t="shared" si="0"/>
        <v>100</v>
      </c>
      <c r="M29" s="89">
        <f t="shared" si="3"/>
        <v>33.333333333333336</v>
      </c>
      <c r="N29" s="89">
        <f>SUM(M27:M29)</f>
        <v>100</v>
      </c>
      <c r="O29" s="171">
        <f>N29</f>
        <v>100</v>
      </c>
      <c r="P29" s="249"/>
      <c r="Q29" s="88"/>
    </row>
    <row r="30" spans="1:17" s="89" customFormat="1" ht="25.5" customHeight="1" x14ac:dyDescent="0.3">
      <c r="A30" s="88"/>
      <c r="B30" s="280" t="s">
        <v>164</v>
      </c>
      <c r="C30" s="85"/>
      <c r="D30" s="274" t="s">
        <v>158</v>
      </c>
      <c r="E30" s="86"/>
      <c r="F30" s="94" t="s">
        <v>148</v>
      </c>
      <c r="G30" s="155"/>
      <c r="H30" s="177"/>
      <c r="I30" s="177" t="s">
        <v>134</v>
      </c>
      <c r="J30" s="177"/>
      <c r="K30" s="177"/>
      <c r="L30" s="89">
        <f t="shared" si="0"/>
        <v>70</v>
      </c>
      <c r="M30" s="89">
        <f>L30/3</f>
        <v>23.333333333333332</v>
      </c>
      <c r="O30" s="88"/>
      <c r="P30" s="249" t="str">
        <f>IF(AND(O32&gt;=0,O32&lt;=50),"REQUIERE APOYO PARA EL DESARROLLO",IF(AND(O32&gt;=51,O32&lt;=70),"DESEMPEÑO PROMEDIO",IF(AND(O32&gt;=71,O32&lt;=90),"DOMINA Y APLICA",IF(AND(O32&gt;=91,O32&lt;=100),"DESEMPEÑO SOBRESALIENTE",""))))</f>
        <v>DESEMPEÑO PROMEDIO</v>
      </c>
      <c r="Q30" s="88"/>
    </row>
    <row r="31" spans="1:17" s="89" customFormat="1" ht="25.5" customHeight="1" x14ac:dyDescent="0.3">
      <c r="A31" s="88"/>
      <c r="B31" s="280"/>
      <c r="C31" s="85"/>
      <c r="D31" s="275"/>
      <c r="E31" s="86"/>
      <c r="F31" s="87" t="s">
        <v>149</v>
      </c>
      <c r="G31" s="155"/>
      <c r="H31" s="177"/>
      <c r="I31" s="177" t="s">
        <v>134</v>
      </c>
      <c r="J31" s="177"/>
      <c r="K31" s="177"/>
      <c r="L31" s="89">
        <f t="shared" si="0"/>
        <v>70</v>
      </c>
      <c r="M31" s="89">
        <f t="shared" ref="M31:M32" si="4">L31/3</f>
        <v>23.333333333333332</v>
      </c>
      <c r="O31" s="88"/>
      <c r="P31" s="249"/>
      <c r="Q31" s="88"/>
    </row>
    <row r="32" spans="1:17" s="89" customFormat="1" ht="25.5" customHeight="1" x14ac:dyDescent="0.3">
      <c r="A32" s="88"/>
      <c r="B32" s="280"/>
      <c r="C32" s="85"/>
      <c r="D32" s="278"/>
      <c r="E32" s="86"/>
      <c r="F32" s="87" t="s">
        <v>150</v>
      </c>
      <c r="G32" s="155"/>
      <c r="H32" s="177"/>
      <c r="I32" s="177" t="s">
        <v>134</v>
      </c>
      <c r="J32" s="177"/>
      <c r="K32" s="177"/>
      <c r="L32" s="89">
        <f t="shared" si="0"/>
        <v>70</v>
      </c>
      <c r="M32" s="89">
        <f t="shared" si="4"/>
        <v>23.333333333333332</v>
      </c>
      <c r="N32" s="89">
        <f>SUM(M30:M32)</f>
        <v>70</v>
      </c>
      <c r="O32" s="171">
        <f>N32</f>
        <v>70</v>
      </c>
      <c r="P32" s="249"/>
      <c r="Q32" s="88"/>
    </row>
    <row r="33" spans="1:18" s="89" customFormat="1" ht="25.5" customHeight="1" x14ac:dyDescent="0.3">
      <c r="A33" s="88"/>
      <c r="B33" s="280" t="s">
        <v>165</v>
      </c>
      <c r="C33" s="85"/>
      <c r="D33" s="275" t="s">
        <v>143</v>
      </c>
      <c r="E33" s="86"/>
      <c r="F33" s="94" t="s">
        <v>159</v>
      </c>
      <c r="G33" s="155"/>
      <c r="H33" s="177"/>
      <c r="I33" s="177"/>
      <c r="J33" s="177" t="s">
        <v>134</v>
      </c>
      <c r="K33" s="177"/>
      <c r="L33" s="89">
        <f t="shared" si="0"/>
        <v>90</v>
      </c>
      <c r="M33" s="89">
        <f>L33/3</f>
        <v>30</v>
      </c>
      <c r="O33" s="88"/>
      <c r="P33" s="249" t="str">
        <f>IF(AND(O35&gt;=0,O35&lt;=50),"REQUIERE APOYO PARA EL DESARROLLO",IF(AND(O35&gt;=51,O35&lt;=70),"DESEMPEÑO PROMEDIO",IF(AND(O35&gt;=71,O35&lt;=90),"DOMINA Y APLICA",IF(AND(O35&gt;=91,O35&lt;=100),"DESEMPEÑO SOBRESALIENTE",""))))</f>
        <v>DOMINA Y APLICA</v>
      </c>
      <c r="Q33" s="88"/>
    </row>
    <row r="34" spans="1:18" s="89" customFormat="1" ht="42" customHeight="1" x14ac:dyDescent="0.3">
      <c r="A34" s="88"/>
      <c r="B34" s="280"/>
      <c r="C34" s="85"/>
      <c r="D34" s="275"/>
      <c r="E34" s="86"/>
      <c r="F34" s="87" t="s">
        <v>160</v>
      </c>
      <c r="G34" s="155"/>
      <c r="H34" s="177"/>
      <c r="I34" s="177"/>
      <c r="J34" s="177" t="s">
        <v>134</v>
      </c>
      <c r="K34" s="177"/>
      <c r="L34" s="89">
        <f t="shared" si="0"/>
        <v>90</v>
      </c>
      <c r="M34" s="89">
        <f t="shared" ref="M34:M35" si="5">L34/3</f>
        <v>30</v>
      </c>
      <c r="O34" s="88"/>
      <c r="P34" s="249"/>
      <c r="Q34" s="88"/>
    </row>
    <row r="35" spans="1:18" s="89" customFormat="1" ht="16.5" customHeight="1" x14ac:dyDescent="0.3">
      <c r="A35" s="88"/>
      <c r="B35" s="280"/>
      <c r="C35" s="85"/>
      <c r="D35" s="275"/>
      <c r="E35" s="86"/>
      <c r="F35" s="87" t="s">
        <v>161</v>
      </c>
      <c r="G35" s="155"/>
      <c r="H35" s="177"/>
      <c r="I35" s="177"/>
      <c r="J35" s="177" t="s">
        <v>134</v>
      </c>
      <c r="K35" s="177"/>
      <c r="L35" s="89">
        <f t="shared" si="0"/>
        <v>90</v>
      </c>
      <c r="M35" s="89">
        <f t="shared" si="5"/>
        <v>30</v>
      </c>
      <c r="N35" s="89">
        <f>SUM(M33:M35)</f>
        <v>90</v>
      </c>
      <c r="O35" s="171">
        <f>N35</f>
        <v>90</v>
      </c>
      <c r="P35" s="249"/>
      <c r="Q35" s="88"/>
    </row>
    <row r="36" spans="1:18" s="89" customFormat="1" ht="45.75" customHeight="1" x14ac:dyDescent="0.3">
      <c r="A36" s="88"/>
      <c r="B36" s="254"/>
      <c r="C36" s="254"/>
      <c r="D36" s="254"/>
      <c r="E36" s="254"/>
      <c r="F36" s="254"/>
      <c r="G36" s="155"/>
      <c r="H36" s="156"/>
      <c r="I36" s="156"/>
      <c r="J36" s="156"/>
      <c r="K36" s="156"/>
      <c r="M36" s="88"/>
      <c r="N36" s="88"/>
      <c r="O36" s="171"/>
      <c r="P36" s="205"/>
      <c r="Q36" s="88"/>
    </row>
    <row r="37" spans="1:18" s="89" customFormat="1" ht="21.75" customHeight="1" x14ac:dyDescent="0.3">
      <c r="A37" s="88"/>
      <c r="C37" s="87"/>
      <c r="D37" s="87"/>
      <c r="E37" s="87"/>
      <c r="L37" s="172"/>
      <c r="M37" s="173"/>
      <c r="N37" s="173"/>
      <c r="P37" s="200"/>
      <c r="Q37" s="174"/>
    </row>
    <row r="38" spans="1:18" s="89" customFormat="1" ht="21.75" customHeight="1" x14ac:dyDescent="0.3">
      <c r="A38" s="88"/>
      <c r="B38" s="154"/>
      <c r="C38" s="154"/>
      <c r="D38" s="154"/>
      <c r="E38" s="154"/>
      <c r="K38" s="156"/>
      <c r="L38" s="88"/>
      <c r="M38" s="88"/>
      <c r="N38" s="88"/>
      <c r="O38" s="88"/>
      <c r="P38" s="200"/>
    </row>
    <row r="39" spans="1:18" s="89" customFormat="1" ht="21.75" customHeight="1" x14ac:dyDescent="0.3">
      <c r="A39" s="88"/>
      <c r="B39" s="154"/>
      <c r="C39" s="154"/>
      <c r="D39" s="154"/>
      <c r="E39" s="154"/>
      <c r="F39" s="154"/>
      <c r="G39" s="155"/>
      <c r="H39" s="156"/>
      <c r="I39" s="156"/>
      <c r="J39" s="156"/>
      <c r="K39" s="156"/>
      <c r="L39" s="88"/>
      <c r="M39" s="88"/>
      <c r="N39" s="88"/>
      <c r="O39" s="88"/>
      <c r="P39" s="200"/>
    </row>
    <row r="40" spans="1:18" s="89" customFormat="1" ht="21.75" customHeight="1" x14ac:dyDescent="0.3">
      <c r="A40" s="88"/>
      <c r="B40" s="254"/>
      <c r="C40" s="254"/>
      <c r="D40" s="254"/>
      <c r="E40" s="254"/>
      <c r="F40" s="254"/>
      <c r="G40" s="155"/>
      <c r="H40" s="156"/>
      <c r="I40" s="156"/>
      <c r="J40" s="156"/>
      <c r="K40" s="156"/>
      <c r="L40" s="88"/>
      <c r="M40" s="88"/>
      <c r="N40" s="88"/>
      <c r="O40" s="88"/>
      <c r="P40" s="200"/>
    </row>
    <row r="41" spans="1:18" s="89" customFormat="1" ht="21.75" customHeight="1" x14ac:dyDescent="0.3">
      <c r="A41" s="88"/>
      <c r="B41" s="254"/>
      <c r="C41" s="254"/>
      <c r="D41" s="254"/>
      <c r="E41" s="254"/>
      <c r="F41" s="254"/>
      <c r="G41" s="155"/>
      <c r="H41" s="156"/>
      <c r="I41" s="156"/>
      <c r="J41" s="156"/>
      <c r="K41" s="156"/>
      <c r="L41" s="88"/>
      <c r="M41" s="88"/>
      <c r="N41" s="88"/>
      <c r="O41" s="88"/>
      <c r="P41" s="200"/>
    </row>
    <row r="42" spans="1:18" s="88" customFormat="1" ht="21.75" customHeight="1" x14ac:dyDescent="0.3">
      <c r="B42" s="87"/>
      <c r="C42" s="87"/>
      <c r="D42" s="87"/>
      <c r="E42" s="87"/>
      <c r="F42" s="87"/>
      <c r="G42" s="155"/>
      <c r="P42" s="203"/>
    </row>
    <row r="43" spans="1:18" x14ac:dyDescent="0.3">
      <c r="B43" s="142" t="s">
        <v>30</v>
      </c>
      <c r="Q43" s="175"/>
      <c r="R43" s="175"/>
    </row>
    <row r="49" spans="17:17" x14ac:dyDescent="0.3">
      <c r="Q49" s="175"/>
    </row>
    <row r="50" spans="17:17" x14ac:dyDescent="0.3">
      <c r="Q50" s="176"/>
    </row>
    <row r="51" spans="17:17" x14ac:dyDescent="0.3">
      <c r="Q51" s="176"/>
    </row>
    <row r="52" spans="17:17" x14ac:dyDescent="0.3">
      <c r="Q52" s="176"/>
    </row>
    <row r="53" spans="17:17" x14ac:dyDescent="0.3">
      <c r="Q53" s="176"/>
    </row>
    <row r="54" spans="17:17" x14ac:dyDescent="0.3">
      <c r="Q54" s="176"/>
    </row>
  </sheetData>
  <protectedRanges>
    <protectedRange sqref="C5 C7:C9 J5 K3 G9 K38:K41 H10:I10 H39:J41 J7:J10 H20:K36" name="Rango1"/>
  </protectedRanges>
  <mergeCells count="29">
    <mergeCell ref="B21:B23"/>
    <mergeCell ref="D21:D23"/>
    <mergeCell ref="B1:K1"/>
    <mergeCell ref="C5:H5"/>
    <mergeCell ref="J5:K5"/>
    <mergeCell ref="C7:H7"/>
    <mergeCell ref="J7:K7"/>
    <mergeCell ref="B11:K11"/>
    <mergeCell ref="C13:K13"/>
    <mergeCell ref="C14:K14"/>
    <mergeCell ref="C15:K15"/>
    <mergeCell ref="C16:K16"/>
    <mergeCell ref="C17:K17"/>
    <mergeCell ref="B24:B26"/>
    <mergeCell ref="D24:D26"/>
    <mergeCell ref="B27:B29"/>
    <mergeCell ref="D27:D29"/>
    <mergeCell ref="B30:B32"/>
    <mergeCell ref="D30:D32"/>
    <mergeCell ref="B33:B35"/>
    <mergeCell ref="D33:D35"/>
    <mergeCell ref="B36:F36"/>
    <mergeCell ref="B40:F40"/>
    <mergeCell ref="B41:F41"/>
    <mergeCell ref="P21:P23"/>
    <mergeCell ref="P24:P26"/>
    <mergeCell ref="P27:P29"/>
    <mergeCell ref="P30:P32"/>
    <mergeCell ref="P33:P35"/>
  </mergeCells>
  <pageMargins left="0.7" right="0.7" top="0.75" bottom="0.75" header="0.3" footer="0.3"/>
  <pageSetup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showGridLines="0" topLeftCell="A16" zoomScale="77" zoomScaleNormal="77" workbookViewId="0">
      <selection activeCell="B40" sqref="B40:F40"/>
    </sheetView>
  </sheetViews>
  <sheetFormatPr baseColWidth="10" defaultColWidth="11.42578125" defaultRowHeight="20.25" x14ac:dyDescent="0.3"/>
  <cols>
    <col min="1" max="1" width="1.42578125" style="135" customWidth="1"/>
    <col min="2" max="2" width="45.7109375" style="142" customWidth="1"/>
    <col min="3" max="3" width="1.42578125" style="142" customWidth="1"/>
    <col min="4" max="4" width="65.7109375" style="142" customWidth="1"/>
    <col min="5" max="5" width="1.42578125" style="142" customWidth="1"/>
    <col min="6" max="6" width="166.5703125" style="142" customWidth="1"/>
    <col min="7" max="7" width="1.140625" style="143" customWidth="1"/>
    <col min="8" max="11" width="28.85546875" style="135" customWidth="1"/>
    <col min="12" max="12" width="19.28515625" style="134" hidden="1" customWidth="1"/>
    <col min="13" max="15" width="19.28515625" style="135" hidden="1" customWidth="1"/>
    <col min="16" max="16" width="28.42578125" style="199" customWidth="1"/>
    <col min="17" max="19" width="19.28515625" style="135" customWidth="1"/>
    <col min="20" max="16384" width="11.42578125" style="135"/>
  </cols>
  <sheetData>
    <row r="1" spans="2:16" ht="26.25" customHeight="1" x14ac:dyDescent="0.3">
      <c r="B1" s="258" t="s">
        <v>182</v>
      </c>
      <c r="C1" s="258"/>
      <c r="D1" s="258"/>
      <c r="E1" s="258"/>
      <c r="F1" s="258"/>
      <c r="G1" s="258"/>
      <c r="H1" s="258"/>
      <c r="I1" s="258"/>
      <c r="J1" s="258"/>
      <c r="K1" s="258"/>
    </row>
    <row r="2" spans="2:16" ht="2.25" customHeight="1" x14ac:dyDescent="0.3">
      <c r="B2" s="136"/>
      <c r="C2" s="136"/>
      <c r="D2" s="136"/>
      <c r="E2" s="136"/>
      <c r="F2" s="136"/>
      <c r="G2" s="137"/>
    </row>
    <row r="3" spans="2:16" ht="17.25" customHeight="1" x14ac:dyDescent="0.3">
      <c r="B3" s="138" t="s">
        <v>183</v>
      </c>
      <c r="C3" s="138"/>
      <c r="D3" s="138"/>
      <c r="E3" s="138"/>
      <c r="F3" s="138"/>
      <c r="G3" s="139"/>
      <c r="J3" s="140" t="s">
        <v>32</v>
      </c>
      <c r="K3" s="141"/>
    </row>
    <row r="4" spans="2:16" ht="4.5" customHeight="1" x14ac:dyDescent="0.3">
      <c r="C4" s="138"/>
    </row>
    <row r="5" spans="2:16" x14ac:dyDescent="0.3">
      <c r="B5" s="144" t="s">
        <v>110</v>
      </c>
      <c r="C5" s="259"/>
      <c r="D5" s="259"/>
      <c r="E5" s="259"/>
      <c r="F5" s="259"/>
      <c r="G5" s="259"/>
      <c r="H5" s="259"/>
      <c r="I5" s="145" t="s">
        <v>33</v>
      </c>
      <c r="J5" s="259"/>
      <c r="K5" s="259"/>
      <c r="M5" s="134"/>
    </row>
    <row r="6" spans="2:16" ht="2.25" customHeight="1" x14ac:dyDescent="0.3">
      <c r="B6" s="146"/>
      <c r="C6" s="138"/>
      <c r="D6" s="138"/>
      <c r="E6" s="138"/>
      <c r="F6" s="138"/>
      <c r="G6" s="139"/>
      <c r="H6" s="134"/>
      <c r="I6" s="134"/>
      <c r="J6" s="134"/>
      <c r="K6" s="134"/>
    </row>
    <row r="7" spans="2:16" ht="30" customHeight="1" x14ac:dyDescent="0.3">
      <c r="B7" s="145" t="s">
        <v>34</v>
      </c>
      <c r="C7" s="259"/>
      <c r="D7" s="259"/>
      <c r="E7" s="259"/>
      <c r="F7" s="259"/>
      <c r="G7" s="259"/>
      <c r="H7" s="259"/>
      <c r="I7" s="145" t="s">
        <v>33</v>
      </c>
      <c r="J7" s="259"/>
      <c r="K7" s="259"/>
    </row>
    <row r="8" spans="2:16" ht="11.25" customHeight="1" x14ac:dyDescent="0.3">
      <c r="B8" s="145"/>
      <c r="C8" s="136"/>
      <c r="D8" s="136"/>
      <c r="E8" s="136"/>
      <c r="F8" s="136"/>
      <c r="G8" s="136"/>
      <c r="H8" s="136"/>
      <c r="I8" s="145"/>
      <c r="J8" s="136"/>
      <c r="K8" s="136"/>
    </row>
    <row r="9" spans="2:16" s="89" customFormat="1" ht="25.5" customHeight="1" x14ac:dyDescent="0.3">
      <c r="B9" s="147"/>
      <c r="C9" s="147"/>
      <c r="D9" s="147"/>
      <c r="E9" s="147"/>
      <c r="F9" s="147"/>
      <c r="G9" s="148" t="s">
        <v>139</v>
      </c>
      <c r="H9" s="149">
        <f>(O23+O26+O29+O32+O35)/5</f>
        <v>80</v>
      </c>
      <c r="I9" s="150" t="str">
        <f>IF(AND(H9&gt;=0,H9&lt;=25),"REQUIERE APOYO PARA EL DESARROLLO",IF(AND(H9&gt;=26,H9&lt;=50),"DESEMPEÑO PROMEDIO",IF(AND(H9&gt;=51,H9&lt;=89),"DOMINA Y APLICA",IF(AND(H9&gt;=90,H9&lt;=100),"DESEMPEÑO SOBRESALIENTE",""))))</f>
        <v>DOMINA Y APLICA</v>
      </c>
      <c r="J9" s="151"/>
      <c r="K9" s="147"/>
      <c r="P9" s="200"/>
    </row>
    <row r="10" spans="2:16" ht="6.75" customHeight="1" thickBot="1" x14ac:dyDescent="0.35">
      <c r="B10" s="152"/>
      <c r="C10" s="153"/>
      <c r="D10" s="153"/>
      <c r="E10" s="153"/>
      <c r="F10" s="154"/>
      <c r="G10" s="209"/>
      <c r="H10" s="156"/>
      <c r="I10" s="156"/>
      <c r="J10" s="156"/>
      <c r="K10" s="153"/>
    </row>
    <row r="11" spans="2:16" s="158" customFormat="1" ht="31.5" customHeight="1" x14ac:dyDescent="0.3">
      <c r="B11" s="260" t="s">
        <v>177</v>
      </c>
      <c r="C11" s="260"/>
      <c r="D11" s="260"/>
      <c r="E11" s="260"/>
      <c r="F11" s="260"/>
      <c r="G11" s="260"/>
      <c r="H11" s="260"/>
      <c r="I11" s="260"/>
      <c r="J11" s="260"/>
      <c r="K11" s="260"/>
      <c r="L11" s="157"/>
      <c r="P11" s="199"/>
    </row>
    <row r="12" spans="2:16" ht="8.25" customHeight="1" x14ac:dyDescent="0.3">
      <c r="B12" s="142" t="s">
        <v>108</v>
      </c>
    </row>
    <row r="13" spans="2:16" ht="42.75" customHeight="1" x14ac:dyDescent="0.3">
      <c r="B13" s="159" t="s">
        <v>35</v>
      </c>
      <c r="C13" s="261" t="s">
        <v>31</v>
      </c>
      <c r="D13" s="261"/>
      <c r="E13" s="261"/>
      <c r="F13" s="261"/>
      <c r="G13" s="261"/>
      <c r="H13" s="261"/>
      <c r="I13" s="261"/>
      <c r="J13" s="261"/>
      <c r="K13" s="261"/>
    </row>
    <row r="14" spans="2:16" s="160" customFormat="1" ht="51" customHeight="1" x14ac:dyDescent="0.3">
      <c r="B14" s="178" t="s">
        <v>133</v>
      </c>
      <c r="C14" s="262" t="s">
        <v>131</v>
      </c>
      <c r="D14" s="262"/>
      <c r="E14" s="262"/>
      <c r="F14" s="262"/>
      <c r="G14" s="262"/>
      <c r="H14" s="262"/>
      <c r="I14" s="262"/>
      <c r="J14" s="262"/>
      <c r="K14" s="262"/>
      <c r="L14" s="134" t="s">
        <v>36</v>
      </c>
      <c r="P14" s="201"/>
    </row>
    <row r="15" spans="2:16" s="160" customFormat="1" ht="51" customHeight="1" x14ac:dyDescent="0.3">
      <c r="B15" s="178" t="s">
        <v>88</v>
      </c>
      <c r="C15" s="262" t="s">
        <v>135</v>
      </c>
      <c r="D15" s="262"/>
      <c r="E15" s="262"/>
      <c r="F15" s="262"/>
      <c r="G15" s="262"/>
      <c r="H15" s="262"/>
      <c r="I15" s="262"/>
      <c r="J15" s="262"/>
      <c r="K15" s="262"/>
      <c r="L15" s="134" t="s">
        <v>83</v>
      </c>
      <c r="P15" s="201"/>
    </row>
    <row r="16" spans="2:16" s="160" customFormat="1" ht="51" customHeight="1" x14ac:dyDescent="0.3">
      <c r="B16" s="178" t="s">
        <v>89</v>
      </c>
      <c r="C16" s="262" t="s">
        <v>132</v>
      </c>
      <c r="D16" s="262"/>
      <c r="E16" s="262"/>
      <c r="F16" s="262"/>
      <c r="G16" s="262"/>
      <c r="H16" s="262"/>
      <c r="I16" s="262"/>
      <c r="J16" s="262"/>
      <c r="K16" s="262"/>
      <c r="L16" s="134" t="s">
        <v>138</v>
      </c>
      <c r="P16" s="201"/>
    </row>
    <row r="17" spans="1:17" s="160" customFormat="1" ht="51" customHeight="1" x14ac:dyDescent="0.3">
      <c r="B17" s="161" t="s">
        <v>90</v>
      </c>
      <c r="C17" s="262" t="s">
        <v>136</v>
      </c>
      <c r="D17" s="262"/>
      <c r="E17" s="262"/>
      <c r="F17" s="262"/>
      <c r="G17" s="262"/>
      <c r="H17" s="262"/>
      <c r="I17" s="262"/>
      <c r="J17" s="262"/>
      <c r="K17" s="262"/>
      <c r="L17" s="134" t="s">
        <v>137</v>
      </c>
      <c r="P17" s="201"/>
    </row>
    <row r="18" spans="1:17" ht="3" customHeight="1" x14ac:dyDescent="0.3">
      <c r="B18" s="162"/>
      <c r="C18" s="163"/>
      <c r="D18" s="164"/>
      <c r="E18" s="164"/>
      <c r="F18" s="164"/>
      <c r="G18" s="165"/>
      <c r="H18" s="164"/>
    </row>
    <row r="19" spans="1:17" s="166" customFormat="1" ht="80.25" customHeight="1" x14ac:dyDescent="0.25">
      <c r="B19" s="90" t="s">
        <v>91</v>
      </c>
      <c r="C19" s="85"/>
      <c r="D19" s="90" t="s">
        <v>31</v>
      </c>
      <c r="E19" s="85"/>
      <c r="F19" s="90" t="s">
        <v>147</v>
      </c>
      <c r="G19" s="167"/>
      <c r="H19" s="180" t="s">
        <v>133</v>
      </c>
      <c r="I19" s="180" t="s">
        <v>88</v>
      </c>
      <c r="J19" s="180" t="s">
        <v>89</v>
      </c>
      <c r="K19" s="180" t="s">
        <v>90</v>
      </c>
      <c r="L19" s="156"/>
      <c r="M19" s="85"/>
      <c r="P19" s="202"/>
    </row>
    <row r="20" spans="1:17" s="89" customFormat="1" ht="3" customHeight="1" x14ac:dyDescent="0.3">
      <c r="A20" s="88"/>
      <c r="B20" s="85"/>
      <c r="C20" s="85"/>
      <c r="D20" s="85"/>
      <c r="E20" s="85"/>
      <c r="F20" s="168"/>
      <c r="G20" s="169"/>
      <c r="H20" s="179"/>
      <c r="I20" s="179"/>
      <c r="J20" s="179"/>
      <c r="K20" s="179"/>
      <c r="L20" s="88"/>
      <c r="M20" s="88"/>
      <c r="P20" s="200"/>
    </row>
    <row r="21" spans="1:17" s="89" customFormat="1" ht="25.5" customHeight="1" x14ac:dyDescent="0.3">
      <c r="A21" s="88"/>
      <c r="B21" s="280" t="s">
        <v>184</v>
      </c>
      <c r="C21" s="85"/>
      <c r="D21" s="275" t="s">
        <v>155</v>
      </c>
      <c r="E21" s="86"/>
      <c r="F21" s="208" t="s">
        <v>141</v>
      </c>
      <c r="G21" s="209"/>
      <c r="H21" s="177" t="s">
        <v>134</v>
      </c>
      <c r="I21" s="177"/>
      <c r="J21" s="177"/>
      <c r="K21" s="177"/>
      <c r="L21" s="89">
        <f>IF(H21="x",50,IF(I21="x",70,IF(J21="x",90,IF(K21="x",100))))</f>
        <v>50</v>
      </c>
      <c r="M21" s="89">
        <f>L21/3</f>
        <v>16.666666666666668</v>
      </c>
      <c r="P21" s="249" t="str">
        <f>IF(AND(O23&gt;=0,O23&lt;=50),"REQUIERE APOYO PARA EL DESARROLLO",IF(AND(O23&gt;=51,O23&lt;=70),"DESEMPEÑO PROMEDIO",IF(AND(O23&gt;=71,O23&lt;=90),"DOMINA Y APLICA",IF(AND(O23&gt;=91,O23&lt;=100),"DESEMPEÑO SOBRESALIENTE",""))))</f>
        <v>REQUIERE APOYO PARA EL DESARROLLO</v>
      </c>
    </row>
    <row r="22" spans="1:17" s="89" customFormat="1" ht="25.5" customHeight="1" x14ac:dyDescent="0.3">
      <c r="A22" s="88"/>
      <c r="B22" s="280"/>
      <c r="C22" s="85"/>
      <c r="D22" s="275"/>
      <c r="E22" s="86"/>
      <c r="F22" s="170" t="s">
        <v>146</v>
      </c>
      <c r="G22" s="209"/>
      <c r="H22" s="177" t="s">
        <v>134</v>
      </c>
      <c r="I22" s="177"/>
      <c r="J22" s="177"/>
      <c r="K22" s="177"/>
      <c r="L22" s="89">
        <f t="shared" ref="L22:L35" si="0">IF(H22="x",50,IF(I22="x",70,IF(J22="x",90,IF(K22="x",100))))</f>
        <v>50</v>
      </c>
      <c r="M22" s="89">
        <f t="shared" ref="M22:M23" si="1">L22/3</f>
        <v>16.666666666666668</v>
      </c>
      <c r="P22" s="249"/>
    </row>
    <row r="23" spans="1:17" s="89" customFormat="1" ht="53.25" customHeight="1" x14ac:dyDescent="0.3">
      <c r="A23" s="88"/>
      <c r="B23" s="280"/>
      <c r="C23" s="85"/>
      <c r="D23" s="275"/>
      <c r="E23" s="86"/>
      <c r="F23" s="208" t="s">
        <v>144</v>
      </c>
      <c r="G23" s="209"/>
      <c r="H23" s="177" t="s">
        <v>134</v>
      </c>
      <c r="I23" s="177"/>
      <c r="J23" s="177"/>
      <c r="K23" s="177"/>
      <c r="L23" s="89">
        <f t="shared" si="0"/>
        <v>50</v>
      </c>
      <c r="M23" s="89">
        <f t="shared" si="1"/>
        <v>16.666666666666668</v>
      </c>
      <c r="N23" s="89">
        <f>SUM(M21:M23)</f>
        <v>50</v>
      </c>
      <c r="O23" s="171">
        <f>N23</f>
        <v>50</v>
      </c>
      <c r="P23" s="249"/>
      <c r="Q23" s="88"/>
    </row>
    <row r="24" spans="1:17" s="89" customFormat="1" ht="25.5" customHeight="1" x14ac:dyDescent="0.3">
      <c r="A24" s="88"/>
      <c r="B24" s="280" t="s">
        <v>163</v>
      </c>
      <c r="C24" s="85"/>
      <c r="D24" s="274" t="s">
        <v>142</v>
      </c>
      <c r="E24" s="86"/>
      <c r="F24" s="94" t="s">
        <v>156</v>
      </c>
      <c r="G24" s="209"/>
      <c r="H24" s="177"/>
      <c r="I24" s="177"/>
      <c r="J24" s="177" t="s">
        <v>134</v>
      </c>
      <c r="K24" s="177"/>
      <c r="L24" s="89">
        <f t="shared" si="0"/>
        <v>90</v>
      </c>
      <c r="M24" s="89">
        <f>L24/3</f>
        <v>30</v>
      </c>
      <c r="O24" s="88"/>
      <c r="P24" s="249" t="str">
        <f>IF(AND(O26&gt;=0,O26&lt;=50),"REQUIERE APOYO PARA EL DESARROLLO",IF(AND(O26&gt;=51,O26&lt;=70),"DESEMPEÑO PROMEDIO",IF(AND(O26&gt;=71,O26&lt;=90),"DOMINA Y APLICA",IF(AND(O26&gt;=91,O26&lt;=100),"DESEMPEÑO SOBRESALIENTE",""))))</f>
        <v>DOMINA Y APLICA</v>
      </c>
      <c r="Q24" s="88"/>
    </row>
    <row r="25" spans="1:17" s="89" customFormat="1" ht="25.5" customHeight="1" x14ac:dyDescent="0.3">
      <c r="A25" s="88"/>
      <c r="B25" s="280"/>
      <c r="C25" s="85"/>
      <c r="D25" s="275"/>
      <c r="E25" s="86"/>
      <c r="F25" s="208" t="s">
        <v>157</v>
      </c>
      <c r="G25" s="209"/>
      <c r="H25" s="177"/>
      <c r="I25" s="177"/>
      <c r="J25" s="177" t="s">
        <v>134</v>
      </c>
      <c r="K25" s="177"/>
      <c r="L25" s="89">
        <f t="shared" si="0"/>
        <v>90</v>
      </c>
      <c r="M25" s="89">
        <f t="shared" ref="M25:M26" si="2">L25/3</f>
        <v>30</v>
      </c>
      <c r="O25" s="88"/>
      <c r="P25" s="249"/>
      <c r="Q25" s="88"/>
    </row>
    <row r="26" spans="1:17" s="89" customFormat="1" ht="25.5" customHeight="1" x14ac:dyDescent="0.3">
      <c r="A26" s="88"/>
      <c r="B26" s="280"/>
      <c r="C26" s="85"/>
      <c r="D26" s="278"/>
      <c r="E26" s="86"/>
      <c r="F26" s="208" t="s">
        <v>145</v>
      </c>
      <c r="G26" s="209"/>
      <c r="H26" s="177"/>
      <c r="I26" s="177"/>
      <c r="J26" s="177" t="s">
        <v>134</v>
      </c>
      <c r="K26" s="177"/>
      <c r="L26" s="89">
        <f t="shared" si="0"/>
        <v>90</v>
      </c>
      <c r="M26" s="89">
        <f t="shared" si="2"/>
        <v>30</v>
      </c>
      <c r="N26" s="89">
        <f>SUM(M24:M26)</f>
        <v>90</v>
      </c>
      <c r="O26" s="171">
        <f>N26</f>
        <v>90</v>
      </c>
      <c r="P26" s="249"/>
      <c r="Q26" s="88"/>
    </row>
    <row r="27" spans="1:17" s="89" customFormat="1" ht="25.5" customHeight="1" x14ac:dyDescent="0.3">
      <c r="A27" s="88"/>
      <c r="B27" s="280" t="s">
        <v>4</v>
      </c>
      <c r="C27" s="85"/>
      <c r="D27" s="275" t="s">
        <v>153</v>
      </c>
      <c r="E27" s="86"/>
      <c r="F27" s="94" t="s">
        <v>151</v>
      </c>
      <c r="G27" s="209"/>
      <c r="H27" s="177"/>
      <c r="I27" s="177"/>
      <c r="J27" s="177"/>
      <c r="K27" s="177" t="s">
        <v>134</v>
      </c>
      <c r="L27" s="89">
        <f t="shared" si="0"/>
        <v>100</v>
      </c>
      <c r="M27" s="89">
        <f>L27/3</f>
        <v>33.333333333333336</v>
      </c>
      <c r="O27" s="88"/>
      <c r="P27" s="249" t="str">
        <f>IF(AND(O29&gt;=0,O29&lt;=50),"REQUIERE APOYO PARA EL DESARROLLO",IF(AND(O29&gt;=51,O29&lt;=70),"DESEMPEÑO PROMEDIO",IF(AND(O29&gt;=71,O29&lt;=90),"DOMINA Y APLICA",IF(AND(O29&gt;=91,O29&lt;=100),"DESEMPEÑO SOBRESALIENTE",""))))</f>
        <v>DESEMPEÑO SOBRESALIENTE</v>
      </c>
      <c r="Q27" s="88"/>
    </row>
    <row r="28" spans="1:17" s="89" customFormat="1" ht="25.5" customHeight="1" x14ac:dyDescent="0.3">
      <c r="A28" s="88"/>
      <c r="B28" s="280"/>
      <c r="C28" s="85"/>
      <c r="D28" s="275"/>
      <c r="E28" s="86"/>
      <c r="F28" s="208" t="s">
        <v>152</v>
      </c>
      <c r="G28" s="209"/>
      <c r="H28" s="177"/>
      <c r="I28" s="177"/>
      <c r="J28" s="177"/>
      <c r="K28" s="177" t="s">
        <v>134</v>
      </c>
      <c r="L28" s="89">
        <f t="shared" si="0"/>
        <v>100</v>
      </c>
      <c r="M28" s="89">
        <f t="shared" ref="M28:M29" si="3">L28/3</f>
        <v>33.333333333333336</v>
      </c>
      <c r="O28" s="88"/>
      <c r="P28" s="249"/>
      <c r="Q28" s="88"/>
    </row>
    <row r="29" spans="1:17" s="89" customFormat="1" ht="25.5" customHeight="1" x14ac:dyDescent="0.3">
      <c r="A29" s="88"/>
      <c r="B29" s="280"/>
      <c r="C29" s="85"/>
      <c r="D29" s="275"/>
      <c r="E29" s="86"/>
      <c r="F29" s="208" t="s">
        <v>154</v>
      </c>
      <c r="G29" s="209"/>
      <c r="H29" s="177"/>
      <c r="I29" s="177"/>
      <c r="J29" s="177"/>
      <c r="K29" s="177" t="s">
        <v>134</v>
      </c>
      <c r="L29" s="89">
        <f t="shared" si="0"/>
        <v>100</v>
      </c>
      <c r="M29" s="89">
        <f t="shared" si="3"/>
        <v>33.333333333333336</v>
      </c>
      <c r="N29" s="89">
        <f>SUM(M27:M29)</f>
        <v>100</v>
      </c>
      <c r="O29" s="171">
        <f>N29</f>
        <v>100</v>
      </c>
      <c r="P29" s="249"/>
      <c r="Q29" s="88"/>
    </row>
    <row r="30" spans="1:17" s="89" customFormat="1" ht="25.5" customHeight="1" x14ac:dyDescent="0.3">
      <c r="A30" s="88"/>
      <c r="B30" s="280" t="s">
        <v>164</v>
      </c>
      <c r="C30" s="85"/>
      <c r="D30" s="274" t="s">
        <v>158</v>
      </c>
      <c r="E30" s="86"/>
      <c r="F30" s="94" t="s">
        <v>148</v>
      </c>
      <c r="G30" s="209"/>
      <c r="H30" s="177"/>
      <c r="I30" s="177" t="s">
        <v>134</v>
      </c>
      <c r="J30" s="177"/>
      <c r="K30" s="177"/>
      <c r="L30" s="89">
        <f t="shared" si="0"/>
        <v>70</v>
      </c>
      <c r="M30" s="89">
        <f>L30/3</f>
        <v>23.333333333333332</v>
      </c>
      <c r="O30" s="88"/>
      <c r="P30" s="249" t="str">
        <f>IF(AND(O32&gt;=0,O32&lt;=50),"REQUIERE APOYO PARA EL DESARROLLO",IF(AND(O32&gt;=51,O32&lt;=70),"DESEMPEÑO PROMEDIO",IF(AND(O32&gt;=71,O32&lt;=90),"DOMINA Y APLICA",IF(AND(O32&gt;=91,O32&lt;=100),"DESEMPEÑO SOBRESALIENTE",""))))</f>
        <v>DESEMPEÑO PROMEDIO</v>
      </c>
      <c r="Q30" s="88"/>
    </row>
    <row r="31" spans="1:17" s="89" customFormat="1" ht="25.5" customHeight="1" x14ac:dyDescent="0.3">
      <c r="A31" s="88"/>
      <c r="B31" s="280"/>
      <c r="C31" s="85"/>
      <c r="D31" s="275"/>
      <c r="E31" s="86"/>
      <c r="F31" s="208" t="s">
        <v>149</v>
      </c>
      <c r="G31" s="209"/>
      <c r="H31" s="177"/>
      <c r="I31" s="177" t="s">
        <v>134</v>
      </c>
      <c r="J31" s="177"/>
      <c r="K31" s="177"/>
      <c r="L31" s="89">
        <f t="shared" si="0"/>
        <v>70</v>
      </c>
      <c r="M31" s="89">
        <f t="shared" ref="M31:M32" si="4">L31/3</f>
        <v>23.333333333333332</v>
      </c>
      <c r="O31" s="88"/>
      <c r="P31" s="249"/>
      <c r="Q31" s="88"/>
    </row>
    <row r="32" spans="1:17" s="89" customFormat="1" ht="25.5" customHeight="1" x14ac:dyDescent="0.3">
      <c r="A32" s="88"/>
      <c r="B32" s="280"/>
      <c r="C32" s="85"/>
      <c r="D32" s="278"/>
      <c r="E32" s="86"/>
      <c r="F32" s="208" t="s">
        <v>150</v>
      </c>
      <c r="G32" s="209"/>
      <c r="H32" s="177"/>
      <c r="I32" s="177" t="s">
        <v>134</v>
      </c>
      <c r="J32" s="177"/>
      <c r="K32" s="177"/>
      <c r="L32" s="89">
        <f t="shared" si="0"/>
        <v>70</v>
      </c>
      <c r="M32" s="89">
        <f t="shared" si="4"/>
        <v>23.333333333333332</v>
      </c>
      <c r="N32" s="89">
        <f>SUM(M30:M32)</f>
        <v>70</v>
      </c>
      <c r="O32" s="171">
        <f>N32</f>
        <v>70</v>
      </c>
      <c r="P32" s="249"/>
      <c r="Q32" s="88"/>
    </row>
    <row r="33" spans="1:18" s="89" customFormat="1" ht="25.5" customHeight="1" x14ac:dyDescent="0.3">
      <c r="A33" s="88"/>
      <c r="B33" s="280" t="s">
        <v>165</v>
      </c>
      <c r="C33" s="85"/>
      <c r="D33" s="275" t="s">
        <v>143</v>
      </c>
      <c r="E33" s="86"/>
      <c r="F33" s="94" t="s">
        <v>159</v>
      </c>
      <c r="G33" s="209"/>
      <c r="H33" s="177"/>
      <c r="I33" s="177"/>
      <c r="J33" s="177" t="s">
        <v>134</v>
      </c>
      <c r="K33" s="177"/>
      <c r="L33" s="89">
        <f t="shared" si="0"/>
        <v>90</v>
      </c>
      <c r="M33" s="89">
        <f>L33/3</f>
        <v>30</v>
      </c>
      <c r="O33" s="88"/>
      <c r="P33" s="249" t="str">
        <f>IF(AND(O35&gt;=0,O35&lt;=50),"REQUIERE APOYO PARA EL DESARROLLO",IF(AND(O35&gt;=51,O35&lt;=70),"DESEMPEÑO PROMEDIO",IF(AND(O35&gt;=71,O35&lt;=90),"DOMINA Y APLICA",IF(AND(O35&gt;=91,O35&lt;=100),"DESEMPEÑO SOBRESALIENTE",""))))</f>
        <v>DOMINA Y APLICA</v>
      </c>
      <c r="Q33" s="88"/>
    </row>
    <row r="34" spans="1:18" s="89" customFormat="1" ht="42" customHeight="1" x14ac:dyDescent="0.3">
      <c r="A34" s="88"/>
      <c r="B34" s="280"/>
      <c r="C34" s="85"/>
      <c r="D34" s="275"/>
      <c r="E34" s="86"/>
      <c r="F34" s="208" t="s">
        <v>160</v>
      </c>
      <c r="G34" s="209"/>
      <c r="H34" s="177"/>
      <c r="I34" s="177"/>
      <c r="J34" s="177" t="s">
        <v>134</v>
      </c>
      <c r="K34" s="177"/>
      <c r="L34" s="89">
        <f t="shared" si="0"/>
        <v>90</v>
      </c>
      <c r="M34" s="89">
        <f t="shared" ref="M34:M35" si="5">L34/3</f>
        <v>30</v>
      </c>
      <c r="O34" s="88"/>
      <c r="P34" s="249"/>
      <c r="Q34" s="88"/>
    </row>
    <row r="35" spans="1:18" s="89" customFormat="1" ht="16.5" customHeight="1" x14ac:dyDescent="0.3">
      <c r="A35" s="88"/>
      <c r="B35" s="280"/>
      <c r="C35" s="85"/>
      <c r="D35" s="275"/>
      <c r="E35" s="86"/>
      <c r="F35" s="208" t="s">
        <v>161</v>
      </c>
      <c r="G35" s="209"/>
      <c r="H35" s="177"/>
      <c r="I35" s="177"/>
      <c r="J35" s="177" t="s">
        <v>134</v>
      </c>
      <c r="K35" s="177"/>
      <c r="L35" s="89">
        <f t="shared" si="0"/>
        <v>90</v>
      </c>
      <c r="M35" s="89">
        <f t="shared" si="5"/>
        <v>30</v>
      </c>
      <c r="N35" s="89">
        <f>SUM(M33:M35)</f>
        <v>90</v>
      </c>
      <c r="O35" s="171">
        <f>N35</f>
        <v>90</v>
      </c>
      <c r="P35" s="249"/>
      <c r="Q35" s="88"/>
    </row>
    <row r="36" spans="1:18" s="89" customFormat="1" ht="45.75" customHeight="1" x14ac:dyDescent="0.3">
      <c r="A36" s="88"/>
      <c r="B36" s="254"/>
      <c r="C36" s="254"/>
      <c r="D36" s="254"/>
      <c r="E36" s="254"/>
      <c r="F36" s="254"/>
      <c r="G36" s="209"/>
      <c r="H36" s="156"/>
      <c r="I36" s="156"/>
      <c r="J36" s="156"/>
      <c r="K36" s="156"/>
      <c r="M36" s="88"/>
      <c r="N36" s="88"/>
      <c r="O36" s="171"/>
      <c r="P36" s="207"/>
      <c r="Q36" s="88"/>
    </row>
    <row r="37" spans="1:18" s="89" customFormat="1" ht="21.75" customHeight="1" x14ac:dyDescent="0.3">
      <c r="A37" s="88"/>
      <c r="C37" s="208"/>
      <c r="D37" s="208"/>
      <c r="E37" s="208"/>
      <c r="L37" s="172"/>
      <c r="M37" s="173"/>
      <c r="N37" s="173"/>
      <c r="P37" s="200"/>
      <c r="Q37" s="174"/>
    </row>
    <row r="38" spans="1:18" s="89" customFormat="1" ht="21.75" customHeight="1" x14ac:dyDescent="0.3">
      <c r="A38" s="88"/>
      <c r="B38" s="154"/>
      <c r="C38" s="154"/>
      <c r="D38" s="154"/>
      <c r="E38" s="154"/>
      <c r="K38" s="156"/>
      <c r="L38" s="88"/>
      <c r="M38" s="88"/>
      <c r="N38" s="88"/>
      <c r="O38" s="88"/>
      <c r="P38" s="200"/>
    </row>
    <row r="39" spans="1:18" s="89" customFormat="1" ht="21.75" customHeight="1" x14ac:dyDescent="0.3">
      <c r="A39" s="88"/>
      <c r="B39" s="154"/>
      <c r="C39" s="154"/>
      <c r="D39" s="154"/>
      <c r="E39" s="154"/>
      <c r="F39" s="154"/>
      <c r="G39" s="209"/>
      <c r="H39" s="156"/>
      <c r="I39" s="156"/>
      <c r="J39" s="156"/>
      <c r="K39" s="156"/>
      <c r="L39" s="88"/>
      <c r="M39" s="88"/>
      <c r="N39" s="88"/>
      <c r="O39" s="88"/>
      <c r="P39" s="200"/>
    </row>
    <row r="40" spans="1:18" s="89" customFormat="1" ht="21.75" customHeight="1" x14ac:dyDescent="0.3">
      <c r="A40" s="88"/>
      <c r="B40" s="254"/>
      <c r="C40" s="254"/>
      <c r="D40" s="254"/>
      <c r="E40" s="254"/>
      <c r="F40" s="254"/>
      <c r="G40" s="209"/>
      <c r="H40" s="156"/>
      <c r="I40" s="156"/>
      <c r="J40" s="156"/>
      <c r="K40" s="156"/>
      <c r="L40" s="88"/>
      <c r="M40" s="88"/>
      <c r="N40" s="88"/>
      <c r="O40" s="88"/>
      <c r="P40" s="200"/>
    </row>
    <row r="41" spans="1:18" s="89" customFormat="1" ht="21.75" customHeight="1" x14ac:dyDescent="0.3">
      <c r="A41" s="88"/>
      <c r="B41" s="254"/>
      <c r="C41" s="254"/>
      <c r="D41" s="254"/>
      <c r="E41" s="254"/>
      <c r="F41" s="254"/>
      <c r="G41" s="209"/>
      <c r="H41" s="156"/>
      <c r="I41" s="156"/>
      <c r="J41" s="156"/>
      <c r="K41" s="156"/>
      <c r="L41" s="88"/>
      <c r="M41" s="88"/>
      <c r="N41" s="88"/>
      <c r="O41" s="88"/>
      <c r="P41" s="200"/>
    </row>
    <row r="42" spans="1:18" s="88" customFormat="1" ht="21.75" customHeight="1" x14ac:dyDescent="0.3">
      <c r="B42" s="208"/>
      <c r="C42" s="208"/>
      <c r="D42" s="208"/>
      <c r="E42" s="208"/>
      <c r="F42" s="208"/>
      <c r="G42" s="209"/>
      <c r="P42" s="203"/>
    </row>
    <row r="43" spans="1:18" x14ac:dyDescent="0.3">
      <c r="B43" s="142" t="s">
        <v>30</v>
      </c>
      <c r="Q43" s="175"/>
      <c r="R43" s="175"/>
    </row>
    <row r="49" spans="17:17" x14ac:dyDescent="0.3">
      <c r="Q49" s="175"/>
    </row>
    <row r="50" spans="17:17" x14ac:dyDescent="0.3">
      <c r="Q50" s="176"/>
    </row>
    <row r="51" spans="17:17" x14ac:dyDescent="0.3">
      <c r="Q51" s="176"/>
    </row>
    <row r="52" spans="17:17" x14ac:dyDescent="0.3">
      <c r="Q52" s="176"/>
    </row>
    <row r="53" spans="17:17" x14ac:dyDescent="0.3">
      <c r="Q53" s="176"/>
    </row>
    <row r="54" spans="17:17" x14ac:dyDescent="0.3">
      <c r="Q54" s="176"/>
    </row>
  </sheetData>
  <protectedRanges>
    <protectedRange sqref="C5 C7:C9 J5 K3 G9 K38:K41 H10:I10 H39:J41 J7:J10 H20:K36" name="Rango1"/>
  </protectedRanges>
  <mergeCells count="29">
    <mergeCell ref="B11:K11"/>
    <mergeCell ref="B1:K1"/>
    <mergeCell ref="C5:H5"/>
    <mergeCell ref="J5:K5"/>
    <mergeCell ref="C7:H7"/>
    <mergeCell ref="J7:K7"/>
    <mergeCell ref="C13:K13"/>
    <mergeCell ref="C14:K14"/>
    <mergeCell ref="C15:K15"/>
    <mergeCell ref="C16:K16"/>
    <mergeCell ref="C17:K17"/>
    <mergeCell ref="P30:P32"/>
    <mergeCell ref="B33:B35"/>
    <mergeCell ref="D33:D35"/>
    <mergeCell ref="P33:P35"/>
    <mergeCell ref="P21:P23"/>
    <mergeCell ref="B24:B26"/>
    <mergeCell ref="D24:D26"/>
    <mergeCell ref="P24:P26"/>
    <mergeCell ref="B27:B29"/>
    <mergeCell ref="D27:D29"/>
    <mergeCell ref="P27:P29"/>
    <mergeCell ref="B21:B23"/>
    <mergeCell ref="D21:D23"/>
    <mergeCell ref="B36:F36"/>
    <mergeCell ref="B40:F40"/>
    <mergeCell ref="B41:F41"/>
    <mergeCell ref="B30:B32"/>
    <mergeCell ref="D30:D32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J7" sqref="J7"/>
    </sheetView>
  </sheetViews>
  <sheetFormatPr baseColWidth="10" defaultRowHeight="15" x14ac:dyDescent="0.25"/>
  <cols>
    <col min="1" max="1" width="19.28515625" customWidth="1"/>
    <col min="2" max="2" width="48.42578125" customWidth="1"/>
  </cols>
  <sheetData>
    <row r="1" spans="1:6" ht="24" customHeight="1" thickBot="1" x14ac:dyDescent="0.3">
      <c r="A1" s="210" t="s">
        <v>91</v>
      </c>
      <c r="B1" s="211" t="s">
        <v>92</v>
      </c>
      <c r="C1" s="212">
        <v>1</v>
      </c>
      <c r="D1" s="212">
        <v>2</v>
      </c>
      <c r="E1" s="212">
        <v>3</v>
      </c>
      <c r="F1" s="212">
        <v>4</v>
      </c>
    </row>
    <row r="2" spans="1:6" ht="24.75" customHeight="1" thickBot="1" x14ac:dyDescent="0.3">
      <c r="A2" s="218" t="s">
        <v>186</v>
      </c>
      <c r="B2" s="214" t="s">
        <v>187</v>
      </c>
      <c r="C2" s="225"/>
      <c r="D2" s="225"/>
      <c r="E2" s="225"/>
      <c r="F2" s="214"/>
    </row>
    <row r="3" spans="1:6" ht="30.75" customHeight="1" thickBot="1" x14ac:dyDescent="0.3">
      <c r="A3" s="234"/>
      <c r="B3" s="214" t="s">
        <v>188</v>
      </c>
      <c r="C3" s="213"/>
      <c r="D3" s="217"/>
      <c r="E3" s="220"/>
      <c r="F3" s="214"/>
    </row>
    <row r="4" spans="1:6" ht="26.25" thickBot="1" x14ac:dyDescent="0.3">
      <c r="A4" s="219"/>
      <c r="B4" s="225" t="s">
        <v>198</v>
      </c>
      <c r="C4" s="226"/>
      <c r="D4" s="225"/>
      <c r="E4" s="232"/>
      <c r="F4" s="222"/>
    </row>
    <row r="5" spans="1:6" ht="15.75" thickBot="1" x14ac:dyDescent="0.3">
      <c r="A5" s="235"/>
      <c r="B5" s="223" t="s">
        <v>200</v>
      </c>
      <c r="C5" s="224"/>
      <c r="D5" s="225"/>
      <c r="E5" s="233"/>
      <c r="F5" s="225"/>
    </row>
    <row r="6" spans="1:6" ht="40.5" customHeight="1" thickBot="1" x14ac:dyDescent="0.3">
      <c r="A6" s="235" t="s">
        <v>189</v>
      </c>
      <c r="B6" s="224" t="s">
        <v>190</v>
      </c>
      <c r="C6" s="228"/>
      <c r="D6" s="230"/>
      <c r="E6" s="229"/>
      <c r="F6" s="216"/>
    </row>
    <row r="7" spans="1:6" ht="27.75" customHeight="1" thickBot="1" x14ac:dyDescent="0.3">
      <c r="A7" s="236"/>
      <c r="B7" s="227" t="s">
        <v>191</v>
      </c>
      <c r="C7" s="228"/>
      <c r="D7" s="221"/>
      <c r="E7" s="231"/>
      <c r="F7" s="228"/>
    </row>
    <row r="8" spans="1:6" ht="39" thickBot="1" x14ac:dyDescent="0.3">
      <c r="A8" s="287" t="s">
        <v>195</v>
      </c>
      <c r="B8" s="225" t="s">
        <v>192</v>
      </c>
      <c r="C8" s="288"/>
      <c r="D8" s="288"/>
      <c r="E8" s="285"/>
      <c r="F8" s="288"/>
    </row>
    <row r="9" spans="1:6" ht="15.75" thickBot="1" x14ac:dyDescent="0.3">
      <c r="A9" s="282"/>
      <c r="B9" s="215" t="s">
        <v>199</v>
      </c>
      <c r="C9" s="286"/>
      <c r="D9" s="286"/>
      <c r="E9" s="286"/>
      <c r="F9" s="286"/>
    </row>
    <row r="10" spans="1:6" x14ac:dyDescent="0.25">
      <c r="A10" s="281" t="s">
        <v>194</v>
      </c>
      <c r="B10" s="283" t="s">
        <v>193</v>
      </c>
      <c r="C10" s="285"/>
      <c r="D10" s="285"/>
      <c r="E10" s="285"/>
      <c r="F10" s="285"/>
    </row>
    <row r="11" spans="1:6" ht="15.75" thickBot="1" x14ac:dyDescent="0.3">
      <c r="A11" s="282"/>
      <c r="B11" s="284"/>
      <c r="C11" s="286"/>
      <c r="D11" s="286"/>
      <c r="E11" s="286"/>
      <c r="F11" s="286"/>
    </row>
    <row r="12" spans="1:6" ht="15.75" thickBot="1" x14ac:dyDescent="0.3">
      <c r="A12" s="218" t="s">
        <v>197</v>
      </c>
      <c r="B12" s="214" t="s">
        <v>196</v>
      </c>
      <c r="C12" s="285"/>
      <c r="D12" s="285"/>
      <c r="E12" s="285"/>
      <c r="F12" s="285"/>
    </row>
    <row r="13" spans="1:6" ht="15.75" thickBot="1" x14ac:dyDescent="0.3">
      <c r="A13" s="218"/>
      <c r="B13" s="215"/>
      <c r="C13" s="286"/>
      <c r="D13" s="286"/>
      <c r="E13" s="286"/>
      <c r="F13" s="286"/>
    </row>
    <row r="14" spans="1:6" x14ac:dyDescent="0.25">
      <c r="A14" s="214"/>
      <c r="B14" s="283"/>
      <c r="C14" s="285"/>
      <c r="D14" s="285"/>
      <c r="E14" s="285"/>
      <c r="F14" s="285"/>
    </row>
    <row r="15" spans="1:6" ht="15.75" thickBot="1" x14ac:dyDescent="0.3">
      <c r="A15" s="215"/>
      <c r="B15" s="284"/>
      <c r="C15" s="286"/>
      <c r="D15" s="286"/>
      <c r="E15" s="286"/>
      <c r="F15" s="286"/>
    </row>
    <row r="16" spans="1:6" x14ac:dyDescent="0.25">
      <c r="A16" s="281"/>
      <c r="B16" s="283"/>
      <c r="C16" s="285"/>
      <c r="D16" s="285"/>
      <c r="E16" s="285"/>
      <c r="F16" s="285"/>
    </row>
    <row r="17" spans="1:6" ht="15.75" thickBot="1" x14ac:dyDescent="0.3">
      <c r="A17" s="282"/>
      <c r="B17" s="284"/>
      <c r="C17" s="286"/>
      <c r="D17" s="286"/>
      <c r="E17" s="286"/>
      <c r="F17" s="286"/>
    </row>
    <row r="18" spans="1:6" x14ac:dyDescent="0.25">
      <c r="A18" s="281"/>
      <c r="B18" s="283"/>
      <c r="C18" s="285"/>
      <c r="D18" s="285"/>
      <c r="E18" s="285"/>
      <c r="F18" s="285"/>
    </row>
    <row r="19" spans="1:6" ht="15.75" thickBot="1" x14ac:dyDescent="0.3">
      <c r="A19" s="282"/>
      <c r="B19" s="284"/>
      <c r="C19" s="286"/>
      <c r="D19" s="286"/>
      <c r="E19" s="286"/>
      <c r="F19" s="286"/>
    </row>
  </sheetData>
  <mergeCells count="32">
    <mergeCell ref="A8:A9"/>
    <mergeCell ref="C8:C9"/>
    <mergeCell ref="D8:D9"/>
    <mergeCell ref="E8:E9"/>
    <mergeCell ref="F8:F9"/>
    <mergeCell ref="C12:C13"/>
    <mergeCell ref="D12:D13"/>
    <mergeCell ref="E12:E13"/>
    <mergeCell ref="F12:F13"/>
    <mergeCell ref="A10:A11"/>
    <mergeCell ref="B10:B11"/>
    <mergeCell ref="C10:C11"/>
    <mergeCell ref="D10:D11"/>
    <mergeCell ref="E10:E11"/>
    <mergeCell ref="F10:F11"/>
    <mergeCell ref="B14:B15"/>
    <mergeCell ref="C14:C15"/>
    <mergeCell ref="D14:D15"/>
    <mergeCell ref="E14:E15"/>
    <mergeCell ref="F14:F15"/>
    <mergeCell ref="F18:F19"/>
    <mergeCell ref="A16:A17"/>
    <mergeCell ref="B16:B17"/>
    <mergeCell ref="C16:C17"/>
    <mergeCell ref="D16:D17"/>
    <mergeCell ref="E16:E17"/>
    <mergeCell ref="F16:F17"/>
    <mergeCell ref="A18:A19"/>
    <mergeCell ref="B18:B19"/>
    <mergeCell ref="C18:C19"/>
    <mergeCell ref="D18:D19"/>
    <mergeCell ref="E18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Ev.</vt:lpstr>
      <vt:lpstr>Mod_Dir</vt:lpstr>
      <vt:lpstr>Mod Gte_Gte Grupo</vt:lpstr>
      <vt:lpstr>Mod_Jefe</vt:lpstr>
      <vt:lpstr>Mod_CoordSup</vt:lpstr>
      <vt:lpstr>Mod_Operativo</vt:lpstr>
      <vt:lpstr>TROQUELADOR 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2024-04-23T20:46:28Z</dcterms:modified>
</cp:coreProperties>
</file>