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1"/>
  </bookViews>
  <sheets>
    <sheet name="Data" sheetId="1" r:id="rId1"/>
    <sheet name="距离计算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23" i="1" l="1"/>
  <c r="G3" i="1"/>
  <c r="G2" i="1"/>
  <c r="F3" i="1"/>
  <c r="F2" i="1"/>
  <c r="H23" i="1"/>
  <c r="G23" i="1"/>
  <c r="I22" i="1"/>
  <c r="J22" i="1" s="1"/>
  <c r="G22" i="1"/>
  <c r="I21" i="1"/>
  <c r="J21" i="1" s="1"/>
  <c r="G21" i="1"/>
  <c r="J20" i="1"/>
  <c r="G19" i="1"/>
  <c r="J19" i="1" s="1"/>
  <c r="G18" i="1"/>
  <c r="J18" i="1"/>
  <c r="J17" i="1"/>
  <c r="I17" i="1"/>
  <c r="G17" i="1"/>
  <c r="J16" i="1"/>
  <c r="I16" i="1"/>
  <c r="G16" i="1"/>
  <c r="J15" i="1"/>
  <c r="I15" i="1"/>
  <c r="G15" i="1"/>
</calcChain>
</file>

<file path=xl/sharedStrings.xml><?xml version="1.0" encoding="utf-8"?>
<sst xmlns="http://schemas.openxmlformats.org/spreadsheetml/2006/main" count="57" uniqueCount="57">
  <si>
    <t>ID：</t>
    <phoneticPr fontId="1" type="noConversion"/>
  </si>
  <si>
    <t>名字：</t>
    <phoneticPr fontId="1" type="noConversion"/>
  </si>
  <si>
    <t>模板</t>
    <phoneticPr fontId="1" type="noConversion"/>
  </si>
  <si>
    <t>HP</t>
    <phoneticPr fontId="1" type="noConversion"/>
  </si>
  <si>
    <t>MP</t>
    <phoneticPr fontId="1" type="noConversion"/>
  </si>
  <si>
    <t>职业：</t>
    <phoneticPr fontId="1" type="noConversion"/>
  </si>
  <si>
    <t>生活职业：</t>
    <phoneticPr fontId="1" type="noConversion"/>
  </si>
  <si>
    <t>纯属性</t>
  </si>
  <si>
    <t>装备</t>
  </si>
  <si>
    <t>血脉</t>
  </si>
  <si>
    <t>专长</t>
  </si>
  <si>
    <t>等级</t>
  </si>
  <si>
    <t>职业</t>
  </si>
  <si>
    <t>天赋</t>
  </si>
  <si>
    <t>总共</t>
  </si>
  <si>
    <t>力量</t>
  </si>
  <si>
    <t>智力</t>
  </si>
  <si>
    <t>敏捷</t>
  </si>
  <si>
    <t>体质</t>
  </si>
  <si>
    <t>魅力</t>
  </si>
  <si>
    <t>幸运</t>
  </si>
  <si>
    <t>意志</t>
  </si>
  <si>
    <t>感知</t>
  </si>
  <si>
    <t>命中</t>
  </si>
  <si>
    <t>等级：</t>
    <phoneticPr fontId="1" type="noConversion"/>
  </si>
  <si>
    <t>原</t>
    <phoneticPr fontId="1" type="noConversion"/>
  </si>
  <si>
    <t>现在</t>
    <phoneticPr fontId="1" type="noConversion"/>
  </si>
  <si>
    <t>百分比</t>
    <phoneticPr fontId="1" type="noConversion"/>
  </si>
  <si>
    <t>受到的伤害</t>
    <phoneticPr fontId="1" type="noConversion"/>
  </si>
  <si>
    <t>MP消耗</t>
    <phoneticPr fontId="1" type="noConversion"/>
  </si>
  <si>
    <t>天赋：</t>
    <phoneticPr fontId="1" type="noConversion"/>
  </si>
  <si>
    <t>（考虑VLookup）查表</t>
    <phoneticPr fontId="1" type="noConversion"/>
  </si>
  <si>
    <t>A</t>
    <phoneticPr fontId="1" type="noConversion"/>
  </si>
  <si>
    <t>角色</t>
    <phoneticPr fontId="1" type="noConversion"/>
  </si>
  <si>
    <t>敌人</t>
    <phoneticPr fontId="1" type="noConversion"/>
  </si>
  <si>
    <t>D</t>
    <phoneticPr fontId="1" type="noConversion"/>
  </si>
  <si>
    <t>中立</t>
    <phoneticPr fontId="1" type="noConversion"/>
  </si>
  <si>
    <t>B</t>
    <phoneticPr fontId="1" type="noConversion"/>
  </si>
  <si>
    <t>友军</t>
    <phoneticPr fontId="1" type="noConversion"/>
  </si>
  <si>
    <t>C</t>
    <phoneticPr fontId="1" type="noConversion"/>
  </si>
  <si>
    <t>距离公式</t>
    <phoneticPr fontId="1" type="noConversion"/>
  </si>
  <si>
    <t>√((AX-BX)^2+(AY-BY)^2)</t>
    <phoneticPr fontId="1" type="noConversion"/>
  </si>
  <si>
    <t>攻击判定</t>
    <phoneticPr fontId="1" type="noConversion"/>
  </si>
  <si>
    <t>攻击流程</t>
    <phoneticPr fontId="1" type="noConversion"/>
  </si>
  <si>
    <t>位置判定</t>
    <phoneticPr fontId="1" type="noConversion"/>
  </si>
  <si>
    <t>InputA，B坐标</t>
    <phoneticPr fontId="1" type="noConversion"/>
  </si>
  <si>
    <t>计算距离</t>
    <phoneticPr fontId="1" type="noConversion"/>
  </si>
  <si>
    <t>F=〉</t>
    <phoneticPr fontId="1" type="noConversion"/>
  </si>
  <si>
    <t>Output“攻击失败”</t>
    <phoneticPr fontId="1" type="noConversion"/>
  </si>
  <si>
    <t>命中公式</t>
    <phoneticPr fontId="1" type="noConversion"/>
  </si>
  <si>
    <t>r/武器距离</t>
    <phoneticPr fontId="1" type="noConversion"/>
  </si>
  <si>
    <t>r</t>
    <phoneticPr fontId="1" type="noConversion"/>
  </si>
  <si>
    <t>M</t>
    <phoneticPr fontId="1" type="noConversion"/>
  </si>
  <si>
    <t>IF（M&gt;1），(Ran(10)&gt;Ran(100),True,Flase)，True</t>
    <phoneticPr fontId="1" type="noConversion"/>
  </si>
  <si>
    <t>攻击成立</t>
    <phoneticPr fontId="1" type="noConversion"/>
  </si>
  <si>
    <t>计算伤害</t>
    <phoneticPr fontId="1" type="noConversion"/>
  </si>
  <si>
    <t>伤害衰弱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</si>
</sst>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角属性"/>
      <sheetName val="战斗轮"/>
      <sheetName val="怪物属性"/>
      <sheetName val="武器"/>
      <sheetName val="等级"/>
      <sheetName val="任务"/>
      <sheetName val="阵营"/>
      <sheetName val="防甲"/>
      <sheetName val="炸药研发"/>
      <sheetName val="野外遭遇"/>
      <sheetName val="食物"/>
      <sheetName val="主要材料表"/>
      <sheetName val="枪械研发"/>
    </sheetNames>
    <sheetDataSet>
      <sheetData sheetId="0"/>
      <sheetData sheetId="1"/>
      <sheetData sheetId="2"/>
      <sheetData sheetId="3">
        <row r="16">
          <cell r="C16" t="str">
            <v>钢铁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J23" sqref="J23"/>
    </sheetView>
  </sheetViews>
  <sheetFormatPr defaultRowHeight="13.5" x14ac:dyDescent="0.15"/>
  <sheetData>
    <row r="1" spans="1:11" x14ac:dyDescent="0.15">
      <c r="A1" t="s">
        <v>2</v>
      </c>
      <c r="E1" t="s">
        <v>25</v>
      </c>
      <c r="F1" t="s">
        <v>26</v>
      </c>
      <c r="G1" t="s">
        <v>27</v>
      </c>
    </row>
    <row r="2" spans="1:11" x14ac:dyDescent="0.15">
      <c r="B2" t="s">
        <v>0</v>
      </c>
      <c r="D2" t="s">
        <v>3</v>
      </c>
      <c r="E2">
        <v>2</v>
      </c>
      <c r="F2">
        <f>$E2-$K2</f>
        <v>1</v>
      </c>
      <c r="G2" s="1">
        <f>F2/E2</f>
        <v>0.5</v>
      </c>
      <c r="J2" t="s">
        <v>28</v>
      </c>
      <c r="K2">
        <v>1</v>
      </c>
    </row>
    <row r="3" spans="1:11" x14ac:dyDescent="0.15">
      <c r="B3" t="s">
        <v>1</v>
      </c>
      <c r="D3" t="s">
        <v>4</v>
      </c>
      <c r="E3">
        <v>2</v>
      </c>
      <c r="F3">
        <f>$E3-$K3</f>
        <v>1</v>
      </c>
      <c r="G3" s="1">
        <f>F3/E3</f>
        <v>0.5</v>
      </c>
      <c r="J3" t="s">
        <v>29</v>
      </c>
      <c r="K3">
        <v>1</v>
      </c>
    </row>
    <row r="4" spans="1:11" x14ac:dyDescent="0.15">
      <c r="B4" t="s">
        <v>5</v>
      </c>
      <c r="D4" t="s">
        <v>24</v>
      </c>
    </row>
    <row r="7" spans="1:11" x14ac:dyDescent="0.15">
      <c r="B7" t="s">
        <v>6</v>
      </c>
    </row>
    <row r="10" spans="1:11" x14ac:dyDescent="0.15">
      <c r="B10" t="s">
        <v>30</v>
      </c>
      <c r="C10" t="s">
        <v>31</v>
      </c>
    </row>
    <row r="11" spans="1:11" x14ac:dyDescent="0.15">
      <c r="E11">
        <v>0</v>
      </c>
    </row>
    <row r="14" spans="1:11" x14ac:dyDescent="0.15">
      <c r="B14" t="s">
        <v>7</v>
      </c>
      <c r="C14" t="s">
        <v>8</v>
      </c>
      <c r="D14" t="s">
        <v>9</v>
      </c>
      <c r="F14" t="s">
        <v>10</v>
      </c>
      <c r="G14" t="s">
        <v>11</v>
      </c>
      <c r="H14" t="s">
        <v>12</v>
      </c>
      <c r="I14" t="s">
        <v>13</v>
      </c>
      <c r="J14" t="s">
        <v>14</v>
      </c>
    </row>
    <row r="15" spans="1:11" x14ac:dyDescent="0.15">
      <c r="A15" t="s">
        <v>15</v>
      </c>
      <c r="B15">
        <v>0</v>
      </c>
      <c r="C15">
        <v>0</v>
      </c>
      <c r="D15">
        <v>1</v>
      </c>
      <c r="G15">
        <f>H7*1</f>
        <v>0</v>
      </c>
      <c r="I15">
        <f>+CEILING((B15)*(F33),1)</f>
        <v>0</v>
      </c>
      <c r="J15">
        <f t="shared" ref="J15:J22" si="0">SUM(B15:I15)</f>
        <v>1</v>
      </c>
    </row>
    <row r="16" spans="1:11" x14ac:dyDescent="0.15">
      <c r="A16" t="s">
        <v>16</v>
      </c>
      <c r="B16">
        <v>0</v>
      </c>
      <c r="C16">
        <v>0</v>
      </c>
      <c r="D16">
        <v>1</v>
      </c>
      <c r="G16">
        <f>H7*1</f>
        <v>0</v>
      </c>
      <c r="I16">
        <f>+CEILING((B16)*(H34),1)</f>
        <v>0</v>
      </c>
      <c r="J16">
        <f t="shared" si="0"/>
        <v>1</v>
      </c>
    </row>
    <row r="17" spans="1:10" x14ac:dyDescent="0.15">
      <c r="A17" t="s">
        <v>17</v>
      </c>
      <c r="B17">
        <v>0</v>
      </c>
      <c r="C17">
        <v>0</v>
      </c>
      <c r="D17">
        <v>1</v>
      </c>
      <c r="G17">
        <f>SUM(H7)*2</f>
        <v>0</v>
      </c>
      <c r="H17">
        <v>2</v>
      </c>
      <c r="I17">
        <f>+CEILING((B17)*(H32),1)</f>
        <v>0</v>
      </c>
      <c r="J17">
        <f t="shared" si="0"/>
        <v>3</v>
      </c>
    </row>
    <row r="18" spans="1:10" x14ac:dyDescent="0.15">
      <c r="A18" t="s">
        <v>18</v>
      </c>
      <c r="B18">
        <v>0</v>
      </c>
      <c r="C18">
        <v>0</v>
      </c>
      <c r="D18">
        <v>1</v>
      </c>
      <c r="G18">
        <f>SUM(H7)*1</f>
        <v>0</v>
      </c>
      <c r="J18">
        <f t="shared" si="0"/>
        <v>1</v>
      </c>
    </row>
    <row r="19" spans="1:10" x14ac:dyDescent="0.15">
      <c r="A19" t="s">
        <v>19</v>
      </c>
      <c r="B19">
        <v>0</v>
      </c>
      <c r="C19">
        <v>0</v>
      </c>
      <c r="D19">
        <v>1</v>
      </c>
      <c r="G19">
        <f>SUM(H7)*1</f>
        <v>0</v>
      </c>
      <c r="J19">
        <f t="shared" si="0"/>
        <v>1</v>
      </c>
    </row>
    <row r="20" spans="1:10" x14ac:dyDescent="0.15">
      <c r="A20" t="s">
        <v>20</v>
      </c>
      <c r="B20">
        <v>0</v>
      </c>
      <c r="C20">
        <v>0</v>
      </c>
      <c r="D20">
        <v>0</v>
      </c>
      <c r="G20">
        <v>0</v>
      </c>
      <c r="J20">
        <f t="shared" si="0"/>
        <v>0</v>
      </c>
    </row>
    <row r="21" spans="1:10" x14ac:dyDescent="0.15">
      <c r="A21" t="s">
        <v>21</v>
      </c>
      <c r="B21">
        <v>0</v>
      </c>
      <c r="C21">
        <v>0</v>
      </c>
      <c r="D21">
        <v>0</v>
      </c>
      <c r="G21">
        <f>SUM(H7)*1</f>
        <v>0</v>
      </c>
      <c r="I21">
        <f>ROUND((B21)*0.2,0)</f>
        <v>0</v>
      </c>
      <c r="J21">
        <f t="shared" si="0"/>
        <v>0</v>
      </c>
    </row>
    <row r="22" spans="1:10" x14ac:dyDescent="0.15">
      <c r="A22" t="s">
        <v>22</v>
      </c>
      <c r="B22">
        <v>0</v>
      </c>
      <c r="C22">
        <v>0</v>
      </c>
      <c r="D22">
        <v>1</v>
      </c>
      <c r="G22">
        <f>SUM(H7)*3</f>
        <v>0</v>
      </c>
      <c r="H22">
        <v>2</v>
      </c>
      <c r="I22">
        <f>ROUND((B22)*(0.2+F32+H34),0)</f>
        <v>0</v>
      </c>
      <c r="J22">
        <f t="shared" si="0"/>
        <v>3</v>
      </c>
    </row>
    <row r="23" spans="1:10" x14ac:dyDescent="0.15">
      <c r="A23" t="s">
        <v>23</v>
      </c>
      <c r="B23">
        <v>0</v>
      </c>
      <c r="C23" t="e">
        <f>[1]武器!C16*10</f>
        <v>#VALUE!</v>
      </c>
      <c r="D23">
        <v>0</v>
      </c>
      <c r="G23">
        <f>1*G8</f>
        <v>0</v>
      </c>
      <c r="H23">
        <f>10+N32*100</f>
        <v>10</v>
      </c>
      <c r="I2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tabSelected="1" workbookViewId="0">
      <selection activeCell="J8" sqref="J8"/>
    </sheetView>
  </sheetViews>
  <sheetFormatPr defaultRowHeight="13.5" x14ac:dyDescent="0.15"/>
  <sheetData>
    <row r="2" spans="1:11" x14ac:dyDescent="0.15">
      <c r="A2" t="s">
        <v>33</v>
      </c>
      <c r="B2" t="s">
        <v>32</v>
      </c>
    </row>
    <row r="3" spans="1:11" x14ac:dyDescent="0.15">
      <c r="A3" t="s">
        <v>36</v>
      </c>
      <c r="B3" t="s">
        <v>37</v>
      </c>
      <c r="H3" t="s">
        <v>43</v>
      </c>
      <c r="I3" t="s">
        <v>45</v>
      </c>
    </row>
    <row r="4" spans="1:11" x14ac:dyDescent="0.15">
      <c r="A4" t="s">
        <v>38</v>
      </c>
      <c r="B4" t="s">
        <v>39</v>
      </c>
      <c r="I4" t="s">
        <v>46</v>
      </c>
    </row>
    <row r="5" spans="1:11" x14ac:dyDescent="0.15">
      <c r="A5" t="s">
        <v>34</v>
      </c>
      <c r="B5" t="s">
        <v>35</v>
      </c>
      <c r="I5" t="s">
        <v>44</v>
      </c>
      <c r="J5" t="s">
        <v>47</v>
      </c>
      <c r="K5" t="s">
        <v>48</v>
      </c>
    </row>
    <row r="6" spans="1:11" x14ac:dyDescent="0.15">
      <c r="I6" t="s">
        <v>54</v>
      </c>
    </row>
    <row r="7" spans="1:11" x14ac:dyDescent="0.15">
      <c r="A7" t="s">
        <v>40</v>
      </c>
      <c r="B7" t="s">
        <v>51</v>
      </c>
      <c r="C7" t="s">
        <v>41</v>
      </c>
      <c r="I7" t="s">
        <v>55</v>
      </c>
      <c r="J7" t="s">
        <v>56</v>
      </c>
    </row>
    <row r="8" spans="1:11" x14ac:dyDescent="0.15">
      <c r="A8" t="s">
        <v>42</v>
      </c>
      <c r="C8" t="s">
        <v>53</v>
      </c>
    </row>
    <row r="9" spans="1:11" x14ac:dyDescent="0.15">
      <c r="A9" t="s">
        <v>49</v>
      </c>
      <c r="B9" t="s">
        <v>52</v>
      </c>
      <c r="C9" t="s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距离计算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2021-03-27T14:04:29Z</dcterms:modified>
</cp:coreProperties>
</file>