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72" documentId="8_{DCF85A03-1EEC-410A-B6A1-333228F65FDB}" xr6:coauthVersionLast="47" xr6:coauthVersionMax="47" xr10:uidLastSave="{0FB9AB8B-C8D2-4883-B93E-A883792480D1}"/>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0" r:id="rId12"/>
    <pivotCache cacheId="471" r:id="rId13"/>
    <pivotCache cacheId="472" r:id="rId14"/>
    <pivotCache cacheId="473" r:id="rId15"/>
    <pivotCache cacheId="4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2" i="30"/>
  <c r="V193" i="30"/>
  <c r="V5" i="30"/>
  <c r="V349" i="30"/>
  <c r="V155" i="30"/>
  <c r="V36" i="30"/>
  <c r="V327" i="30"/>
  <c r="V317" i="30"/>
  <c r="V24" i="30"/>
  <c r="V194" i="30"/>
  <c r="V12" i="30"/>
  <c r="V8" i="30"/>
  <c r="V31" i="30"/>
  <c r="V6" i="30"/>
  <c r="V11" i="30"/>
  <c r="V25" i="30"/>
  <c r="V191" i="30"/>
  <c r="V30" i="30"/>
  <c r="V156" i="30"/>
  <c r="V314" i="30"/>
  <c r="V180" i="30"/>
  <c r="V35" i="30"/>
  <c r="V184" i="30"/>
  <c r="V329" i="30"/>
  <c r="V325" i="30"/>
  <c r="V181" i="30"/>
  <c r="V192" i="30"/>
  <c r="V189" i="30"/>
  <c r="V187" i="30"/>
  <c r="V188" i="30"/>
  <c r="V27" i="30"/>
  <c r="V34" i="30"/>
  <c r="V33"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<sst xmlns="http://schemas.openxmlformats.org/spreadsheetml/2006/main" count="23904" uniqueCount="2871">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</sst>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24999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4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3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597222" createdVersion="8" refreshedVersion="8" minRefreshableVersion="3" recordCount="102"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712961" createdVersion="8" refreshedVersion="8" minRefreshableVersion="3" recordCount="3668"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125"/>
    <x v="15"/>
    <x v="370"/>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0">
    <i>
      <x v="467"/>
    </i>
    <i>
      <x v="472"/>
    </i>
    <i>
      <x v="492"/>
    </i>
    <i>
      <x v="495"/>
    </i>
    <i>
      <x v="496"/>
    </i>
    <i>
      <x v="503"/>
    </i>
    <i>
      <x v="505"/>
    </i>
    <i>
      <x v="518"/>
    </i>
    <i>
      <x v="519"/>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9" t="s">
        <v>0</v>
      </c>
      <c r="B1" s="1629"/>
      <c r="C1" s="1629"/>
      <c r="D1" s="1629"/>
      <c r="E1" s="1629"/>
      <c r="F1" s="1629"/>
      <c r="G1" s="1629"/>
      <c r="H1" s="1629"/>
      <c r="I1" s="1629"/>
      <c r="J1" s="1629"/>
      <c r="K1" s="1629"/>
      <c r="L1" s="1629"/>
      <c r="M1" s="1629"/>
      <c r="N1" s="1629"/>
      <c r="O1" s="1629"/>
      <c r="P1" s="1629"/>
      <c r="Q1" s="1005"/>
      <c r="S1" s="1573"/>
      <c r="T1" s="1573"/>
      <c r="U1" s="1573"/>
      <c r="V1" s="1573"/>
      <c r="W1" s="1005"/>
      <c r="X1" s="1005"/>
      <c r="Y1" s="1005"/>
      <c r="Z1" s="1005"/>
    </row>
    <row r="2" spans="1:26" ht="24.95" customHeight="1">
      <c r="A2" s="1630" t="str">
        <f ca="1">"Last Updated: "&amp;TEXT(NOW(),"MM/DD/YYYY  h:mm AM/PM")</f>
        <v>Last Updated: 07/14/2026  5:29 PM</v>
      </c>
      <c r="B2" s="1630"/>
      <c r="C2" s="1630"/>
      <c r="D2" s="1630"/>
      <c r="E2" s="1630"/>
      <c r="F2" s="1630"/>
      <c r="G2" s="1630"/>
      <c r="H2" s="1630"/>
      <c r="I2" s="1630"/>
      <c r="J2" s="1630"/>
      <c r="K2" s="1630"/>
      <c r="L2" s="1630"/>
      <c r="M2" s="1630"/>
      <c r="N2" s="1630"/>
      <c r="O2" s="1630"/>
      <c r="P2" s="1630"/>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3"/>
      <c r="S9" s="1573"/>
      <c r="T9" s="1573"/>
      <c r="U9" s="1573"/>
      <c r="V9" s="1573"/>
      <c r="W9" s="1005"/>
      <c r="X9" s="1005"/>
      <c r="Y9" s="1005"/>
      <c r="Z9" s="1005"/>
    </row>
    <row r="10" spans="1:26" ht="50.1" customHeight="1">
      <c r="A10" s="1633"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3"/>
      <c r="C10" s="1005"/>
      <c r="D10" s="1633"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3"/>
      <c r="F10" s="1633"/>
      <c r="G10" s="1005"/>
      <c r="H10" s="1634"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189681</v>
      </c>
      <c r="I10" s="1634"/>
      <c r="J10" s="1634"/>
      <c r="K10" s="1005"/>
      <c r="L10" s="1635"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798051</v>
      </c>
      <c r="M10" s="1635"/>
      <c r="N10" s="1635"/>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3"/>
      <c r="S12" s="1573"/>
      <c r="T12" s="1573"/>
      <c r="U12" s="1573"/>
      <c r="V12" s="1573"/>
      <c r="W12" s="1005"/>
      <c r="X12" s="1005"/>
      <c r="Y12" s="1005"/>
      <c r="Z12" s="1005"/>
    </row>
    <row r="13" spans="1:26" ht="50.1" customHeight="1">
      <c r="A13" s="1636">
        <f>IFERROR(H10/D10,0)</f>
        <v>0.19209719856353211</v>
      </c>
      <c r="B13" s="1636"/>
      <c r="C13" s="1005"/>
      <c r="D13" s="1640"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40"/>
      <c r="F13" s="1640"/>
      <c r="G13" s="1005"/>
      <c r="H13" s="1633"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3"/>
      <c r="J13" s="1633"/>
      <c r="K13" s="1005"/>
      <c r="L13" s="1628">
        <f>COUNTA('Pending Resto-COP Packages'!A19:A79)</f>
        <v>49</v>
      </c>
      <c r="M13" s="1628"/>
      <c r="N13" s="1628"/>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0.34500988893960138</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0.19209719856353211</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120223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4650</v>
      </c>
      <c r="L21" t="s">
        <v>490</v>
      </c>
      <c r="M21">
        <v>1</v>
      </c>
    </row>
    <row r="22" spans="2:13">
      <c r="B22" t="s">
        <v>491</v>
      </c>
      <c r="C22">
        <v>6992</v>
      </c>
      <c r="L22" t="s">
        <v>363</v>
      </c>
      <c r="M22">
        <v>1</v>
      </c>
    </row>
    <row r="23" spans="2:13">
      <c r="B23" t="s">
        <v>492</v>
      </c>
      <c r="C23">
        <v>5950</v>
      </c>
      <c r="L23" t="s">
        <v>394</v>
      </c>
      <c r="M23">
        <v>1</v>
      </c>
    </row>
    <row r="24" spans="2:13">
      <c r="B24" t="s">
        <v>493</v>
      </c>
      <c r="C24">
        <v>6321</v>
      </c>
      <c r="L24" t="s">
        <v>445</v>
      </c>
      <c r="M24">
        <v>1</v>
      </c>
    </row>
    <row r="25" spans="2:13">
      <c r="B25" t="s">
        <v>494</v>
      </c>
      <c r="C25">
        <v>8787</v>
      </c>
      <c r="L25" t="s">
        <v>495</v>
      </c>
      <c r="M25">
        <v>1</v>
      </c>
    </row>
    <row r="26" spans="2:13">
      <c r="B26" t="s">
        <v>496</v>
      </c>
      <c r="C26">
        <v>5246</v>
      </c>
      <c r="K26" t="s">
        <v>497</v>
      </c>
      <c r="M26">
        <v>19</v>
      </c>
    </row>
    <row r="27" spans="2:13">
      <c r="B27" t="s">
        <v>498</v>
      </c>
      <c r="C27">
        <v>11385</v>
      </c>
      <c r="K27" t="s">
        <v>499</v>
      </c>
      <c r="L27" t="s">
        <v>339</v>
      </c>
      <c r="M27">
        <v>1</v>
      </c>
    </row>
    <row r="28" spans="2:13">
      <c r="B28" t="s">
        <v>500</v>
      </c>
      <c r="C28">
        <v>4339</v>
      </c>
      <c r="L28" t="s">
        <v>341</v>
      </c>
      <c r="M28">
        <v>1</v>
      </c>
    </row>
    <row r="29" spans="2:13">
      <c r="B29" t="s">
        <v>487</v>
      </c>
      <c r="C29">
        <v>523610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79" activePane="topRight" state="frozen"/>
      <selection pane="topRight" activeCell="W90" sqref="W9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7">
        <v>94</v>
      </c>
      <c r="I2" s="371" t="s">
        <v>569</v>
      </c>
      <c r="J2" s="1055" t="s">
        <v>30</v>
      </c>
      <c r="K2" s="1648"/>
      <c r="L2" s="1377"/>
      <c r="M2" s="371" t="s">
        <v>128</v>
      </c>
      <c r="N2" s="989">
        <v>94021.5</v>
      </c>
      <c r="O2" s="371" t="s">
        <v>128</v>
      </c>
      <c r="P2" s="705" t="s">
        <v>35</v>
      </c>
      <c r="Q2" s="1649">
        <v>46162</v>
      </c>
      <c r="R2" s="700"/>
      <c r="S2" s="1649"/>
      <c r="T2" s="1649"/>
      <c r="U2" s="1649"/>
      <c r="V2" s="1650">
        <v>7741</v>
      </c>
      <c r="W2" s="1221"/>
      <c r="X2" s="1651">
        <f>SUM(V2-W2)</f>
        <v>7741</v>
      </c>
      <c r="Y2" s="1237">
        <f>IFERROR($W2/$V2, 0)</f>
        <v>0</v>
      </c>
      <c r="Z2" s="1649"/>
      <c r="AA2" s="1649"/>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7">
        <v>110</v>
      </c>
      <c r="I3" s="371" t="s">
        <v>569</v>
      </c>
      <c r="J3" s="1055" t="s">
        <v>30</v>
      </c>
      <c r="K3" s="1648"/>
      <c r="L3" s="1377"/>
      <c r="M3" s="371" t="s">
        <v>128</v>
      </c>
      <c r="N3" s="989">
        <v>101920.5</v>
      </c>
      <c r="O3" s="371" t="s">
        <v>128</v>
      </c>
      <c r="P3" s="705" t="s">
        <v>29</v>
      </c>
      <c r="Q3" s="1649">
        <v>46162</v>
      </c>
      <c r="R3" s="700"/>
      <c r="S3" s="1649"/>
      <c r="T3" s="1649"/>
      <c r="U3" s="1649"/>
      <c r="V3" s="1650">
        <v>8444</v>
      </c>
      <c r="W3" s="1322">
        <v>6013</v>
      </c>
      <c r="X3" s="1651">
        <f>SUM(V3-W3)</f>
        <v>2431</v>
      </c>
      <c r="Y3" s="1237">
        <f>IFERROR($W3/$V3, 0)</f>
        <v>0.71210326859308382</v>
      </c>
      <c r="Z3" s="1649">
        <v>46174</v>
      </c>
      <c r="AA3" s="1649"/>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7">
        <v>88</v>
      </c>
      <c r="I4" s="371" t="s">
        <v>569</v>
      </c>
      <c r="J4" s="1055" t="s">
        <v>30</v>
      </c>
      <c r="K4" s="1648"/>
      <c r="L4" s="1377">
        <v>46188</v>
      </c>
      <c r="M4" s="371" t="s">
        <v>128</v>
      </c>
      <c r="N4" s="989">
        <v>96607</v>
      </c>
      <c r="O4" s="371" t="s">
        <v>128</v>
      </c>
      <c r="P4" s="705" t="s">
        <v>29</v>
      </c>
      <c r="Q4" s="1649">
        <v>46176</v>
      </c>
      <c r="R4" s="700"/>
      <c r="S4" s="1649"/>
      <c r="T4" s="1649"/>
      <c r="U4" s="1649"/>
      <c r="V4" s="1650">
        <v>7623</v>
      </c>
      <c r="W4" s="1221">
        <v>7341</v>
      </c>
      <c r="X4" s="1651">
        <f>SUM(V4-W4)</f>
        <v>282</v>
      </c>
      <c r="Y4" s="1237">
        <f>IFERROR($W4/$V4, 0)</f>
        <v>0.96300669027941754</v>
      </c>
      <c r="Z4" s="1649">
        <v>46195</v>
      </c>
      <c r="AA4" s="1649"/>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7">
        <v>75</v>
      </c>
      <c r="I5" s="371" t="s">
        <v>569</v>
      </c>
      <c r="J5" s="1055" t="s">
        <v>30</v>
      </c>
      <c r="K5" s="1648"/>
      <c r="L5" s="1377"/>
      <c r="M5" s="371" t="s">
        <v>128</v>
      </c>
      <c r="N5" s="989">
        <v>95477</v>
      </c>
      <c r="O5" s="371" t="s">
        <v>128</v>
      </c>
      <c r="P5" s="705" t="s">
        <v>35</v>
      </c>
      <c r="Q5" s="1649">
        <v>46198</v>
      </c>
      <c r="R5" s="700"/>
      <c r="S5" s="1649"/>
      <c r="T5" s="1649"/>
      <c r="U5" s="1649"/>
      <c r="V5" s="1650">
        <v>7966</v>
      </c>
      <c r="W5" s="1625">
        <v>4781</v>
      </c>
      <c r="X5" s="1651">
        <f>SUM(V5-W5)</f>
        <v>3185</v>
      </c>
      <c r="Y5" s="1237">
        <f>IFERROR($W5/$V5, 0)</f>
        <v>0.60017574692442888</v>
      </c>
      <c r="Z5" s="1649">
        <v>46213</v>
      </c>
      <c r="AA5" s="1649"/>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7">
        <v>97</v>
      </c>
      <c r="I6" s="371" t="s">
        <v>569</v>
      </c>
      <c r="J6" s="1055" t="s">
        <v>30</v>
      </c>
      <c r="K6" s="1648"/>
      <c r="L6" s="1377"/>
      <c r="M6" s="371" t="s">
        <v>128</v>
      </c>
      <c r="N6" s="989">
        <v>94688.5</v>
      </c>
      <c r="O6" s="371" t="s">
        <v>128</v>
      </c>
      <c r="P6" s="705" t="s">
        <v>29</v>
      </c>
      <c r="Q6" s="1649">
        <v>46176</v>
      </c>
      <c r="R6" s="700"/>
      <c r="S6" s="1649"/>
      <c r="T6" s="1649"/>
      <c r="U6" s="1649"/>
      <c r="V6" s="1650">
        <v>7856</v>
      </c>
      <c r="W6" s="1221">
        <v>3008</v>
      </c>
      <c r="X6" s="1651">
        <f>SUM(V6-W6)</f>
        <v>4848</v>
      </c>
      <c r="Y6" s="1237">
        <f>IFERROR($W6/$V6, 0)</f>
        <v>0.38289205702647655</v>
      </c>
      <c r="Z6" s="1649">
        <v>46190</v>
      </c>
      <c r="AA6" s="1649"/>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7">
        <v>65</v>
      </c>
      <c r="I7" s="371" t="s">
        <v>569</v>
      </c>
      <c r="J7" s="1055" t="s">
        <v>30</v>
      </c>
      <c r="K7" s="1648"/>
      <c r="L7" s="1377"/>
      <c r="M7" s="371" t="s">
        <v>128</v>
      </c>
      <c r="N7" s="989">
        <v>97700</v>
      </c>
      <c r="O7" s="371" t="s">
        <v>128</v>
      </c>
      <c r="P7" s="705" t="s">
        <v>29</v>
      </c>
      <c r="Q7" s="1649">
        <v>46198</v>
      </c>
      <c r="R7" s="700"/>
      <c r="S7" s="1649"/>
      <c r="T7" s="1649"/>
      <c r="U7" s="1649"/>
      <c r="V7" s="1650">
        <v>8047</v>
      </c>
      <c r="W7" s="1625">
        <v>6185</v>
      </c>
      <c r="X7" s="1651">
        <f>SUM(V7-W7)</f>
        <v>1862</v>
      </c>
      <c r="Y7" s="1237">
        <f>IFERROR($W7/$V7, 0)</f>
        <v>0.76860941965950047</v>
      </c>
      <c r="Z7" s="1649">
        <v>46212</v>
      </c>
      <c r="AA7" s="1649"/>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7">
        <v>51</v>
      </c>
      <c r="I8" s="371" t="s">
        <v>569</v>
      </c>
      <c r="J8" s="1055" t="s">
        <v>30</v>
      </c>
      <c r="K8" s="1648"/>
      <c r="L8" s="1377"/>
      <c r="M8" s="371" t="s">
        <v>128</v>
      </c>
      <c r="N8" s="989">
        <v>91700</v>
      </c>
      <c r="O8" s="371" t="s">
        <v>128</v>
      </c>
      <c r="P8" s="705" t="s">
        <v>29</v>
      </c>
      <c r="Q8" s="1649">
        <v>46176</v>
      </c>
      <c r="R8" s="700"/>
      <c r="S8" s="1649"/>
      <c r="T8" s="1649"/>
      <c r="U8" s="1649"/>
      <c r="V8" s="1650">
        <v>7529</v>
      </c>
      <c r="W8" s="1221">
        <v>7126</v>
      </c>
      <c r="X8" s="1651">
        <f>SUM(V8-W8)</f>
        <v>403</v>
      </c>
      <c r="Y8" s="1237">
        <f>IFERROR($W8/$V8, 0)</f>
        <v>0.94647363527692918</v>
      </c>
      <c r="Z8" s="1649">
        <v>46191</v>
      </c>
      <c r="AA8" s="1649"/>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7">
        <v>67</v>
      </c>
      <c r="I9" s="371" t="s">
        <v>569</v>
      </c>
      <c r="J9" s="1055" t="s">
        <v>30</v>
      </c>
      <c r="K9" s="1648"/>
      <c r="L9" s="1377"/>
      <c r="M9" s="371" t="s">
        <v>128</v>
      </c>
      <c r="N9" s="989">
        <v>100866</v>
      </c>
      <c r="O9" s="371" t="s">
        <v>128</v>
      </c>
      <c r="P9" s="705" t="s">
        <v>29</v>
      </c>
      <c r="Q9" s="1649">
        <v>46175</v>
      </c>
      <c r="R9" s="700"/>
      <c r="S9" s="1649"/>
      <c r="T9" s="1649"/>
      <c r="U9" s="1649"/>
      <c r="V9" s="1650">
        <v>9021</v>
      </c>
      <c r="W9" s="1221">
        <v>1708</v>
      </c>
      <c r="X9" s="1651">
        <f>SUM(V9-W9)</f>
        <v>7313</v>
      </c>
      <c r="Y9" s="1237">
        <f>IFERROR($W9/$V9, 0)</f>
        <v>0.18933599379226249</v>
      </c>
      <c r="Z9" s="1649">
        <v>46195</v>
      </c>
      <c r="AA9" s="1649"/>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7">
        <v>93</v>
      </c>
      <c r="I10" s="371" t="s">
        <v>569</v>
      </c>
      <c r="J10" s="1055" t="s">
        <v>30</v>
      </c>
      <c r="K10" s="1648"/>
      <c r="L10" s="1377"/>
      <c r="M10" s="371" t="s">
        <v>128</v>
      </c>
      <c r="N10" s="989">
        <v>104934</v>
      </c>
      <c r="O10" s="371" t="s">
        <v>128</v>
      </c>
      <c r="P10" s="705" t="s">
        <v>29</v>
      </c>
      <c r="Q10" s="1649">
        <v>46176</v>
      </c>
      <c r="R10" s="700"/>
      <c r="S10" s="1649"/>
      <c r="T10" s="1649"/>
      <c r="U10" s="1649"/>
      <c r="V10" s="1650">
        <v>8701</v>
      </c>
      <c r="W10" s="1221">
        <v>5746</v>
      </c>
      <c r="X10" s="1651">
        <f>SUM(V10-W10)</f>
        <v>2955</v>
      </c>
      <c r="Y10" s="1237">
        <f>IFERROR($W10/$V10, 0)</f>
        <v>0.66038386392368698</v>
      </c>
      <c r="Z10" s="1649">
        <v>46191</v>
      </c>
      <c r="AA10" s="1649"/>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7">
        <v>70</v>
      </c>
      <c r="I11" s="371" t="s">
        <v>569</v>
      </c>
      <c r="J11" s="1055" t="s">
        <v>30</v>
      </c>
      <c r="K11" s="1648"/>
      <c r="L11" s="1377"/>
      <c r="M11" s="371" t="s">
        <v>128</v>
      </c>
      <c r="N11" s="989">
        <v>99590</v>
      </c>
      <c r="O11" s="371" t="s">
        <v>128</v>
      </c>
      <c r="P11" s="705" t="s">
        <v>29</v>
      </c>
      <c r="Q11" s="1649">
        <v>46177</v>
      </c>
      <c r="R11" s="700"/>
      <c r="S11" s="1649"/>
      <c r="T11" s="1649"/>
      <c r="U11" s="1649"/>
      <c r="V11" s="1650">
        <v>8201</v>
      </c>
      <c r="W11" s="1221">
        <v>7374</v>
      </c>
      <c r="X11" s="1651">
        <f>SUM(V11-W11)</f>
        <v>827</v>
      </c>
      <c r="Y11" s="1237">
        <f>IFERROR($W11/$V11, 0)</f>
        <v>0.89915863919034267</v>
      </c>
      <c r="Z11" s="1649">
        <v>46195</v>
      </c>
      <c r="AA11" s="1649"/>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7">
        <v>91</v>
      </c>
      <c r="I12" s="371" t="s">
        <v>569</v>
      </c>
      <c r="J12" s="1055" t="s">
        <v>30</v>
      </c>
      <c r="K12" s="1648"/>
      <c r="L12" s="1377"/>
      <c r="M12" s="371" t="s">
        <v>128</v>
      </c>
      <c r="N12" s="989">
        <v>103644.5</v>
      </c>
      <c r="O12" s="371" t="s">
        <v>128</v>
      </c>
      <c r="P12" s="705" t="s">
        <v>29</v>
      </c>
      <c r="Q12" s="1649">
        <v>46183</v>
      </c>
      <c r="R12" s="700"/>
      <c r="S12" s="1649"/>
      <c r="T12" s="1649"/>
      <c r="U12" s="1649"/>
      <c r="V12" s="1650">
        <v>8384</v>
      </c>
      <c r="W12" s="1221"/>
      <c r="X12" s="1651">
        <f>SUM(V12-W12)</f>
        <v>8384</v>
      </c>
      <c r="Y12" s="1237">
        <f>IFERROR($W12/$V12, 0)</f>
        <v>0</v>
      </c>
      <c r="Z12" s="1649"/>
      <c r="AA12" s="1649"/>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7">
        <v>57</v>
      </c>
      <c r="I13" s="371" t="s">
        <v>569</v>
      </c>
      <c r="J13" s="1055" t="s">
        <v>30</v>
      </c>
      <c r="K13" s="1648"/>
      <c r="L13" s="1377"/>
      <c r="M13" s="371" t="s">
        <v>128</v>
      </c>
      <c r="N13" s="989">
        <v>106431.5</v>
      </c>
      <c r="O13" s="371" t="s">
        <v>128</v>
      </c>
      <c r="P13" s="705" t="s">
        <v>29</v>
      </c>
      <c r="Q13" s="1649">
        <v>46183</v>
      </c>
      <c r="R13" s="700"/>
      <c r="S13" s="1649"/>
      <c r="T13" s="1649"/>
      <c r="U13" s="1649"/>
      <c r="V13" s="1650">
        <v>8751</v>
      </c>
      <c r="W13" s="1625">
        <v>1037</v>
      </c>
      <c r="X13" s="1651">
        <f>SUM(V13-W13)</f>
        <v>7714</v>
      </c>
      <c r="Y13" s="1237">
        <f>IFERROR($W13/$V13, 0)</f>
        <v>0.1185007427722546</v>
      </c>
      <c r="Z13" s="1649">
        <v>46216</v>
      </c>
      <c r="AA13" s="1649"/>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7">
        <v>86</v>
      </c>
      <c r="I14" s="371" t="s">
        <v>569</v>
      </c>
      <c r="J14" s="1055" t="s">
        <v>30</v>
      </c>
      <c r="K14" s="1648"/>
      <c r="L14" s="1377"/>
      <c r="M14" s="371" t="s">
        <v>128</v>
      </c>
      <c r="N14" s="989">
        <v>97386.5</v>
      </c>
      <c r="O14" s="371" t="s">
        <v>128</v>
      </c>
      <c r="P14" s="705" t="s">
        <v>35</v>
      </c>
      <c r="Q14" s="1649">
        <v>46188</v>
      </c>
      <c r="R14" s="700"/>
      <c r="S14" s="1649"/>
      <c r="T14" s="1649"/>
      <c r="U14" s="1649"/>
      <c r="V14" s="1650">
        <v>7996</v>
      </c>
      <c r="W14" s="1221"/>
      <c r="X14" s="1651">
        <f>SUM(V14-W14)</f>
        <v>7996</v>
      </c>
      <c r="Y14" s="1237">
        <f>IFERROR($W14/$V14, 0)</f>
        <v>0</v>
      </c>
      <c r="Z14" s="1649"/>
      <c r="AA14" s="1649"/>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7">
        <v>40</v>
      </c>
      <c r="I15" s="371" t="s">
        <v>569</v>
      </c>
      <c r="J15" s="1055" t="s">
        <v>30</v>
      </c>
      <c r="K15" s="1648"/>
      <c r="L15" s="1377">
        <v>46182</v>
      </c>
      <c r="M15" s="371" t="s">
        <v>128</v>
      </c>
      <c r="N15" s="989">
        <v>91774</v>
      </c>
      <c r="O15" s="371" t="s">
        <v>128</v>
      </c>
      <c r="P15" s="705" t="s">
        <v>29</v>
      </c>
      <c r="Q15" s="1649">
        <v>46171</v>
      </c>
      <c r="R15" s="700"/>
      <c r="S15" s="1649"/>
      <c r="T15" s="1649"/>
      <c r="U15" s="1649"/>
      <c r="V15" s="1650">
        <v>7530</v>
      </c>
      <c r="W15" s="1625">
        <v>269</v>
      </c>
      <c r="X15" s="1651">
        <f>SUM(V15-W15)</f>
        <v>7261</v>
      </c>
      <c r="Y15" s="1237">
        <f>IFERROR($W15/$V15, 0)</f>
        <v>3.5723771580345287E-2</v>
      </c>
      <c r="Z15" s="1649">
        <v>46217</v>
      </c>
      <c r="AA15" s="1649"/>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7">
        <v>88</v>
      </c>
      <c r="I16" s="371" t="s">
        <v>569</v>
      </c>
      <c r="J16" s="1055" t="s">
        <v>30</v>
      </c>
      <c r="K16" s="1648"/>
      <c r="L16" s="1377">
        <v>46181</v>
      </c>
      <c r="M16" s="371" t="s">
        <v>128</v>
      </c>
      <c r="N16" s="989">
        <v>81059.5</v>
      </c>
      <c r="O16" s="371" t="s">
        <v>128</v>
      </c>
      <c r="P16" s="705" t="s">
        <v>29</v>
      </c>
      <c r="Q16" s="1649">
        <v>46174</v>
      </c>
      <c r="R16" s="700"/>
      <c r="S16" s="1649"/>
      <c r="T16" s="1649"/>
      <c r="U16" s="1649"/>
      <c r="V16" s="1650">
        <v>6647</v>
      </c>
      <c r="W16" s="1221">
        <v>2337</v>
      </c>
      <c r="X16" s="1651">
        <f>SUM(V16-W16)</f>
        <v>4310</v>
      </c>
      <c r="Y16" s="1237">
        <f>IFERROR($W16/$V16, 0)</f>
        <v>0.351587182187453</v>
      </c>
      <c r="Z16" s="1649">
        <v>46188</v>
      </c>
      <c r="AA16" s="1649"/>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7">
        <v>88</v>
      </c>
      <c r="I17" s="371" t="s">
        <v>569</v>
      </c>
      <c r="J17" s="1055" t="s">
        <v>30</v>
      </c>
      <c r="K17" s="1648"/>
      <c r="L17" s="1377"/>
      <c r="M17" s="371" t="s">
        <v>128</v>
      </c>
      <c r="N17" s="989">
        <v>106600</v>
      </c>
      <c r="O17" s="371" t="s">
        <v>128</v>
      </c>
      <c r="P17" s="705" t="s">
        <v>29</v>
      </c>
      <c r="Q17" s="1649">
        <v>46180</v>
      </c>
      <c r="R17" s="700"/>
      <c r="S17" s="1649"/>
      <c r="T17" s="1649"/>
      <c r="U17" s="1649"/>
      <c r="V17" s="1650">
        <v>8787</v>
      </c>
      <c r="W17" s="1625">
        <v>7726</v>
      </c>
      <c r="X17" s="1651">
        <f>SUM(V17-W17)</f>
        <v>1061</v>
      </c>
      <c r="Y17" s="1237">
        <f>IFERROR($W17/$V17, 0)</f>
        <v>0.87925344258563787</v>
      </c>
      <c r="Z17" s="1649">
        <v>46209</v>
      </c>
      <c r="AA17" s="1649"/>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7">
        <v>0</v>
      </c>
      <c r="I18" s="371" t="s">
        <v>569</v>
      </c>
      <c r="J18" s="1055" t="s">
        <v>30</v>
      </c>
      <c r="K18" s="1648"/>
      <c r="L18" s="1377">
        <v>46154</v>
      </c>
      <c r="M18" s="371" t="s">
        <v>128</v>
      </c>
      <c r="N18" s="989">
        <v>65477.3</v>
      </c>
      <c r="O18" s="371" t="s">
        <v>128</v>
      </c>
      <c r="P18" s="705" t="s">
        <v>35</v>
      </c>
      <c r="Q18" s="1649">
        <v>46157</v>
      </c>
      <c r="R18" s="700"/>
      <c r="S18" s="1649"/>
      <c r="T18" s="1649"/>
      <c r="U18" s="1649"/>
      <c r="V18" s="1650">
        <v>5318</v>
      </c>
      <c r="W18" s="1221"/>
      <c r="X18" s="1651">
        <f>SUM(V18-W18)</f>
        <v>5318</v>
      </c>
      <c r="Y18" s="1237">
        <f>IFERROR($W18/$V18, 0)</f>
        <v>0</v>
      </c>
      <c r="Z18" s="1649"/>
      <c r="AA18" s="1649"/>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8">
        <v>35</v>
      </c>
      <c r="I23" s="1229" t="s">
        <v>569</v>
      </c>
      <c r="J23" s="1218" t="s">
        <v>30</v>
      </c>
      <c r="K23" s="1652"/>
      <c r="L23" s="1378">
        <v>46183</v>
      </c>
      <c r="M23" s="1218" t="s">
        <v>128</v>
      </c>
      <c r="N23" s="1653">
        <v>98498</v>
      </c>
      <c r="O23" s="1218" t="s">
        <v>128</v>
      </c>
      <c r="P23" s="705" t="s">
        <v>29</v>
      </c>
      <c r="Q23" s="1654">
        <v>46183</v>
      </c>
      <c r="R23" s="692"/>
      <c r="S23" s="1654"/>
      <c r="T23" s="1654"/>
      <c r="U23" s="1654"/>
      <c r="V23" s="1651">
        <v>7699</v>
      </c>
      <c r="W23" s="1624">
        <v>6589</v>
      </c>
      <c r="X23" s="1222">
        <f t="shared" ref="X23:X28" si="0">SUM(V23-W23)</f>
        <v>1110</v>
      </c>
      <c r="Y23" s="1237">
        <f t="shared" ref="Y23:Y41" si="1">IFERROR($W23/$V23, 0)</f>
        <v>0.8558254318742694</v>
      </c>
      <c r="Z23" s="1649">
        <v>46195</v>
      </c>
      <c r="AA23" s="1649"/>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8">
        <v>87</v>
      </c>
      <c r="I24" s="1229" t="s">
        <v>569</v>
      </c>
      <c r="J24" s="1218" t="s">
        <v>30</v>
      </c>
      <c r="K24" s="1652"/>
      <c r="L24" s="1378">
        <v>46178</v>
      </c>
      <c r="M24" s="1218" t="s">
        <v>128</v>
      </c>
      <c r="N24" s="1391">
        <v>77365.5</v>
      </c>
      <c r="O24" s="1218" t="s">
        <v>128</v>
      </c>
      <c r="P24" s="1408" t="s">
        <v>29</v>
      </c>
      <c r="Q24" s="1654">
        <v>46178</v>
      </c>
      <c r="R24" s="692"/>
      <c r="S24" s="1654"/>
      <c r="T24" s="1654"/>
      <c r="U24" s="1654"/>
      <c r="V24" s="1651">
        <v>6321</v>
      </c>
      <c r="W24" s="1624">
        <v>4392</v>
      </c>
      <c r="X24" s="1222">
        <f t="shared" si="0"/>
        <v>1929</v>
      </c>
      <c r="Y24" s="1272">
        <f>IFERROR($W24/$V24, 0)</f>
        <v>0.69482676791646891</v>
      </c>
      <c r="Z24" s="1654">
        <v>46191</v>
      </c>
      <c r="AA24" s="1654"/>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8">
        <v>42</v>
      </c>
      <c r="I25" s="1229" t="s">
        <v>569</v>
      </c>
      <c r="J25" s="1218" t="s">
        <v>30</v>
      </c>
      <c r="K25" s="1652"/>
      <c r="L25" s="1378">
        <v>46178</v>
      </c>
      <c r="M25" s="1218" t="s">
        <v>128</v>
      </c>
      <c r="N25" s="1391">
        <v>60970.5</v>
      </c>
      <c r="O25" s="1218" t="s">
        <v>128</v>
      </c>
      <c r="P25" s="1408" t="s">
        <v>29</v>
      </c>
      <c r="Q25" s="1654">
        <v>46181</v>
      </c>
      <c r="R25" s="692"/>
      <c r="S25" s="1654"/>
      <c r="T25" s="1654"/>
      <c r="U25" s="1654"/>
      <c r="V25" s="1651">
        <v>4650</v>
      </c>
      <c r="W25" s="1624">
        <v>4281</v>
      </c>
      <c r="X25" s="1222">
        <f t="shared" si="0"/>
        <v>369</v>
      </c>
      <c r="Y25" s="1272">
        <f>IFERROR($W25/$V25, 0)</f>
        <v>0.92064516129032259</v>
      </c>
      <c r="Z25" s="1654">
        <v>46188</v>
      </c>
      <c r="AA25" s="1654"/>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8">
        <v>58</v>
      </c>
      <c r="I26" s="1229" t="s">
        <v>569</v>
      </c>
      <c r="J26" s="1218" t="s">
        <v>30</v>
      </c>
      <c r="K26" s="1652"/>
      <c r="L26" s="1378">
        <v>46181</v>
      </c>
      <c r="M26" s="1218" t="s">
        <v>128</v>
      </c>
      <c r="N26" s="1653">
        <v>78994.5</v>
      </c>
      <c r="O26" s="1218" t="s">
        <v>128</v>
      </c>
      <c r="P26" s="705" t="s">
        <v>29</v>
      </c>
      <c r="Q26" s="1654">
        <v>46178</v>
      </c>
      <c r="R26" s="692"/>
      <c r="S26" s="1654"/>
      <c r="T26" s="1654"/>
      <c r="U26" s="1654"/>
      <c r="V26" s="1651">
        <v>6258</v>
      </c>
      <c r="W26" s="1538">
        <v>5606</v>
      </c>
      <c r="X26" s="1222">
        <f t="shared" si="0"/>
        <v>652</v>
      </c>
      <c r="Y26" s="1237">
        <f t="shared" si="1"/>
        <v>0.8958133589006072</v>
      </c>
      <c r="Z26" s="1649">
        <v>46195</v>
      </c>
      <c r="AA26" s="1649"/>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8">
        <v>85</v>
      </c>
      <c r="I27" s="1229" t="s">
        <v>569</v>
      </c>
      <c r="J27" s="1218" t="s">
        <v>30</v>
      </c>
      <c r="K27" s="1652"/>
      <c r="L27" s="1378">
        <v>46181</v>
      </c>
      <c r="M27" s="1218" t="s">
        <v>128</v>
      </c>
      <c r="N27" s="1653">
        <v>62709</v>
      </c>
      <c r="O27" s="1218" t="s">
        <v>128</v>
      </c>
      <c r="P27" s="705" t="s">
        <v>29</v>
      </c>
      <c r="Q27" s="1654">
        <v>46178</v>
      </c>
      <c r="R27" s="692"/>
      <c r="S27" s="1654"/>
      <c r="T27" s="1654"/>
      <c r="U27" s="1654"/>
      <c r="V27" s="1651">
        <v>5055</v>
      </c>
      <c r="W27" s="1538">
        <v>4940</v>
      </c>
      <c r="X27" s="1222">
        <f t="shared" si="0"/>
        <v>115</v>
      </c>
      <c r="Y27" s="1237">
        <f t="shared" si="1"/>
        <v>0.97725024727992083</v>
      </c>
      <c r="Z27" s="1654">
        <v>46188</v>
      </c>
      <c r="AA27" s="1649"/>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8">
        <v>69</v>
      </c>
      <c r="I28" s="1229" t="s">
        <v>569</v>
      </c>
      <c r="J28" s="1218" t="s">
        <v>30</v>
      </c>
      <c r="K28" s="1652"/>
      <c r="L28" s="1378">
        <v>46198</v>
      </c>
      <c r="M28" s="1218" t="s">
        <v>128</v>
      </c>
      <c r="N28" s="1653">
        <v>99986.2</v>
      </c>
      <c r="O28" s="1218" t="s">
        <v>128</v>
      </c>
      <c r="P28" s="705" t="s">
        <v>35</v>
      </c>
      <c r="Q28" s="1654">
        <v>46198</v>
      </c>
      <c r="R28" s="692"/>
      <c r="S28" s="1654"/>
      <c r="T28" s="1654"/>
      <c r="U28" s="1654"/>
      <c r="V28" s="1651">
        <v>8137</v>
      </c>
      <c r="W28" s="1538"/>
      <c r="X28" s="1222">
        <f t="shared" si="0"/>
        <v>8137</v>
      </c>
      <c r="Y28" s="1272">
        <f t="shared" si="1"/>
        <v>0</v>
      </c>
      <c r="Z28" s="1654"/>
      <c r="AA28" s="1654"/>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8">
        <v>41</v>
      </c>
      <c r="I29" s="1229" t="s">
        <v>569</v>
      </c>
      <c r="J29" s="1218" t="s">
        <v>30</v>
      </c>
      <c r="K29" s="1652"/>
      <c r="L29" s="1378"/>
      <c r="M29" s="371" t="s">
        <v>256</v>
      </c>
      <c r="N29" s="989">
        <v>78963.5</v>
      </c>
      <c r="O29" s="371" t="s">
        <v>128</v>
      </c>
      <c r="P29" s="705" t="s">
        <v>32</v>
      </c>
      <c r="Q29" s="1654"/>
      <c r="R29" s="692"/>
      <c r="S29" s="1654"/>
      <c r="T29" s="1654"/>
      <c r="U29" s="1654"/>
      <c r="V29" s="1651">
        <v>5973</v>
      </c>
      <c r="W29" s="1600"/>
      <c r="X29" s="1651">
        <v>7950</v>
      </c>
      <c r="Y29" s="1237">
        <f t="shared" si="1"/>
        <v>0</v>
      </c>
      <c r="Z29" s="1649"/>
      <c r="AA29" s="1649"/>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8">
        <v>63</v>
      </c>
      <c r="I30" s="1229" t="s">
        <v>569</v>
      </c>
      <c r="J30" s="1218" t="s">
        <v>30</v>
      </c>
      <c r="K30" s="1652"/>
      <c r="L30" s="1378"/>
      <c r="M30" s="371" t="s">
        <v>256</v>
      </c>
      <c r="N30" s="989">
        <v>78078</v>
      </c>
      <c r="O30" s="371" t="s">
        <v>128</v>
      </c>
      <c r="P30" s="705" t="s">
        <v>32</v>
      </c>
      <c r="Q30" s="1654"/>
      <c r="R30" s="692"/>
      <c r="S30" s="1654"/>
      <c r="T30" s="1654"/>
      <c r="U30" s="1654"/>
      <c r="V30" s="1651">
        <v>6335</v>
      </c>
      <c r="W30" s="1600"/>
      <c r="X30" s="1651">
        <v>4241</v>
      </c>
      <c r="Y30" s="1237">
        <f t="shared" si="1"/>
        <v>0</v>
      </c>
      <c r="Z30" s="1654"/>
      <c r="AA30" s="1654"/>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8">
        <v>69</v>
      </c>
      <c r="I31" s="1229" t="s">
        <v>569</v>
      </c>
      <c r="J31" s="1218" t="s">
        <v>30</v>
      </c>
      <c r="K31" s="1652"/>
      <c r="L31" s="1378"/>
      <c r="M31" s="371" t="s">
        <v>256</v>
      </c>
      <c r="N31" s="989">
        <v>84458.5</v>
      </c>
      <c r="O31" s="371" t="s">
        <v>128</v>
      </c>
      <c r="P31" s="705" t="s">
        <v>32</v>
      </c>
      <c r="Q31" s="1654"/>
      <c r="R31" s="692"/>
      <c r="S31" s="1654"/>
      <c r="T31" s="1654"/>
      <c r="U31" s="1654"/>
      <c r="V31" s="1651">
        <v>6831</v>
      </c>
      <c r="W31" s="1600"/>
      <c r="X31" s="1651">
        <v>5374</v>
      </c>
      <c r="Y31" s="1237">
        <f t="shared" si="1"/>
        <v>0</v>
      </c>
      <c r="Z31" s="1654"/>
      <c r="AA31" s="1654"/>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8">
        <v>102</v>
      </c>
      <c r="I32" s="1229" t="s">
        <v>569</v>
      </c>
      <c r="J32" s="1218" t="s">
        <v>30</v>
      </c>
      <c r="K32" s="1652"/>
      <c r="L32" s="1378"/>
      <c r="M32" s="371" t="s">
        <v>256</v>
      </c>
      <c r="N32" s="989"/>
      <c r="O32" s="371" t="s">
        <v>128</v>
      </c>
      <c r="P32" s="705" t="s">
        <v>32</v>
      </c>
      <c r="Q32" s="1654"/>
      <c r="R32" s="692"/>
      <c r="S32" s="1654"/>
      <c r="T32" s="1654"/>
      <c r="U32" s="1654"/>
      <c r="V32" s="1651">
        <v>4718</v>
      </c>
      <c r="W32" s="1600"/>
      <c r="X32" s="1651">
        <v>8078</v>
      </c>
      <c r="Y32" s="1237">
        <f t="shared" si="1"/>
        <v>0</v>
      </c>
      <c r="Z32" s="1654"/>
      <c r="AA32" s="1654"/>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8">
        <v>93</v>
      </c>
      <c r="I33" s="1229" t="s">
        <v>569</v>
      </c>
      <c r="J33" s="1218" t="s">
        <v>30</v>
      </c>
      <c r="K33" s="1652"/>
      <c r="L33" s="1378"/>
      <c r="M33" s="371" t="s">
        <v>256</v>
      </c>
      <c r="N33" s="989">
        <v>72479.5</v>
      </c>
      <c r="O33" s="371" t="s">
        <v>128</v>
      </c>
      <c r="P33" s="705" t="s">
        <v>32</v>
      </c>
      <c r="Q33" s="1654"/>
      <c r="R33" s="692"/>
      <c r="S33" s="1654"/>
      <c r="T33" s="1654"/>
      <c r="U33" s="1654"/>
      <c r="V33" s="1651">
        <v>5861</v>
      </c>
      <c r="W33" s="1600"/>
      <c r="X33" s="1651">
        <v>7140</v>
      </c>
      <c r="Y33" s="1237">
        <f t="shared" si="1"/>
        <v>0</v>
      </c>
      <c r="Z33" s="1654"/>
      <c r="AA33" s="1654"/>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48">
        <v>67</v>
      </c>
      <c r="I34" s="1229" t="s">
        <v>569</v>
      </c>
      <c r="J34" s="1218" t="s">
        <v>30</v>
      </c>
      <c r="K34" s="1652"/>
      <c r="L34" s="1378"/>
      <c r="M34" s="371" t="s">
        <v>128</v>
      </c>
      <c r="N34" s="989">
        <v>86106.8</v>
      </c>
      <c r="O34" s="371" t="s">
        <v>128</v>
      </c>
      <c r="P34" s="705" t="s">
        <v>32</v>
      </c>
      <c r="Q34" s="1654"/>
      <c r="R34" s="692"/>
      <c r="S34" s="1654"/>
      <c r="T34" s="1654"/>
      <c r="U34" s="1654"/>
      <c r="V34" s="1651">
        <v>7115</v>
      </c>
      <c r="W34" s="1450"/>
      <c r="X34" s="1651">
        <v>7115</v>
      </c>
      <c r="Y34" s="1237">
        <f t="shared" si="1"/>
        <v>0</v>
      </c>
      <c r="Z34" s="1654"/>
      <c r="AA34" s="1654"/>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48">
        <v>91</v>
      </c>
      <c r="I35" s="1229" t="s">
        <v>569</v>
      </c>
      <c r="J35" s="1218" t="s">
        <v>30</v>
      </c>
      <c r="K35" s="1652"/>
      <c r="L35" s="1378"/>
      <c r="M35" s="371" t="s">
        <v>256</v>
      </c>
      <c r="N35" s="989">
        <v>79458</v>
      </c>
      <c r="O35" s="371" t="s">
        <v>128</v>
      </c>
      <c r="P35" s="705" t="s">
        <v>32</v>
      </c>
      <c r="Q35" s="1654"/>
      <c r="R35" s="692"/>
      <c r="S35" s="1654"/>
      <c r="T35" s="1654"/>
      <c r="U35" s="1654"/>
      <c r="V35" s="1651">
        <v>6519</v>
      </c>
      <c r="W35" s="1600"/>
      <c r="X35" s="1651">
        <v>5454</v>
      </c>
      <c r="Y35" s="1237">
        <f t="shared" si="1"/>
        <v>0</v>
      </c>
      <c r="Z35" s="1654"/>
      <c r="AA35" s="1654"/>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48">
        <v>83</v>
      </c>
      <c r="I36" s="1229" t="s">
        <v>569</v>
      </c>
      <c r="J36" s="1218" t="s">
        <v>30</v>
      </c>
      <c r="K36" s="1652"/>
      <c r="L36" s="1378"/>
      <c r="M36" s="371" t="s">
        <v>256</v>
      </c>
      <c r="N36" s="989">
        <v>87651</v>
      </c>
      <c r="O36" s="371" t="s">
        <v>128</v>
      </c>
      <c r="P36" s="705" t="s">
        <v>32</v>
      </c>
      <c r="Q36" s="1654"/>
      <c r="R36" s="692"/>
      <c r="S36" s="1654"/>
      <c r="T36" s="1654"/>
      <c r="U36" s="1654"/>
      <c r="V36" s="1651">
        <v>7199</v>
      </c>
      <c r="W36" s="1600"/>
      <c r="X36" s="1651">
        <v>8272</v>
      </c>
      <c r="Y36" s="1237">
        <f t="shared" si="1"/>
        <v>0</v>
      </c>
      <c r="Z36" s="1654"/>
      <c r="AA36" s="1654"/>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48">
        <v>83</v>
      </c>
      <c r="I37" s="1229" t="s">
        <v>569</v>
      </c>
      <c r="J37" s="1218" t="s">
        <v>30</v>
      </c>
      <c r="K37" s="1652"/>
      <c r="L37" s="1378"/>
      <c r="M37" s="371" t="s">
        <v>128</v>
      </c>
      <c r="N37" s="989">
        <v>79947</v>
      </c>
      <c r="O37" s="371" t="s">
        <v>128</v>
      </c>
      <c r="P37" s="705" t="s">
        <v>32</v>
      </c>
      <c r="Q37" s="1654"/>
      <c r="R37" s="692"/>
      <c r="S37" s="1654"/>
      <c r="T37" s="1654"/>
      <c r="U37" s="1654"/>
      <c r="V37" s="1651">
        <v>6058</v>
      </c>
      <c r="W37" s="1450"/>
      <c r="X37" s="1651">
        <v>6058</v>
      </c>
      <c r="Y37" s="1237">
        <f t="shared" si="1"/>
        <v>0</v>
      </c>
      <c r="Z37" s="1654"/>
      <c r="AA37" s="1654"/>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48">
        <v>93</v>
      </c>
      <c r="I38" s="1229" t="s">
        <v>569</v>
      </c>
      <c r="J38" s="1218" t="s">
        <v>30</v>
      </c>
      <c r="K38" s="1652"/>
      <c r="L38" s="1378"/>
      <c r="M38" s="371" t="s">
        <v>128</v>
      </c>
      <c r="N38" s="989">
        <v>74446.5</v>
      </c>
      <c r="O38" s="371" t="s">
        <v>128</v>
      </c>
      <c r="P38" s="705" t="s">
        <v>32</v>
      </c>
      <c r="Q38" s="1654"/>
      <c r="R38" s="692"/>
      <c r="S38" s="1654"/>
      <c r="T38" s="1654"/>
      <c r="U38" s="1654"/>
      <c r="V38" s="1651">
        <v>5775</v>
      </c>
      <c r="W38" s="1450"/>
      <c r="X38" s="1651">
        <v>5775</v>
      </c>
      <c r="Y38" s="1237">
        <f t="shared" si="1"/>
        <v>0</v>
      </c>
      <c r="Z38" s="1654"/>
      <c r="AA38" s="1654"/>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48">
        <v>0</v>
      </c>
      <c r="I39" s="1229" t="s">
        <v>569</v>
      </c>
      <c r="J39" s="1218" t="s">
        <v>30</v>
      </c>
      <c r="K39" s="1652"/>
      <c r="L39" s="1378">
        <v>46181</v>
      </c>
      <c r="M39" s="1218" t="s">
        <v>128</v>
      </c>
      <c r="N39" s="1653">
        <v>419</v>
      </c>
      <c r="O39" s="1218" t="s">
        <v>128</v>
      </c>
      <c r="P39" s="705" t="s">
        <v>35</v>
      </c>
      <c r="Q39" s="1654">
        <v>46178</v>
      </c>
      <c r="R39" s="692"/>
      <c r="S39" s="1654"/>
      <c r="T39" s="1654"/>
      <c r="U39" s="1654"/>
      <c r="V39" s="1651">
        <v>72</v>
      </c>
      <c r="W39" s="1600"/>
      <c r="X39" s="1222">
        <f t="shared" ref="X39" si="2">SUM(V39-W39)</f>
        <v>72</v>
      </c>
      <c r="Y39" s="1237">
        <f t="shared" si="1"/>
        <v>0</v>
      </c>
      <c r="Z39" s="1649"/>
      <c r="AA39" s="1649"/>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48">
        <v>0</v>
      </c>
      <c r="I40" s="1229" t="s">
        <v>569</v>
      </c>
      <c r="J40" s="1218" t="s">
        <v>30</v>
      </c>
      <c r="K40" s="1652"/>
      <c r="L40" s="1378"/>
      <c r="M40" s="371" t="s">
        <v>128</v>
      </c>
      <c r="N40" s="989">
        <v>71505.7</v>
      </c>
      <c r="O40" s="371" t="s">
        <v>128</v>
      </c>
      <c r="P40" s="705" t="s">
        <v>32</v>
      </c>
      <c r="Q40" s="1654"/>
      <c r="R40" s="692"/>
      <c r="S40" s="1654"/>
      <c r="T40" s="1654"/>
      <c r="U40" s="1654"/>
      <c r="V40" s="1651">
        <v>5642</v>
      </c>
      <c r="W40" s="1600"/>
      <c r="X40" s="1651">
        <v>2879</v>
      </c>
      <c r="Y40" s="1237">
        <f t="shared" si="1"/>
        <v>0</v>
      </c>
      <c r="Z40" s="1654"/>
      <c r="AA40" s="1654"/>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48">
        <v>0</v>
      </c>
      <c r="I41" s="1229" t="s">
        <v>569</v>
      </c>
      <c r="J41" s="1218" t="s">
        <v>30</v>
      </c>
      <c r="K41" s="1652"/>
      <c r="L41" s="1378"/>
      <c r="M41" s="371" t="s">
        <v>128</v>
      </c>
      <c r="N41" s="989">
        <v>25127.05</v>
      </c>
      <c r="O41" s="371" t="s">
        <v>128</v>
      </c>
      <c r="P41" s="705" t="s">
        <v>32</v>
      </c>
      <c r="Q41" s="1654"/>
      <c r="R41" s="692"/>
      <c r="S41" s="1654"/>
      <c r="T41" s="1654"/>
      <c r="U41" s="1654"/>
      <c r="V41" s="1651">
        <v>2013</v>
      </c>
      <c r="W41" s="1450"/>
      <c r="X41" s="1651">
        <v>2013</v>
      </c>
      <c r="Y41" s="1237">
        <f t="shared" si="1"/>
        <v>0</v>
      </c>
      <c r="Z41" s="1654"/>
      <c r="AA41" s="1654"/>
      <c r="AB41" s="695">
        <v>0</v>
      </c>
      <c r="AC41" s="695">
        <v>0</v>
      </c>
      <c r="AD41" s="1053">
        <v>0</v>
      </c>
      <c r="AE41" s="1191" t="s">
        <v>617</v>
      </c>
      <c r="AF41" s="712"/>
    </row>
    <row r="42" spans="1:32" s="713" customFormat="1" ht="24.75" customHeight="1">
      <c r="A42" s="1375"/>
      <c r="B42" s="1449"/>
      <c r="C42" s="1378"/>
      <c r="D42" s="1378"/>
      <c r="E42" s="1378"/>
      <c r="F42" s="1447"/>
      <c r="G42" s="1270"/>
      <c r="H42" s="1648"/>
      <c r="I42" s="1229"/>
      <c r="J42" s="1648"/>
      <c r="K42" s="1652"/>
      <c r="L42" s="1378"/>
      <c r="M42" s="1648"/>
      <c r="N42" s="1653"/>
      <c r="O42" s="1648"/>
      <c r="P42" s="1655"/>
      <c r="Q42" s="1654"/>
      <c r="R42" s="692"/>
      <c r="S42" s="1654"/>
      <c r="T42" s="1654"/>
      <c r="U42" s="1654"/>
      <c r="V42" s="1651"/>
      <c r="W42" s="1450"/>
      <c r="X42" s="1651"/>
      <c r="Y42" s="1272"/>
      <c r="Z42" s="1654"/>
      <c r="AA42" s="1654"/>
      <c r="AB42" s="1656"/>
      <c r="AC42" s="1656"/>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48">
        <v>0</v>
      </c>
      <c r="I47" s="689" t="s">
        <v>569</v>
      </c>
      <c r="J47" s="689" t="s">
        <v>30</v>
      </c>
      <c r="K47" s="1648"/>
      <c r="L47" s="1378" t="s">
        <v>632</v>
      </c>
      <c r="M47" s="689" t="s">
        <v>128</v>
      </c>
      <c r="N47" s="690">
        <v>88403.8</v>
      </c>
      <c r="O47" s="699" t="s">
        <v>128</v>
      </c>
      <c r="P47" s="691" t="s">
        <v>29</v>
      </c>
      <c r="Q47" s="1654">
        <v>46169</v>
      </c>
      <c r="R47" s="716"/>
      <c r="S47" s="1657"/>
      <c r="T47" s="1658"/>
      <c r="U47" s="1654"/>
      <c r="V47" s="1322">
        <v>6992</v>
      </c>
      <c r="W47" s="1221">
        <v>6595</v>
      </c>
      <c r="X47" s="1651">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47">
        <v>61</v>
      </c>
      <c r="I53" s="371" t="s">
        <v>569</v>
      </c>
      <c r="J53" s="1055" t="s">
        <v>30</v>
      </c>
      <c r="K53" s="1648"/>
      <c r="L53" s="1377"/>
      <c r="M53" s="371" t="s">
        <v>128</v>
      </c>
      <c r="N53" s="989">
        <v>44936</v>
      </c>
      <c r="O53" s="371" t="s">
        <v>128</v>
      </c>
      <c r="P53" s="705" t="s">
        <v>35</v>
      </c>
      <c r="Q53" s="1649">
        <v>46146</v>
      </c>
      <c r="R53" s="1649"/>
      <c r="S53" s="1649"/>
      <c r="T53" s="1649"/>
      <c r="U53" s="1649"/>
      <c r="V53" s="1650">
        <v>3375</v>
      </c>
      <c r="W53" s="1651"/>
      <c r="X53" s="1651">
        <f>SUM(V53-W53)</f>
        <v>3375</v>
      </c>
      <c r="Y53" s="1237">
        <f>IFERROR($W53/$V53, 0)</f>
        <v>0</v>
      </c>
      <c r="Z53" s="1659"/>
      <c r="AA53" s="1659"/>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47">
        <v>85</v>
      </c>
      <c r="I54" s="371" t="s">
        <v>569</v>
      </c>
      <c r="J54" s="1055" t="s">
        <v>30</v>
      </c>
      <c r="K54" s="1648"/>
      <c r="L54" s="1377"/>
      <c r="M54" s="371" t="s">
        <v>128</v>
      </c>
      <c r="N54" s="989">
        <v>60062</v>
      </c>
      <c r="O54" s="371" t="s">
        <v>128</v>
      </c>
      <c r="P54" s="705" t="s">
        <v>35</v>
      </c>
      <c r="Q54" s="1649">
        <v>46174</v>
      </c>
      <c r="R54" s="1649"/>
      <c r="S54" s="1649"/>
      <c r="T54" s="1649"/>
      <c r="U54" s="1649"/>
      <c r="V54" s="1650">
        <v>4380</v>
      </c>
      <c r="W54" s="1651"/>
      <c r="X54" s="1651">
        <f>SUM(V54-W54)</f>
        <v>4380</v>
      </c>
      <c r="Y54" s="1237">
        <f>IFERROR($W54/$V54, 0)</f>
        <v>0</v>
      </c>
      <c r="Z54" s="1659"/>
      <c r="AA54" s="1659"/>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47">
        <v>86</v>
      </c>
      <c r="I55" s="371" t="s">
        <v>569</v>
      </c>
      <c r="J55" s="1055" t="s">
        <v>30</v>
      </c>
      <c r="K55" s="1648"/>
      <c r="L55" s="1377"/>
      <c r="M55" s="371" t="s">
        <v>128</v>
      </c>
      <c r="N55" s="989">
        <v>64118</v>
      </c>
      <c r="O55" s="371" t="s">
        <v>128</v>
      </c>
      <c r="P55" s="705" t="s">
        <v>35</v>
      </c>
      <c r="Q55" s="1649">
        <v>46174</v>
      </c>
      <c r="R55" s="1649"/>
      <c r="S55" s="1649"/>
      <c r="T55" s="1649"/>
      <c r="U55" s="1649"/>
      <c r="V55" s="1650">
        <v>4753</v>
      </c>
      <c r="W55" s="1651"/>
      <c r="X55" s="1651">
        <f>SUM(V55-W55)</f>
        <v>4753</v>
      </c>
      <c r="Y55" s="1237">
        <f>IFERROR($W55/$V55, 0)</f>
        <v>0</v>
      </c>
      <c r="Z55" s="1659"/>
      <c r="AA55" s="1659"/>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47">
        <v>87</v>
      </c>
      <c r="I56" s="371" t="s">
        <v>569</v>
      </c>
      <c r="J56" s="1055" t="s">
        <v>30</v>
      </c>
      <c r="K56" s="1648"/>
      <c r="L56" s="1377"/>
      <c r="M56" s="371" t="s">
        <v>128</v>
      </c>
      <c r="N56" s="989">
        <v>64040</v>
      </c>
      <c r="O56" s="371" t="s">
        <v>128</v>
      </c>
      <c r="P56" s="705" t="s">
        <v>35</v>
      </c>
      <c r="Q56" s="1649">
        <v>46174</v>
      </c>
      <c r="R56" s="1649"/>
      <c r="S56" s="1649"/>
      <c r="T56" s="1649"/>
      <c r="U56" s="1649"/>
      <c r="V56" s="1650">
        <v>4888</v>
      </c>
      <c r="W56" s="1651"/>
      <c r="X56" s="1651">
        <f>SUM(V56-W56)</f>
        <v>4888</v>
      </c>
      <c r="Y56" s="1237">
        <f>IFERROR($W56/$V56, 0)</f>
        <v>0</v>
      </c>
      <c r="Z56" s="1659"/>
      <c r="AA56" s="1659"/>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47">
        <v>82</v>
      </c>
      <c r="I57" s="371" t="s">
        <v>569</v>
      </c>
      <c r="J57" s="1055" t="s">
        <v>30</v>
      </c>
      <c r="K57" s="1648"/>
      <c r="L57" s="1377"/>
      <c r="M57" s="371" t="s">
        <v>128</v>
      </c>
      <c r="N57" s="989">
        <v>60234</v>
      </c>
      <c r="O57" s="371" t="s">
        <v>128</v>
      </c>
      <c r="P57" s="705" t="s">
        <v>35</v>
      </c>
      <c r="Q57" s="1649">
        <v>46164</v>
      </c>
      <c r="R57" s="1649"/>
      <c r="S57" s="1649"/>
      <c r="T57" s="1649"/>
      <c r="U57" s="1649"/>
      <c r="V57" s="1650">
        <v>4497</v>
      </c>
      <c r="W57" s="1651"/>
      <c r="X57" s="1651">
        <f>SUM(V57-W57)</f>
        <v>4497</v>
      </c>
      <c r="Y57" s="1237">
        <f>IFERROR($W57/$V57, 0)</f>
        <v>0</v>
      </c>
      <c r="Z57" s="1659"/>
      <c r="AA57" s="1659"/>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47">
        <v>55</v>
      </c>
      <c r="I58" s="371" t="s">
        <v>569</v>
      </c>
      <c r="J58" s="1055" t="s">
        <v>30</v>
      </c>
      <c r="K58" s="1648"/>
      <c r="L58" s="1377"/>
      <c r="M58" s="371" t="s">
        <v>128</v>
      </c>
      <c r="N58" s="989">
        <v>45757.7</v>
      </c>
      <c r="O58" s="371" t="s">
        <v>128</v>
      </c>
      <c r="P58" s="705" t="s">
        <v>35</v>
      </c>
      <c r="Q58" s="1649">
        <v>46174</v>
      </c>
      <c r="R58" s="1649"/>
      <c r="S58" s="1649"/>
      <c r="T58" s="1649"/>
      <c r="U58" s="1649"/>
      <c r="V58" s="1650">
        <v>3537</v>
      </c>
      <c r="W58" s="1651"/>
      <c r="X58" s="1651">
        <f>SUM(V58-W58)</f>
        <v>3537</v>
      </c>
      <c r="Y58" s="1237">
        <f>IFERROR($W58/$V58, 0)</f>
        <v>0</v>
      </c>
      <c r="Z58" s="1659"/>
      <c r="AA58" s="1659"/>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47">
        <v>54</v>
      </c>
      <c r="I59" s="371" t="s">
        <v>569</v>
      </c>
      <c r="J59" s="1055" t="s">
        <v>30</v>
      </c>
      <c r="K59" s="1648"/>
      <c r="L59" s="1377"/>
      <c r="M59" s="371" t="s">
        <v>128</v>
      </c>
      <c r="N59" s="989">
        <v>39903.550000000003</v>
      </c>
      <c r="O59" s="371" t="s">
        <v>128</v>
      </c>
      <c r="P59" s="705" t="s">
        <v>29</v>
      </c>
      <c r="Q59" s="1649">
        <v>46174</v>
      </c>
      <c r="R59" s="1649"/>
      <c r="S59" s="1649"/>
      <c r="T59" s="1649"/>
      <c r="U59" s="1649"/>
      <c r="V59" s="1650">
        <v>3000</v>
      </c>
      <c r="W59" s="1660">
        <v>1541</v>
      </c>
      <c r="X59" s="1651">
        <f>SUM(V59-W59)</f>
        <v>1459</v>
      </c>
      <c r="Y59" s="1237">
        <f>IFERROR($W59/$V59, 0)</f>
        <v>0.51366666666666672</v>
      </c>
      <c r="Z59" s="1649">
        <v>46217</v>
      </c>
      <c r="AA59" s="1659"/>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47">
        <v>78</v>
      </c>
      <c r="I60" s="371" t="s">
        <v>569</v>
      </c>
      <c r="J60" s="1055" t="s">
        <v>30</v>
      </c>
      <c r="K60" s="1648"/>
      <c r="L60" s="1377"/>
      <c r="M60" s="371" t="s">
        <v>128</v>
      </c>
      <c r="N60" s="989">
        <v>58190</v>
      </c>
      <c r="O60" s="371" t="s">
        <v>128</v>
      </c>
      <c r="P60" s="705" t="s">
        <v>35</v>
      </c>
      <c r="Q60" s="1649">
        <v>46174</v>
      </c>
      <c r="R60" s="1649"/>
      <c r="S60" s="1649"/>
      <c r="T60" s="1649"/>
      <c r="U60" s="1649"/>
      <c r="V60" s="1650">
        <v>4283</v>
      </c>
      <c r="W60" s="1651"/>
      <c r="X60" s="1651">
        <f>SUM(V60-W60)</f>
        <v>4283</v>
      </c>
      <c r="Y60" s="1237">
        <f>IFERROR($W60/$V60, 0)</f>
        <v>0</v>
      </c>
      <c r="Z60" s="1659"/>
      <c r="AA60" s="1659"/>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47">
        <v>75</v>
      </c>
      <c r="I61" s="371" t="s">
        <v>569</v>
      </c>
      <c r="J61" s="1055" t="s">
        <v>30</v>
      </c>
      <c r="K61" s="1648"/>
      <c r="L61" s="1377"/>
      <c r="M61" s="371" t="s">
        <v>128</v>
      </c>
      <c r="N61" s="989">
        <v>61026</v>
      </c>
      <c r="O61" s="371" t="s">
        <v>128</v>
      </c>
      <c r="P61" s="705" t="s">
        <v>29</v>
      </c>
      <c r="Q61" s="1649">
        <v>46144</v>
      </c>
      <c r="R61" s="1649"/>
      <c r="S61" s="1649"/>
      <c r="T61" s="1649"/>
      <c r="U61" s="1649"/>
      <c r="V61" s="1650">
        <v>4683</v>
      </c>
      <c r="W61" s="1660">
        <v>2879</v>
      </c>
      <c r="X61" s="1651">
        <f>SUM(V61-W61)</f>
        <v>1804</v>
      </c>
      <c r="Y61" s="1237">
        <f>IFERROR($W61/$V61, 0)</f>
        <v>0.6147768524450139</v>
      </c>
      <c r="Z61" s="1649">
        <v>46177</v>
      </c>
      <c r="AA61" s="1649"/>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48"/>
      <c r="L63" s="1377"/>
      <c r="M63" s="699" t="s">
        <v>128</v>
      </c>
      <c r="N63" s="703">
        <v>3443</v>
      </c>
      <c r="O63" s="699" t="s">
        <v>128</v>
      </c>
      <c r="P63" s="691" t="s">
        <v>35</v>
      </c>
      <c r="Q63" s="1649">
        <v>46147</v>
      </c>
      <c r="R63" s="1649"/>
      <c r="S63" s="1649"/>
      <c r="T63" s="1649"/>
      <c r="U63" s="1649"/>
      <c r="V63" s="1651">
        <v>224</v>
      </c>
      <c r="W63" s="1651"/>
      <c r="X63" s="1651">
        <f>SUM(V63-W63)</f>
        <v>224</v>
      </c>
      <c r="Y63" s="1237">
        <f>IFERROR($W63/$V63, 0)</f>
        <v>0</v>
      </c>
      <c r="Z63" s="1649"/>
      <c r="AA63" s="1649"/>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47">
        <v>77</v>
      </c>
      <c r="I70" s="1257" t="s">
        <v>569</v>
      </c>
      <c r="J70" s="1258" t="s">
        <v>30</v>
      </c>
      <c r="K70" s="1648"/>
      <c r="L70" s="1377"/>
      <c r="M70" s="1177" t="s">
        <v>128</v>
      </c>
      <c r="N70" s="1661">
        <v>70699.5</v>
      </c>
      <c r="O70" s="1178" t="s">
        <v>128</v>
      </c>
      <c r="P70" s="1333" t="s">
        <v>32</v>
      </c>
      <c r="Q70" s="1649"/>
      <c r="R70" s="1649"/>
      <c r="S70" s="1649"/>
      <c r="T70" s="1649"/>
      <c r="U70" s="1649"/>
      <c r="V70" s="1650">
        <v>5471</v>
      </c>
      <c r="W70" s="1651"/>
      <c r="X70" s="1651">
        <f>SUM(V70-W70)</f>
        <v>5471</v>
      </c>
      <c r="Y70" s="1237">
        <f>IFERROR($W70/$V70, 0)</f>
        <v>0</v>
      </c>
      <c r="Z70" s="1649"/>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47">
        <v>56</v>
      </c>
      <c r="I71" s="1257" t="s">
        <v>569</v>
      </c>
      <c r="J71" s="1258" t="s">
        <v>30</v>
      </c>
      <c r="K71" s="1648"/>
      <c r="L71" s="1377"/>
      <c r="M71" s="1177" t="s">
        <v>128</v>
      </c>
      <c r="N71" s="1661">
        <v>38720</v>
      </c>
      <c r="O71" s="1178" t="s">
        <v>128</v>
      </c>
      <c r="P71" s="1333" t="s">
        <v>32</v>
      </c>
      <c r="Q71" s="1649"/>
      <c r="R71" s="1649"/>
      <c r="S71" s="1649"/>
      <c r="T71" s="1649"/>
      <c r="U71" s="1649"/>
      <c r="V71" s="1650">
        <v>3134</v>
      </c>
      <c r="W71" s="1651"/>
      <c r="X71" s="1651">
        <f>SUM(V71-W71)</f>
        <v>3134</v>
      </c>
      <c r="Y71" s="1237">
        <f>IFERROR($W71/$V71, 0)</f>
        <v>0</v>
      </c>
      <c r="Z71" s="1662"/>
      <c r="AA71" s="1663"/>
      <c r="AB71" s="813">
        <v>0</v>
      </c>
      <c r="AC71" s="816">
        <v>0</v>
      </c>
      <c r="AD71" s="732">
        <v>0</v>
      </c>
      <c r="AE71" s="1238" t="s">
        <v>679</v>
      </c>
      <c r="AF71" s="725"/>
    </row>
    <row r="72" spans="1:32" ht="24.75" customHeight="1">
      <c r="A72" s="1375" t="s">
        <v>680</v>
      </c>
      <c r="B72" s="1179" t="s">
        <v>37</v>
      </c>
      <c r="C72" s="1378">
        <v>46229</v>
      </c>
      <c r="D72" s="1376"/>
      <c r="E72" s="1377"/>
      <c r="F72" s="1376"/>
      <c r="G72" s="1236"/>
      <c r="H72" s="1647">
        <v>80</v>
      </c>
      <c r="I72" s="1257" t="s">
        <v>569</v>
      </c>
      <c r="J72" s="1258" t="s">
        <v>30</v>
      </c>
      <c r="K72" s="1648"/>
      <c r="L72" s="1377"/>
      <c r="M72" s="1177" t="s">
        <v>128</v>
      </c>
      <c r="N72" s="1407">
        <v>77657.7</v>
      </c>
      <c r="O72" s="1178" t="s">
        <v>128</v>
      </c>
      <c r="P72" s="1333" t="s">
        <v>32</v>
      </c>
      <c r="Q72" s="1649"/>
      <c r="R72" s="1649"/>
      <c r="S72" s="1649"/>
      <c r="T72" s="1649"/>
      <c r="U72" s="1649"/>
      <c r="V72" s="1650">
        <v>6243</v>
      </c>
      <c r="W72" s="1651"/>
      <c r="X72" s="1651">
        <f>SUM(V72-W72)</f>
        <v>6243</v>
      </c>
      <c r="Y72" s="1237">
        <f>IFERROR($W72/$V72, 0)</f>
        <v>0</v>
      </c>
      <c r="Z72" s="1649"/>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47">
        <v>82</v>
      </c>
      <c r="I73" s="1257" t="s">
        <v>569</v>
      </c>
      <c r="J73" s="1258" t="s">
        <v>30</v>
      </c>
      <c r="K73" s="1648"/>
      <c r="L73" s="1377"/>
      <c r="M73" s="1177" t="s">
        <v>128</v>
      </c>
      <c r="N73" s="1407">
        <v>85513</v>
      </c>
      <c r="O73" s="1178" t="s">
        <v>128</v>
      </c>
      <c r="P73" s="1333" t="s">
        <v>32</v>
      </c>
      <c r="Q73" s="1649"/>
      <c r="R73" s="1649"/>
      <c r="S73" s="1649"/>
      <c r="T73" s="1649"/>
      <c r="U73" s="1649"/>
      <c r="V73" s="1650">
        <v>6678</v>
      </c>
      <c r="W73" s="1651"/>
      <c r="X73" s="1651">
        <f>SUM(V73-W73)</f>
        <v>6678</v>
      </c>
      <c r="Y73" s="1211">
        <f>IFERROR($W73/$V73, 0)</f>
        <v>0</v>
      </c>
      <c r="Z73" s="1663"/>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47">
        <v>0</v>
      </c>
      <c r="I74" s="1257" t="s">
        <v>569</v>
      </c>
      <c r="J74" s="1258" t="s">
        <v>30</v>
      </c>
      <c r="K74" s="1648"/>
      <c r="L74" s="1377"/>
      <c r="M74" s="1177" t="s">
        <v>128</v>
      </c>
      <c r="N74" s="1661">
        <v>25174.45</v>
      </c>
      <c r="O74" s="1178" t="s">
        <v>128</v>
      </c>
      <c r="P74" s="1333" t="s">
        <v>32</v>
      </c>
      <c r="Q74" s="1649"/>
      <c r="R74" s="1649"/>
      <c r="S74" s="1649"/>
      <c r="T74" s="1649"/>
      <c r="U74" s="1649"/>
      <c r="V74" s="1650">
        <v>2721</v>
      </c>
      <c r="W74" s="1651"/>
      <c r="X74" s="1651">
        <f>SUM(V74-W74)</f>
        <v>2721</v>
      </c>
      <c r="Y74" s="1211">
        <f>IFERROR($W74/$V74, 0)</f>
        <v>0</v>
      </c>
      <c r="Z74" s="1663"/>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47">
        <v>53</v>
      </c>
      <c r="I75" s="1257" t="s">
        <v>569</v>
      </c>
      <c r="J75" s="1258" t="s">
        <v>30</v>
      </c>
      <c r="K75" s="1357"/>
      <c r="L75" s="1235"/>
      <c r="M75" s="1177" t="s">
        <v>128</v>
      </c>
      <c r="N75" s="1358">
        <v>56455</v>
      </c>
      <c r="O75" s="1178" t="s">
        <v>128</v>
      </c>
      <c r="P75" s="1552" t="s">
        <v>29</v>
      </c>
      <c r="Q75" s="1649">
        <v>46174</v>
      </c>
      <c r="R75" s="1649"/>
      <c r="S75" s="1649"/>
      <c r="T75" s="1649"/>
      <c r="U75" s="1649"/>
      <c r="V75" s="1650">
        <v>4814</v>
      </c>
      <c r="W75" s="1651">
        <v>4660</v>
      </c>
      <c r="X75" s="1651">
        <f>SUM(V75-W75)</f>
        <v>154</v>
      </c>
      <c r="Y75" s="1615">
        <f>IFERROR($W75/$V75, 0)</f>
        <v>0.96800997091815533</v>
      </c>
      <c r="Z75" s="1664">
        <v>46184</v>
      </c>
      <c r="AA75" s="1664"/>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47">
        <v>74</v>
      </c>
      <c r="I76" s="1257" t="s">
        <v>569</v>
      </c>
      <c r="J76" s="1258" t="s">
        <v>30</v>
      </c>
      <c r="K76" s="1648"/>
      <c r="L76" s="1377"/>
      <c r="M76" s="1177" t="s">
        <v>128</v>
      </c>
      <c r="N76" s="1358">
        <v>92274</v>
      </c>
      <c r="O76" s="1178" t="s">
        <v>128</v>
      </c>
      <c r="P76" s="1333" t="s">
        <v>29</v>
      </c>
      <c r="Q76" s="1649">
        <v>46142</v>
      </c>
      <c r="R76" s="1649"/>
      <c r="S76" s="1649"/>
      <c r="T76" s="1649"/>
      <c r="U76" s="1649"/>
      <c r="V76" s="1650">
        <v>8145</v>
      </c>
      <c r="W76" s="1651">
        <v>7162</v>
      </c>
      <c r="X76" s="1651">
        <f>SUM(V76-W76)</f>
        <v>983</v>
      </c>
      <c r="Y76" s="1237">
        <f>IFERROR($W76/$V76, 0)</f>
        <v>0.87931246163290366</v>
      </c>
      <c r="Z76" s="1649">
        <v>46149</v>
      </c>
      <c r="AA76" s="1649"/>
      <c r="AB76" s="695">
        <v>0</v>
      </c>
      <c r="AC76" s="695">
        <v>0</v>
      </c>
      <c r="AD76" s="701">
        <v>0</v>
      </c>
      <c r="AE76" s="1238" t="s">
        <v>688</v>
      </c>
      <c r="AF76" s="725"/>
    </row>
    <row r="77" spans="1:32" ht="24.75" customHeight="1">
      <c r="A77" s="1375" t="s">
        <v>689</v>
      </c>
      <c r="B77" s="1381" t="s">
        <v>37</v>
      </c>
      <c r="C77" s="1378">
        <v>46254</v>
      </c>
      <c r="D77" s="1376"/>
      <c r="E77" s="1377"/>
      <c r="F77" s="1376"/>
      <c r="G77" s="1236"/>
      <c r="H77" s="1647">
        <v>56</v>
      </c>
      <c r="I77" s="1257" t="s">
        <v>569</v>
      </c>
      <c r="J77" s="1258" t="s">
        <v>30</v>
      </c>
      <c r="K77" s="1648"/>
      <c r="L77" s="1377"/>
      <c r="M77" s="1647" t="s">
        <v>128</v>
      </c>
      <c r="N77" s="1661">
        <v>55008</v>
      </c>
      <c r="O77" s="1178" t="s">
        <v>128</v>
      </c>
      <c r="P77" s="1333" t="s">
        <v>32</v>
      </c>
      <c r="Q77" s="1649"/>
      <c r="R77" s="1649"/>
      <c r="S77" s="1649"/>
      <c r="T77" s="1649"/>
      <c r="U77" s="1649"/>
      <c r="V77" s="1650">
        <v>4625</v>
      </c>
      <c r="W77" s="1651"/>
      <c r="X77" s="1651">
        <f>SUM(V77-W77)</f>
        <v>4625</v>
      </c>
      <c r="Y77" s="1237">
        <f>IFERROR($W77/$V77, 0)</f>
        <v>0</v>
      </c>
      <c r="Z77" s="1649"/>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47">
        <v>48</v>
      </c>
      <c r="I78" s="1257" t="s">
        <v>569</v>
      </c>
      <c r="J78" s="1258" t="s">
        <v>30</v>
      </c>
      <c r="K78" s="1648"/>
      <c r="L78" s="1377"/>
      <c r="M78" s="1177" t="s">
        <v>128</v>
      </c>
      <c r="N78" s="1358">
        <v>50669</v>
      </c>
      <c r="O78" s="1178" t="s">
        <v>128</v>
      </c>
      <c r="P78" s="1333" t="s">
        <v>32</v>
      </c>
      <c r="Q78" s="1649"/>
      <c r="R78" s="1649"/>
      <c r="S78" s="1649"/>
      <c r="T78" s="1649"/>
      <c r="U78" s="1649"/>
      <c r="V78" s="1650">
        <v>3600</v>
      </c>
      <c r="W78" s="1651"/>
      <c r="X78" s="1651">
        <f>SUM(V78-W78)</f>
        <v>3600</v>
      </c>
      <c r="Y78" s="1237">
        <f>IFERROR($W78/$V78, 0)</f>
        <v>0</v>
      </c>
      <c r="Z78" s="1649"/>
      <c r="AA78" s="1649"/>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47">
        <v>69</v>
      </c>
      <c r="I79" s="1257" t="s">
        <v>569</v>
      </c>
      <c r="J79" s="1258" t="s">
        <v>30</v>
      </c>
      <c r="K79" s="1648"/>
      <c r="L79" s="1377"/>
      <c r="M79" s="1177" t="s">
        <v>128</v>
      </c>
      <c r="N79" s="415">
        <v>72896</v>
      </c>
      <c r="O79" s="1178" t="s">
        <v>128</v>
      </c>
      <c r="P79" s="1333" t="s">
        <v>29</v>
      </c>
      <c r="Q79" s="1649">
        <v>46157</v>
      </c>
      <c r="R79" s="1649"/>
      <c r="S79" s="1649"/>
      <c r="T79" s="1649"/>
      <c r="U79" s="1649"/>
      <c r="V79" s="1650">
        <v>6189</v>
      </c>
      <c r="W79" s="1651">
        <v>6050</v>
      </c>
      <c r="X79" s="1651">
        <f>SUM(V79-W79)</f>
        <v>139</v>
      </c>
      <c r="Y79" s="1237">
        <f>IFERROR($W79/$V79, 0)</f>
        <v>0.97754079819033768</v>
      </c>
      <c r="Z79" s="1649">
        <v>46169</v>
      </c>
      <c r="AA79" s="1649"/>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47">
        <v>60</v>
      </c>
      <c r="I80" s="1257" t="s">
        <v>569</v>
      </c>
      <c r="J80" s="1258" t="s">
        <v>30</v>
      </c>
      <c r="K80" s="1648"/>
      <c r="L80" s="1377"/>
      <c r="M80" s="1177" t="s">
        <v>128</v>
      </c>
      <c r="N80" s="415">
        <v>70151.5</v>
      </c>
      <c r="O80" s="1178" t="s">
        <v>128</v>
      </c>
      <c r="P80" s="1333" t="s">
        <v>35</v>
      </c>
      <c r="Q80" s="1649">
        <v>46170</v>
      </c>
      <c r="R80" s="1649"/>
      <c r="S80" s="1649"/>
      <c r="T80" s="1649"/>
      <c r="U80" s="1649"/>
      <c r="V80" s="1650">
        <v>5673</v>
      </c>
      <c r="W80" s="1651">
        <v>5183</v>
      </c>
      <c r="X80" s="1651">
        <f>SUM(V80-W80)</f>
        <v>490</v>
      </c>
      <c r="Y80" s="1237">
        <f>IFERROR($W80/$V80, 0)</f>
        <v>0.91362594747047421</v>
      </c>
      <c r="Z80" s="1649">
        <v>46197</v>
      </c>
      <c r="AA80" s="1649"/>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47">
        <v>70</v>
      </c>
      <c r="I81" s="1257" t="s">
        <v>569</v>
      </c>
      <c r="J81" s="1258" t="s">
        <v>30</v>
      </c>
      <c r="K81" s="1648"/>
      <c r="L81" s="1377"/>
      <c r="M81" s="1177" t="s">
        <v>128</v>
      </c>
      <c r="N81" s="415">
        <v>65362</v>
      </c>
      <c r="O81" s="1178" t="s">
        <v>128</v>
      </c>
      <c r="P81" s="1333" t="s">
        <v>29</v>
      </c>
      <c r="Q81" s="1649">
        <v>46170</v>
      </c>
      <c r="R81" s="1649"/>
      <c r="S81" s="1649"/>
      <c r="T81" s="1649"/>
      <c r="U81" s="1649"/>
      <c r="V81" s="1650">
        <v>5460</v>
      </c>
      <c r="W81" s="1651">
        <v>4013</v>
      </c>
      <c r="X81" s="1651">
        <f>SUM(V81-W81)</f>
        <v>1447</v>
      </c>
      <c r="Y81" s="1237">
        <f>IFERROR($W81/$V81, 0)</f>
        <v>0.73498168498168504</v>
      </c>
      <c r="Z81" s="1649">
        <v>46189</v>
      </c>
      <c r="AA81" s="1649"/>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47">
        <v>90</v>
      </c>
      <c r="I83" s="1257" t="s">
        <v>569</v>
      </c>
      <c r="J83" s="1258" t="s">
        <v>30</v>
      </c>
      <c r="K83" s="1648"/>
      <c r="L83" s="1377"/>
      <c r="M83" s="1177" t="s">
        <v>128</v>
      </c>
      <c r="N83" s="1358">
        <v>90888</v>
      </c>
      <c r="O83" s="1178" t="s">
        <v>128</v>
      </c>
      <c r="P83" s="1333" t="s">
        <v>32</v>
      </c>
      <c r="Q83" s="1649"/>
      <c r="R83" s="1649"/>
      <c r="S83" s="1649"/>
      <c r="T83" s="1649"/>
      <c r="U83" s="1649"/>
      <c r="V83" s="1650">
        <v>7881</v>
      </c>
      <c r="W83" s="1651"/>
      <c r="X83" s="1651">
        <f>SUM(V83-W83)</f>
        <v>7881</v>
      </c>
      <c r="Y83" s="1237">
        <f>IFERROR($W83/$V83, 0)</f>
        <v>0</v>
      </c>
      <c r="Z83" s="1649"/>
      <c r="AA83" s="1649"/>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47">
        <v>74</v>
      </c>
      <c r="I85" s="1257" t="s">
        <v>569</v>
      </c>
      <c r="J85" s="1258" t="s">
        <v>30</v>
      </c>
      <c r="K85" s="1648"/>
      <c r="L85" s="1377"/>
      <c r="M85" s="1177" t="s">
        <v>128</v>
      </c>
      <c r="N85" s="415">
        <v>70534.5</v>
      </c>
      <c r="O85" s="1178" t="s">
        <v>128</v>
      </c>
      <c r="P85" s="1333" t="s">
        <v>29</v>
      </c>
      <c r="Q85" s="1649">
        <v>46174</v>
      </c>
      <c r="R85" s="1649"/>
      <c r="S85" s="1649"/>
      <c r="T85" s="1649"/>
      <c r="U85" s="1649"/>
      <c r="V85" s="1650">
        <v>5756</v>
      </c>
      <c r="W85" s="1651">
        <v>4994</v>
      </c>
      <c r="X85" s="1651">
        <f>SUM(V85-W85)</f>
        <v>762</v>
      </c>
      <c r="Y85" s="1237">
        <f>IFERROR($W85/$V85, 0)</f>
        <v>0.86761640027797082</v>
      </c>
      <c r="Z85" s="1649">
        <v>46191</v>
      </c>
      <c r="AA85" s="1649"/>
      <c r="AB85" s="1189">
        <v>0</v>
      </c>
      <c r="AC85" s="1189">
        <v>0</v>
      </c>
      <c r="AD85" s="1222">
        <v>0</v>
      </c>
      <c r="AE85" s="1238" t="s">
        <v>694</v>
      </c>
      <c r="AF85" s="725"/>
    </row>
    <row r="86" spans="1:32" ht="24.75" customHeight="1">
      <c r="A86" s="1375" t="s">
        <v>702</v>
      </c>
      <c r="B86" s="1381" t="s">
        <v>37</v>
      </c>
      <c r="C86" s="697">
        <v>46203</v>
      </c>
      <c r="D86" s="1376"/>
      <c r="E86" s="1377"/>
      <c r="F86" s="1376"/>
      <c r="G86" s="1236"/>
      <c r="H86" s="1647">
        <v>56</v>
      </c>
      <c r="I86" s="1257" t="s">
        <v>569</v>
      </c>
      <c r="J86" s="744" t="s">
        <v>30</v>
      </c>
      <c r="K86" s="1357"/>
      <c r="L86" s="1235"/>
      <c r="M86" s="1177" t="s">
        <v>128</v>
      </c>
      <c r="N86" s="1358">
        <v>50042</v>
      </c>
      <c r="O86" s="1178" t="s">
        <v>128</v>
      </c>
      <c r="P86" s="1333" t="s">
        <v>32</v>
      </c>
      <c r="Q86" s="1649"/>
      <c r="R86" s="1649"/>
      <c r="S86" s="1649"/>
      <c r="T86" s="1649"/>
      <c r="U86" s="1649"/>
      <c r="V86" s="1650">
        <v>4159</v>
      </c>
      <c r="W86" s="1651"/>
      <c r="X86" s="1651">
        <f>SUM(V86-W86)</f>
        <v>4159</v>
      </c>
      <c r="Y86" s="1237">
        <f>IFERROR($W86/$V86, 0)</f>
        <v>0</v>
      </c>
      <c r="Z86" s="1649"/>
      <c r="AA86" s="1649"/>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47">
        <v>62</v>
      </c>
      <c r="I87" s="1257" t="s">
        <v>569</v>
      </c>
      <c r="J87" s="744" t="s">
        <v>30</v>
      </c>
      <c r="K87" s="1357"/>
      <c r="L87" s="1235"/>
      <c r="M87" s="1177" t="s">
        <v>128</v>
      </c>
      <c r="N87" s="1358">
        <v>48766</v>
      </c>
      <c r="O87" s="1178" t="s">
        <v>128</v>
      </c>
      <c r="P87" s="1333" t="s">
        <v>35</v>
      </c>
      <c r="Q87" s="1649">
        <v>46185</v>
      </c>
      <c r="R87" s="1649"/>
      <c r="S87" s="1649"/>
      <c r="T87" s="1649"/>
      <c r="U87" s="1649"/>
      <c r="V87" s="1650">
        <v>4009</v>
      </c>
      <c r="W87" s="1651"/>
      <c r="X87" s="1651">
        <f>SUM(V87-W87)</f>
        <v>4009</v>
      </c>
      <c r="Y87" s="1237">
        <f>IFERROR($W87/$V87, 0)</f>
        <v>0</v>
      </c>
      <c r="Z87" s="1649"/>
      <c r="AA87" s="1649"/>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47">
        <v>0</v>
      </c>
      <c r="I88" s="1257" t="s">
        <v>569</v>
      </c>
      <c r="J88" s="1258" t="s">
        <v>30</v>
      </c>
      <c r="K88" s="1648"/>
      <c r="L88" s="1377"/>
      <c r="M88" s="1177" t="s">
        <v>128</v>
      </c>
      <c r="N88" s="1358">
        <v>35456.550000000003</v>
      </c>
      <c r="O88" s="1178" t="s">
        <v>128</v>
      </c>
      <c r="P88" s="1333" t="s">
        <v>35</v>
      </c>
      <c r="Q88" s="1649">
        <v>46185</v>
      </c>
      <c r="R88" s="1649"/>
      <c r="S88" s="1649"/>
      <c r="T88" s="1649"/>
      <c r="U88" s="1649"/>
      <c r="V88" s="1650">
        <v>2635</v>
      </c>
      <c r="W88" s="1651">
        <v>2166</v>
      </c>
      <c r="X88" s="1651">
        <f>SUM(V88-W88)</f>
        <v>469</v>
      </c>
      <c r="Y88" s="1237">
        <f>IFERROR($W88/$V88, 0)</f>
        <v>0.822011385199241</v>
      </c>
      <c r="Z88" s="1649"/>
      <c r="AA88" s="1649"/>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47">
        <v>0</v>
      </c>
      <c r="I89" s="1257" t="s">
        <v>569</v>
      </c>
      <c r="J89" s="1258" t="s">
        <v>30</v>
      </c>
      <c r="K89" s="1648"/>
      <c r="L89" s="1377"/>
      <c r="M89" s="1177" t="s">
        <v>128</v>
      </c>
      <c r="N89" s="1358">
        <v>72557.350000000006</v>
      </c>
      <c r="O89" s="1178" t="s">
        <v>128</v>
      </c>
      <c r="P89" s="1333" t="s">
        <v>32</v>
      </c>
      <c r="Q89" s="1649"/>
      <c r="R89" s="1649"/>
      <c r="S89" s="1649"/>
      <c r="T89" s="1649"/>
      <c r="U89" s="1649"/>
      <c r="V89" s="1650">
        <v>5666</v>
      </c>
      <c r="W89" s="1651"/>
      <c r="X89" s="1651">
        <f>SUM(V89-W89)</f>
        <v>5666</v>
      </c>
      <c r="Y89" s="1237">
        <f>IFERROR($W89/$V89, 0)</f>
        <v>0</v>
      </c>
      <c r="Z89" s="1649"/>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47">
        <v>0</v>
      </c>
      <c r="I90" s="1257" t="s">
        <v>569</v>
      </c>
      <c r="J90" s="1258" t="s">
        <v>30</v>
      </c>
      <c r="K90" s="1648"/>
      <c r="L90" s="1377"/>
      <c r="M90" s="1177" t="s">
        <v>128</v>
      </c>
      <c r="N90" s="415">
        <v>75219.199999999997</v>
      </c>
      <c r="O90" s="1178" t="s">
        <v>128</v>
      </c>
      <c r="P90" s="1333" t="s">
        <v>29</v>
      </c>
      <c r="Q90" s="1649">
        <v>46189</v>
      </c>
      <c r="R90" s="1649"/>
      <c r="S90" s="1649"/>
      <c r="T90" s="1649"/>
      <c r="U90" s="1649"/>
      <c r="V90" s="1650">
        <v>5902</v>
      </c>
      <c r="W90" s="1660">
        <v>737</v>
      </c>
      <c r="X90" s="1651">
        <f>SUM(V90-W90)</f>
        <v>5165</v>
      </c>
      <c r="Y90" s="1237">
        <f>IFERROR($W90/$V90, 0)</f>
        <v>0.1248729244323958</v>
      </c>
      <c r="Z90" s="1649">
        <v>46210</v>
      </c>
      <c r="AA90" s="1649"/>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48"/>
      <c r="L91" s="1377"/>
      <c r="M91" s="1177" t="s">
        <v>128</v>
      </c>
      <c r="N91" s="415">
        <v>31327.7</v>
      </c>
      <c r="O91" s="1178" t="s">
        <v>128</v>
      </c>
      <c r="P91" s="1333" t="s">
        <v>29</v>
      </c>
      <c r="Q91" s="1649">
        <v>46189</v>
      </c>
      <c r="R91" s="1649"/>
      <c r="S91" s="1649"/>
      <c r="T91" s="1649"/>
      <c r="U91" s="1649"/>
      <c r="V91" s="1650">
        <v>2342</v>
      </c>
      <c r="W91" s="1651">
        <v>2096</v>
      </c>
      <c r="X91" s="1651">
        <f>SUM(V91-W91)</f>
        <v>246</v>
      </c>
      <c r="Y91" s="1237">
        <f>IFERROR($W91/$V91, 0)</f>
        <v>0.89496157130657561</v>
      </c>
      <c r="Z91" s="1649">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48"/>
      <c r="L92" s="1377"/>
      <c r="M92" s="1177" t="s">
        <v>128</v>
      </c>
      <c r="N92" s="415">
        <v>21849.3</v>
      </c>
      <c r="O92" s="1178" t="s">
        <v>128</v>
      </c>
      <c r="P92" s="1333" t="s">
        <v>32</v>
      </c>
      <c r="Q92" s="1649"/>
      <c r="R92" s="1649"/>
      <c r="S92" s="1649"/>
      <c r="T92" s="1649"/>
      <c r="U92" s="1649"/>
      <c r="V92" s="1650">
        <v>1618</v>
      </c>
      <c r="W92" s="1651"/>
      <c r="X92" s="1651">
        <f>SUM(V92-W92)</f>
        <v>1618</v>
      </c>
      <c r="Y92" s="1237">
        <f>IFERROR($W92/$V92, 0)</f>
        <v>0</v>
      </c>
      <c r="Z92" s="1649"/>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47" t="s">
        <v>36</v>
      </c>
      <c r="K93" s="1648"/>
      <c r="L93" s="1377"/>
      <c r="M93" s="1647" t="s">
        <v>256</v>
      </c>
      <c r="N93" s="1661">
        <v>60744.4</v>
      </c>
      <c r="O93" s="1178" t="s">
        <v>128</v>
      </c>
      <c r="P93" s="1333" t="s">
        <v>35</v>
      </c>
      <c r="Q93" s="1649">
        <v>46197</v>
      </c>
      <c r="R93" s="1649"/>
      <c r="S93" s="1649"/>
      <c r="T93" s="1649"/>
      <c r="U93" s="1649"/>
      <c r="V93" s="1650">
        <v>5950</v>
      </c>
      <c r="W93" s="1651">
        <v>1066</v>
      </c>
      <c r="X93" s="1651">
        <f>SUM(V93-W93)</f>
        <v>4884</v>
      </c>
      <c r="Y93" s="1237">
        <f>IFERROR($W93/$V93, 0)</f>
        <v>0.17915966386554621</v>
      </c>
      <c r="Z93" s="1649">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47"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1">
        <v>62074</v>
      </c>
      <c r="O95" s="744" t="s">
        <v>128</v>
      </c>
      <c r="P95" s="735" t="s">
        <v>32</v>
      </c>
      <c r="Q95" s="1649"/>
      <c r="R95" s="1649"/>
      <c r="S95" s="1649"/>
      <c r="T95" s="1649"/>
      <c r="U95" s="1649"/>
      <c r="V95" s="1650">
        <v>5246</v>
      </c>
      <c r="W95" s="1651"/>
      <c r="X95" s="1651">
        <f>SUM(V95-W95)</f>
        <v>5246</v>
      </c>
      <c r="Y95" s="1237">
        <f>IFERROR($W95/$V95, 0)</f>
        <v>0</v>
      </c>
      <c r="Z95" s="1649"/>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47">
        <v>79</v>
      </c>
      <c r="I97" s="1257" t="s">
        <v>569</v>
      </c>
      <c r="J97" s="744" t="s">
        <v>33</v>
      </c>
      <c r="K97" s="689" t="s">
        <v>549</v>
      </c>
      <c r="L97" s="1377"/>
      <c r="M97" s="1177" t="s">
        <v>128</v>
      </c>
      <c r="N97" s="1661"/>
      <c r="O97" s="744" t="s">
        <v>256</v>
      </c>
      <c r="P97" s="735" t="s">
        <v>32</v>
      </c>
      <c r="Q97" s="1649"/>
      <c r="R97" s="1649"/>
      <c r="S97" s="1649"/>
      <c r="T97" s="1649"/>
      <c r="U97" s="1649"/>
      <c r="V97" s="1650">
        <v>5953</v>
      </c>
      <c r="W97" s="1651"/>
      <c r="X97" s="1651">
        <f>SUM(V97-W97)</f>
        <v>5953</v>
      </c>
      <c r="Y97" s="1237">
        <f>IFERROR($W97/$V97, 0)</f>
        <v>0</v>
      </c>
      <c r="Z97" s="1649"/>
      <c r="AA97" s="1360"/>
      <c r="AB97" s="695">
        <v>0</v>
      </c>
      <c r="AC97" s="733">
        <v>0</v>
      </c>
      <c r="AD97" s="732">
        <v>0</v>
      </c>
      <c r="AE97" s="1298" t="s">
        <v>725</v>
      </c>
      <c r="AF97" s="725"/>
    </row>
    <row r="98" spans="1:32" ht="24.75" customHeight="1">
      <c r="A98" s="1488" t="s">
        <v>726</v>
      </c>
      <c r="B98" s="1059" t="s">
        <v>40</v>
      </c>
      <c r="C98" s="1378"/>
      <c r="D98" s="1376"/>
      <c r="E98" s="1377"/>
      <c r="F98" s="1376"/>
      <c r="G98" s="1236"/>
      <c r="H98" s="1647">
        <v>78</v>
      </c>
      <c r="I98" s="1257" t="s">
        <v>569</v>
      </c>
      <c r="J98" s="744" t="s">
        <v>33</v>
      </c>
      <c r="K98" s="689" t="s">
        <v>549</v>
      </c>
      <c r="L98" s="1377"/>
      <c r="M98" s="1177" t="s">
        <v>128</v>
      </c>
      <c r="N98" s="1661"/>
      <c r="O98" s="744" t="s">
        <v>256</v>
      </c>
      <c r="P98" s="735" t="s">
        <v>32</v>
      </c>
      <c r="Q98" s="1649"/>
      <c r="R98" s="1649"/>
      <c r="S98" s="1649"/>
      <c r="T98" s="1649"/>
      <c r="U98" s="1649"/>
      <c r="V98" s="1650">
        <v>5890</v>
      </c>
      <c r="W98" s="1651"/>
      <c r="X98" s="1651">
        <f>SUM(V98-W98)</f>
        <v>5890</v>
      </c>
      <c r="Y98" s="1237">
        <f>IFERROR($W98/$V98, 0)</f>
        <v>0</v>
      </c>
      <c r="Z98" s="1649"/>
      <c r="AA98" s="1360"/>
      <c r="AB98" s="695">
        <v>0</v>
      </c>
      <c r="AC98" s="733">
        <v>0</v>
      </c>
      <c r="AD98" s="732">
        <v>0</v>
      </c>
      <c r="AE98" s="1298" t="s">
        <v>725</v>
      </c>
      <c r="AF98" s="725"/>
    </row>
    <row r="99" spans="1:32" ht="24.75" customHeight="1">
      <c r="A99" s="1488" t="s">
        <v>727</v>
      </c>
      <c r="B99" s="1059" t="s">
        <v>40</v>
      </c>
      <c r="C99" s="1378"/>
      <c r="D99" s="1376"/>
      <c r="E99" s="1377"/>
      <c r="F99" s="1376"/>
      <c r="G99" s="1236"/>
      <c r="H99" s="1647">
        <v>49</v>
      </c>
      <c r="I99" s="1257" t="s">
        <v>569</v>
      </c>
      <c r="J99" s="744" t="s">
        <v>33</v>
      </c>
      <c r="K99" s="689" t="s">
        <v>549</v>
      </c>
      <c r="L99" s="1377"/>
      <c r="M99" s="1177" t="s">
        <v>128</v>
      </c>
      <c r="N99" s="1661"/>
      <c r="O99" s="744" t="s">
        <v>256</v>
      </c>
      <c r="P99" s="735" t="s">
        <v>32</v>
      </c>
      <c r="Q99" s="1649"/>
      <c r="R99" s="1649"/>
      <c r="S99" s="1649"/>
      <c r="T99" s="1649"/>
      <c r="U99" s="1649"/>
      <c r="V99" s="1650">
        <v>4709</v>
      </c>
      <c r="W99" s="1651"/>
      <c r="X99" s="1651">
        <f>SUM(V99-W99)</f>
        <v>4709</v>
      </c>
      <c r="Y99" s="1237">
        <f>IFERROR($W99/$V99, 0)</f>
        <v>0</v>
      </c>
      <c r="Z99" s="1649"/>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21">
        <v>5621</v>
      </c>
      <c r="X170" s="1362">
        <f t="shared" si="16"/>
        <v>2975</v>
      </c>
      <c r="Y170" s="29">
        <f t="shared" si="17"/>
        <v>0.65390879478827357</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Q11"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7">
        <v>58</v>
      </c>
      <c r="I8" s="371" t="s">
        <v>813</v>
      </c>
      <c r="J8" s="1055" t="s">
        <v>30</v>
      </c>
      <c r="K8" s="689"/>
      <c r="L8" s="359" t="s">
        <v>632</v>
      </c>
      <c r="M8" s="371" t="s">
        <v>128</v>
      </c>
      <c r="N8" s="989">
        <v>56668.15</v>
      </c>
      <c r="O8" s="371" t="s">
        <v>128</v>
      </c>
      <c r="P8" s="727" t="s">
        <v>38</v>
      </c>
      <c r="Q8" s="1649">
        <v>46144</v>
      </c>
      <c r="R8" s="700" t="s">
        <v>128</v>
      </c>
      <c r="S8" s="362">
        <v>46190</v>
      </c>
      <c r="T8" s="362">
        <v>46217</v>
      </c>
      <c r="U8" s="362">
        <v>46217</v>
      </c>
      <c r="V8" s="1651">
        <v>4061</v>
      </c>
      <c r="W8" s="1665">
        <v>4061</v>
      </c>
      <c r="X8" s="1651">
        <f>SUM(V8-W8)</f>
        <v>0</v>
      </c>
      <c r="Y8" s="1237">
        <f>IFERROR($W8/$V8, 0)</f>
        <v>1</v>
      </c>
      <c r="Z8" s="1649">
        <v>46153</v>
      </c>
      <c r="AA8" s="1649">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7">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7">
        <v>65</v>
      </c>
      <c r="I10" s="371" t="s">
        <v>813</v>
      </c>
      <c r="J10" s="1055" t="s">
        <v>30</v>
      </c>
      <c r="K10" s="689"/>
      <c r="L10" s="359" t="s">
        <v>632</v>
      </c>
      <c r="M10" s="371" t="s">
        <v>128</v>
      </c>
      <c r="N10" s="989">
        <v>45252</v>
      </c>
      <c r="O10" s="371" t="s">
        <v>128</v>
      </c>
      <c r="P10" s="727" t="s">
        <v>38</v>
      </c>
      <c r="Q10" s="1649">
        <v>46184</v>
      </c>
      <c r="R10" s="700" t="s">
        <v>256</v>
      </c>
      <c r="S10" s="362" t="s">
        <v>838</v>
      </c>
      <c r="T10" s="372" t="s">
        <v>818</v>
      </c>
      <c r="U10" s="372" t="s">
        <v>818</v>
      </c>
      <c r="V10" s="1650">
        <v>3360</v>
      </c>
      <c r="W10" s="1665">
        <v>3403</v>
      </c>
      <c r="X10" s="1651">
        <f>SUM(V10-W10)</f>
        <v>-43</v>
      </c>
      <c r="Y10" s="1237">
        <f>IFERROR($W10/$V10, 0)</f>
        <v>1.0127976190476191</v>
      </c>
      <c r="Z10" s="1649">
        <v>46192</v>
      </c>
      <c r="AA10" s="1649">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7">
        <v>21</v>
      </c>
      <c r="I11" s="371" t="s">
        <v>813</v>
      </c>
      <c r="J11" s="740" t="s">
        <v>30</v>
      </c>
      <c r="K11" s="689"/>
      <c r="L11" s="359" t="s">
        <v>632</v>
      </c>
      <c r="M11" s="371" t="s">
        <v>128</v>
      </c>
      <c r="N11" s="989">
        <v>38308</v>
      </c>
      <c r="O11" s="371" t="s">
        <v>128</v>
      </c>
      <c r="P11" s="727" t="s">
        <v>38</v>
      </c>
      <c r="Q11" s="1649">
        <v>46185</v>
      </c>
      <c r="R11" s="700" t="s">
        <v>256</v>
      </c>
      <c r="S11" s="362" t="s">
        <v>838</v>
      </c>
      <c r="T11" s="372" t="s">
        <v>818</v>
      </c>
      <c r="U11" s="372" t="s">
        <v>818</v>
      </c>
      <c r="V11" s="1650">
        <v>3379</v>
      </c>
      <c r="W11" s="1665">
        <v>3340</v>
      </c>
      <c r="X11" s="1651">
        <f>SUM(V11-W11)</f>
        <v>39</v>
      </c>
      <c r="Y11" s="1237">
        <f>IFERROR($W11/$V11, 0)</f>
        <v>0.98845812370523822</v>
      </c>
      <c r="Z11" s="1649">
        <v>46198</v>
      </c>
      <c r="AA11" s="1649">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7">
        <v>85</v>
      </c>
      <c r="I12" s="371" t="s">
        <v>813</v>
      </c>
      <c r="J12" s="1055" t="s">
        <v>30</v>
      </c>
      <c r="K12" s="689"/>
      <c r="L12" s="359" t="s">
        <v>632</v>
      </c>
      <c r="M12" s="371" t="s">
        <v>128</v>
      </c>
      <c r="N12" s="989">
        <v>56492</v>
      </c>
      <c r="O12" s="371" t="s">
        <v>128</v>
      </c>
      <c r="P12" s="727" t="s">
        <v>38</v>
      </c>
      <c r="Q12" s="1649">
        <v>46170</v>
      </c>
      <c r="R12" s="700" t="s">
        <v>256</v>
      </c>
      <c r="S12" s="362" t="s">
        <v>838</v>
      </c>
      <c r="T12" s="372" t="s">
        <v>818</v>
      </c>
      <c r="U12" s="372" t="s">
        <v>818</v>
      </c>
      <c r="V12" s="1650">
        <v>4054</v>
      </c>
      <c r="W12" s="1665">
        <v>4092</v>
      </c>
      <c r="X12" s="1651">
        <f>SUM(V12-W12)</f>
        <v>-38</v>
      </c>
      <c r="Y12" s="1237">
        <f>IFERROR($W12/$V12, 0)</f>
        <v>1.0093734583127776</v>
      </c>
      <c r="Z12" s="1649">
        <v>46184</v>
      </c>
      <c r="AA12" s="1649">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7">
        <v>87</v>
      </c>
      <c r="I13" s="371" t="s">
        <v>813</v>
      </c>
      <c r="J13" s="1055" t="s">
        <v>30</v>
      </c>
      <c r="K13" s="689"/>
      <c r="L13" s="359" t="s">
        <v>632</v>
      </c>
      <c r="M13" s="371" t="s">
        <v>128</v>
      </c>
      <c r="N13" s="989">
        <v>59286</v>
      </c>
      <c r="O13" s="371" t="s">
        <v>128</v>
      </c>
      <c r="P13" s="727" t="s">
        <v>38</v>
      </c>
      <c r="Q13" s="1649">
        <v>46170</v>
      </c>
      <c r="R13" s="700" t="s">
        <v>256</v>
      </c>
      <c r="S13" s="362" t="s">
        <v>838</v>
      </c>
      <c r="T13" s="372" t="s">
        <v>818</v>
      </c>
      <c r="U13" s="372" t="s">
        <v>818</v>
      </c>
      <c r="V13" s="1650">
        <v>4413</v>
      </c>
      <c r="W13" s="1665">
        <v>4477</v>
      </c>
      <c r="X13" s="1651">
        <f>SUM(V13-W13)</f>
        <v>-64</v>
      </c>
      <c r="Y13" s="1237">
        <f>IFERROR($W13/$V13, 0)</f>
        <v>1.0145026059370044</v>
      </c>
      <c r="Z13" s="1649">
        <v>46184</v>
      </c>
      <c r="AA13" s="1649">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7">
        <v>56</v>
      </c>
      <c r="I14" s="1052" t="s">
        <v>813</v>
      </c>
      <c r="J14" s="1055" t="s">
        <v>30</v>
      </c>
      <c r="K14" s="689"/>
      <c r="L14" s="359" t="s">
        <v>632</v>
      </c>
      <c r="M14" s="371" t="s">
        <v>128</v>
      </c>
      <c r="N14" s="989">
        <v>42220</v>
      </c>
      <c r="O14" s="371" t="s">
        <v>128</v>
      </c>
      <c r="P14" s="1534" t="s">
        <v>38</v>
      </c>
      <c r="Q14" s="1649">
        <v>46170</v>
      </c>
      <c r="R14" s="700" t="s">
        <v>128</v>
      </c>
      <c r="S14" s="362">
        <v>46190</v>
      </c>
      <c r="T14" s="372" t="s">
        <v>814</v>
      </c>
      <c r="U14" s="372" t="s">
        <v>818</v>
      </c>
      <c r="V14" s="1650">
        <v>3090</v>
      </c>
      <c r="W14" s="1666">
        <v>2998</v>
      </c>
      <c r="X14" s="1651">
        <f>SUM(V14-W14)</f>
        <v>92</v>
      </c>
      <c r="Y14" s="1237">
        <f>IFERROR($W14/$V14, 0)</f>
        <v>0.9702265372168285</v>
      </c>
      <c r="Z14" s="1649">
        <v>46183</v>
      </c>
      <c r="AA14" s="1649">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7">
        <v>77</v>
      </c>
      <c r="I15" s="371" t="s">
        <v>813</v>
      </c>
      <c r="J15" s="1055" t="s">
        <v>30</v>
      </c>
      <c r="K15" s="689"/>
      <c r="L15" s="359" t="s">
        <v>632</v>
      </c>
      <c r="M15" s="371" t="s">
        <v>128</v>
      </c>
      <c r="N15" s="989">
        <v>52948</v>
      </c>
      <c r="O15" s="371" t="s">
        <v>128</v>
      </c>
      <c r="P15" s="727" t="s">
        <v>38</v>
      </c>
      <c r="Q15" s="1649">
        <v>46185</v>
      </c>
      <c r="R15" s="700" t="s">
        <v>256</v>
      </c>
      <c r="S15" s="362" t="s">
        <v>838</v>
      </c>
      <c r="T15" s="372" t="s">
        <v>818</v>
      </c>
      <c r="U15" s="372" t="s">
        <v>818</v>
      </c>
      <c r="V15" s="1650">
        <v>3957</v>
      </c>
      <c r="W15" s="1665">
        <v>3858</v>
      </c>
      <c r="X15" s="1651">
        <f>SUM(V15-W15)</f>
        <v>99</v>
      </c>
      <c r="Y15" s="1237">
        <f>IFERROR($W15/$V15, 0)</f>
        <v>0.97498104624715698</v>
      </c>
      <c r="Z15" s="1649">
        <v>46203</v>
      </c>
      <c r="AA15" s="1649">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7">
        <v>74</v>
      </c>
      <c r="I16" s="371" t="s">
        <v>813</v>
      </c>
      <c r="J16" s="740" t="s">
        <v>30</v>
      </c>
      <c r="K16" s="689"/>
      <c r="L16" s="359" t="s">
        <v>632</v>
      </c>
      <c r="M16" s="371" t="s">
        <v>128</v>
      </c>
      <c r="N16" s="989">
        <v>51256</v>
      </c>
      <c r="O16" s="371" t="s">
        <v>128</v>
      </c>
      <c r="P16" s="727" t="s">
        <v>38</v>
      </c>
      <c r="Q16" s="1649">
        <v>46185</v>
      </c>
      <c r="R16" s="700" t="s">
        <v>256</v>
      </c>
      <c r="S16" s="362" t="s">
        <v>838</v>
      </c>
      <c r="T16" s="372" t="s">
        <v>818</v>
      </c>
      <c r="U16" s="372" t="s">
        <v>818</v>
      </c>
      <c r="V16" s="1650">
        <v>3826</v>
      </c>
      <c r="W16" s="1665">
        <v>3853</v>
      </c>
      <c r="X16" s="1651">
        <f>SUM(V16-W16)</f>
        <v>-27</v>
      </c>
      <c r="Y16" s="1237">
        <f>IFERROR($W16/$V16, 0)</f>
        <v>1.0070569785676948</v>
      </c>
      <c r="Z16" s="1649">
        <v>46203</v>
      </c>
      <c r="AA16" s="1649">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7">
        <v>73</v>
      </c>
      <c r="I17" s="371" t="s">
        <v>813</v>
      </c>
      <c r="J17" s="1055" t="s">
        <v>30</v>
      </c>
      <c r="K17" s="689"/>
      <c r="L17" s="359" t="s">
        <v>632</v>
      </c>
      <c r="M17" s="371" t="s">
        <v>128</v>
      </c>
      <c r="N17" s="989">
        <v>61225.25</v>
      </c>
      <c r="O17" s="371" t="s">
        <v>128</v>
      </c>
      <c r="P17" s="727" t="s">
        <v>38</v>
      </c>
      <c r="Q17" s="1649">
        <v>46184</v>
      </c>
      <c r="R17" s="700" t="s">
        <v>256</v>
      </c>
      <c r="S17" s="362" t="s">
        <v>838</v>
      </c>
      <c r="T17" s="372" t="s">
        <v>818</v>
      </c>
      <c r="U17" s="372" t="s">
        <v>818</v>
      </c>
      <c r="V17" s="1650">
        <v>4654</v>
      </c>
      <c r="W17" s="1665">
        <v>4748</v>
      </c>
      <c r="X17" s="1651">
        <f>SUM(V17-W17)</f>
        <v>-94</v>
      </c>
      <c r="Y17" s="1237">
        <f>IFERROR($W17/$V17, 0)</f>
        <v>1.0201976794155565</v>
      </c>
      <c r="Z17" s="1649">
        <v>46191</v>
      </c>
      <c r="AA17" s="1649">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47">
        <v>47</v>
      </c>
      <c r="I18" s="371" t="s">
        <v>38</v>
      </c>
      <c r="J18" s="699" t="s">
        <v>30</v>
      </c>
      <c r="K18" s="689"/>
      <c r="L18" s="359" t="s">
        <v>632</v>
      </c>
      <c r="M18" s="699" t="s">
        <v>128</v>
      </c>
      <c r="N18" s="703">
        <v>36936</v>
      </c>
      <c r="O18" s="699" t="s">
        <v>128</v>
      </c>
      <c r="P18" s="727" t="s">
        <v>38</v>
      </c>
      <c r="Q18" s="1649">
        <v>46196</v>
      </c>
      <c r="R18" s="700" t="s">
        <v>256</v>
      </c>
      <c r="S18" s="362" t="s">
        <v>838</v>
      </c>
      <c r="T18" s="372" t="s">
        <v>818</v>
      </c>
      <c r="U18" s="372" t="s">
        <v>818</v>
      </c>
      <c r="V18" s="1650">
        <v>2724</v>
      </c>
      <c r="W18" s="1665">
        <v>2653</v>
      </c>
      <c r="X18" s="1651">
        <f>SUM(V18-W18)</f>
        <v>71</v>
      </c>
      <c r="Y18" s="1237">
        <f>IFERROR($W18/$V18, 0)</f>
        <v>0.97393538913362698</v>
      </c>
      <c r="Z18" s="1649">
        <v>46210</v>
      </c>
      <c r="AA18" s="1649">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49">
        <v>46147</v>
      </c>
      <c r="R19" s="700" t="s">
        <v>128</v>
      </c>
      <c r="S19" s="362">
        <v>46161</v>
      </c>
      <c r="T19" s="372" t="s">
        <v>818</v>
      </c>
      <c r="U19" s="372" t="s">
        <v>818</v>
      </c>
      <c r="V19" s="1650">
        <v>466</v>
      </c>
      <c r="W19" s="1665">
        <v>625</v>
      </c>
      <c r="X19" s="1651">
        <f>SUM(V19-W19)</f>
        <v>-159</v>
      </c>
      <c r="Y19" s="1237">
        <f>IFERROR($W19/$V19, 0)</f>
        <v>1.3412017167381973</v>
      </c>
      <c r="Z19" s="1649">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3">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47">
        <v>21</v>
      </c>
      <c r="I25" s="371" t="s">
        <v>813</v>
      </c>
      <c r="J25" s="1055" t="s">
        <v>30</v>
      </c>
      <c r="K25" s="689"/>
      <c r="L25" s="1377">
        <v>46147</v>
      </c>
      <c r="M25" s="371" t="s">
        <v>128</v>
      </c>
      <c r="N25" s="989">
        <v>81882</v>
      </c>
      <c r="O25" s="371" t="s">
        <v>128</v>
      </c>
      <c r="P25" s="727" t="s">
        <v>38</v>
      </c>
      <c r="Q25" s="1649">
        <v>46146</v>
      </c>
      <c r="R25" s="990" t="s">
        <v>128</v>
      </c>
      <c r="S25" s="362">
        <v>46182</v>
      </c>
      <c r="T25" s="372" t="s">
        <v>818</v>
      </c>
      <c r="U25" s="372" t="s">
        <v>818</v>
      </c>
      <c r="V25" s="1650">
        <v>6481</v>
      </c>
      <c r="W25" s="1475">
        <v>6586</v>
      </c>
      <c r="X25" s="1651">
        <f>SUM(V25-W25)</f>
        <v>-105</v>
      </c>
      <c r="Y25" s="1237">
        <f>IFERROR($W25/$V25, 0)</f>
        <v>1.0162012035179757</v>
      </c>
      <c r="Z25" s="1649">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47">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47">
        <v>65</v>
      </c>
      <c r="I27" s="371" t="s">
        <v>813</v>
      </c>
      <c r="J27" s="1055" t="s">
        <v>30</v>
      </c>
      <c r="K27" s="689"/>
      <c r="L27" s="1377">
        <v>46175</v>
      </c>
      <c r="M27" s="371" t="s">
        <v>128</v>
      </c>
      <c r="N27" s="989">
        <v>97544</v>
      </c>
      <c r="O27" s="371" t="s">
        <v>128</v>
      </c>
      <c r="P27" s="1534" t="s">
        <v>38</v>
      </c>
      <c r="Q27" s="1649">
        <v>46171</v>
      </c>
      <c r="R27" s="700" t="s">
        <v>128</v>
      </c>
      <c r="S27" s="362">
        <v>46190</v>
      </c>
      <c r="T27" s="372" t="s">
        <v>818</v>
      </c>
      <c r="U27" s="372" t="s">
        <v>818</v>
      </c>
      <c r="V27" s="1650">
        <v>7771</v>
      </c>
      <c r="W27" s="1533">
        <v>7623</v>
      </c>
      <c r="X27" s="1651">
        <f>SUM(V27-W27)</f>
        <v>148</v>
      </c>
      <c r="Y27" s="1237">
        <f>IFERROR($W27/$V27, 0)</f>
        <v>0.98095483206794487</v>
      </c>
      <c r="Z27" s="1649">
        <v>46178</v>
      </c>
      <c r="AA27" s="1663">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47">
        <v>31</v>
      </c>
      <c r="I28" s="371" t="s">
        <v>813</v>
      </c>
      <c r="J28" s="1055" t="s">
        <v>30</v>
      </c>
      <c r="K28" s="689"/>
      <c r="L28" s="1377">
        <v>45795</v>
      </c>
      <c r="M28" s="371" t="s">
        <v>128</v>
      </c>
      <c r="N28" s="989">
        <v>73945</v>
      </c>
      <c r="O28" s="371" t="s">
        <v>128</v>
      </c>
      <c r="P28" s="727" t="s">
        <v>38</v>
      </c>
      <c r="Q28" s="1649">
        <v>46160</v>
      </c>
      <c r="R28" s="700" t="s">
        <v>256</v>
      </c>
      <c r="S28" s="362" t="s">
        <v>838</v>
      </c>
      <c r="T28" s="372" t="s">
        <v>818</v>
      </c>
      <c r="U28" s="372" t="s">
        <v>818</v>
      </c>
      <c r="V28" s="1650">
        <v>5923</v>
      </c>
      <c r="W28" s="1475">
        <v>6113</v>
      </c>
      <c r="X28" s="1651">
        <f>SUM(V28-W28)</f>
        <v>-190</v>
      </c>
      <c r="Y28" s="1237">
        <f>IFERROR($W28/$V28, 0)</f>
        <v>1.0320783386797232</v>
      </c>
      <c r="Z28" s="1649">
        <v>46188</v>
      </c>
      <c r="AA28" s="1649">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47">
        <v>93</v>
      </c>
      <c r="I29" s="371" t="s">
        <v>813</v>
      </c>
      <c r="J29" s="1055" t="s">
        <v>30</v>
      </c>
      <c r="K29" s="689"/>
      <c r="L29" s="1377">
        <v>46175</v>
      </c>
      <c r="M29" s="371" t="s">
        <v>128</v>
      </c>
      <c r="N29" s="989">
        <v>111096</v>
      </c>
      <c r="O29" s="371" t="s">
        <v>128</v>
      </c>
      <c r="P29" s="727" t="s">
        <v>38</v>
      </c>
      <c r="Q29" s="1649">
        <v>46171</v>
      </c>
      <c r="R29" s="700" t="s">
        <v>128</v>
      </c>
      <c r="S29" s="362">
        <v>46203</v>
      </c>
      <c r="T29" s="372" t="s">
        <v>818</v>
      </c>
      <c r="U29" s="372" t="s">
        <v>818</v>
      </c>
      <c r="V29" s="1650">
        <v>9483</v>
      </c>
      <c r="W29" s="1475">
        <v>9171</v>
      </c>
      <c r="X29" s="1651">
        <f>SUM(V29-W29)</f>
        <v>312</v>
      </c>
      <c r="Y29" s="1237">
        <f>IFERROR($W29/$V29, 0)</f>
        <v>0.9670990192976906</v>
      </c>
      <c r="Z29" s="1649">
        <v>46188</v>
      </c>
      <c r="AA29" s="1649">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47">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47">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47">
        <v>91</v>
      </c>
      <c r="I32" s="371" t="s">
        <v>813</v>
      </c>
      <c r="J32" s="1055" t="s">
        <v>30</v>
      </c>
      <c r="K32" s="689"/>
      <c r="L32" s="1377">
        <v>46175</v>
      </c>
      <c r="M32" s="371" t="s">
        <v>128</v>
      </c>
      <c r="N32" s="989">
        <v>111633.5</v>
      </c>
      <c r="O32" s="371" t="s">
        <v>128</v>
      </c>
      <c r="P32" s="727" t="s">
        <v>38</v>
      </c>
      <c r="Q32" s="1649">
        <v>46178</v>
      </c>
      <c r="R32" s="700" t="s">
        <v>128</v>
      </c>
      <c r="S32" s="362">
        <v>46209</v>
      </c>
      <c r="T32" s="372" t="s">
        <v>818</v>
      </c>
      <c r="U32" s="372" t="s">
        <v>818</v>
      </c>
      <c r="V32" s="1650">
        <v>9431</v>
      </c>
      <c r="W32" s="1475">
        <v>9339</v>
      </c>
      <c r="X32" s="1651">
        <f>SUM(V32-W32)</f>
        <v>92</v>
      </c>
      <c r="Y32" s="1237">
        <f>IFERROR($W32/$V32, 0)</f>
        <v>0.99024493691018978</v>
      </c>
      <c r="Z32" s="1649">
        <v>46197</v>
      </c>
      <c r="AA32" s="1649">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47">
        <v>76</v>
      </c>
      <c r="I33" s="371" t="s">
        <v>813</v>
      </c>
      <c r="J33" s="1055" t="s">
        <v>30</v>
      </c>
      <c r="K33" s="689"/>
      <c r="L33" s="1377">
        <v>46175</v>
      </c>
      <c r="M33" s="371" t="s">
        <v>128</v>
      </c>
      <c r="N33" s="989">
        <v>67567.5</v>
      </c>
      <c r="O33" s="371" t="s">
        <v>128</v>
      </c>
      <c r="P33" s="727" t="s">
        <v>38</v>
      </c>
      <c r="Q33" s="1649">
        <v>46171</v>
      </c>
      <c r="R33" s="700" t="s">
        <v>256</v>
      </c>
      <c r="S33" s="362" t="s">
        <v>838</v>
      </c>
      <c r="T33" s="372" t="s">
        <v>818</v>
      </c>
      <c r="U33" s="372" t="s">
        <v>818</v>
      </c>
      <c r="V33" s="1650">
        <v>5460</v>
      </c>
      <c r="W33" s="1475">
        <v>5402</v>
      </c>
      <c r="X33" s="1651">
        <f>SUM(V33-W33)</f>
        <v>58</v>
      </c>
      <c r="Y33" s="1237">
        <f>IFERROR($W33/$V33, 0)</f>
        <v>0.98937728937728942</v>
      </c>
      <c r="Z33" s="1649">
        <v>46209</v>
      </c>
      <c r="AA33" s="1649">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47">
        <v>51</v>
      </c>
      <c r="I34" s="371" t="s">
        <v>813</v>
      </c>
      <c r="J34" s="1055" t="s">
        <v>30</v>
      </c>
      <c r="K34" s="689"/>
      <c r="L34" s="1377">
        <v>46174</v>
      </c>
      <c r="M34" s="371" t="s">
        <v>128</v>
      </c>
      <c r="N34" s="989">
        <v>97514.75</v>
      </c>
      <c r="O34" s="371" t="s">
        <v>128</v>
      </c>
      <c r="P34" s="727" t="s">
        <v>38</v>
      </c>
      <c r="Q34" s="1649">
        <v>46174</v>
      </c>
      <c r="R34" s="700" t="s">
        <v>256</v>
      </c>
      <c r="S34" s="362" t="s">
        <v>838</v>
      </c>
      <c r="T34" s="372" t="s">
        <v>818</v>
      </c>
      <c r="U34" s="372" t="s">
        <v>818</v>
      </c>
      <c r="V34" s="1650">
        <v>7958</v>
      </c>
      <c r="W34" s="1475">
        <v>8116</v>
      </c>
      <c r="X34" s="1651">
        <f>SUM(V34-W34)</f>
        <v>-158</v>
      </c>
      <c r="Y34" s="1237">
        <f>IFERROR($W34/$V34, 0)</f>
        <v>1.0198542347323447</v>
      </c>
      <c r="Z34" s="1649">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47">
        <v>63</v>
      </c>
      <c r="I35" s="371" t="s">
        <v>813</v>
      </c>
      <c r="J35" s="1055" t="s">
        <v>30</v>
      </c>
      <c r="K35" s="689"/>
      <c r="L35" s="1377">
        <v>46174</v>
      </c>
      <c r="M35" s="371" t="s">
        <v>128</v>
      </c>
      <c r="N35" s="989">
        <v>54827.5</v>
      </c>
      <c r="O35" s="371" t="s">
        <v>128</v>
      </c>
      <c r="P35" s="727" t="s">
        <v>38</v>
      </c>
      <c r="Q35" s="1649">
        <v>46183</v>
      </c>
      <c r="R35" s="700" t="s">
        <v>128</v>
      </c>
      <c r="S35" s="362">
        <v>46211</v>
      </c>
      <c r="T35" s="372" t="s">
        <v>818</v>
      </c>
      <c r="U35" s="372" t="s">
        <v>818</v>
      </c>
      <c r="V35" s="1650">
        <v>4414</v>
      </c>
      <c r="W35" s="1475">
        <v>4493</v>
      </c>
      <c r="X35" s="1651">
        <f>SUM(V35-W35)</f>
        <v>-79</v>
      </c>
      <c r="Y35" s="1237">
        <f>IFERROR($W35/$V35, 0)</f>
        <v>1.017897598550068</v>
      </c>
      <c r="Z35" s="1649">
        <v>46185</v>
      </c>
      <c r="AA35" s="1663">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47">
        <v>42</v>
      </c>
      <c r="I36" s="371" t="s">
        <v>813</v>
      </c>
      <c r="J36" s="1055" t="s">
        <v>30</v>
      </c>
      <c r="K36" s="689"/>
      <c r="L36" s="1377">
        <v>46178</v>
      </c>
      <c r="M36" s="371" t="s">
        <v>128</v>
      </c>
      <c r="N36" s="989">
        <v>101724.5</v>
      </c>
      <c r="O36" s="371" t="s">
        <v>128</v>
      </c>
      <c r="P36" s="727" t="s">
        <v>38</v>
      </c>
      <c r="Q36" s="1649">
        <v>46171</v>
      </c>
      <c r="R36" s="700" t="s">
        <v>128</v>
      </c>
      <c r="S36" s="362">
        <v>46203</v>
      </c>
      <c r="T36" s="372" t="s">
        <v>818</v>
      </c>
      <c r="U36" s="372" t="s">
        <v>818</v>
      </c>
      <c r="V36" s="1650">
        <v>7993</v>
      </c>
      <c r="W36" s="1475">
        <v>7560</v>
      </c>
      <c r="X36" s="1651">
        <f>SUM(V36-W36)</f>
        <v>433</v>
      </c>
      <c r="Y36" s="1237">
        <f>IFERROR($W36/$V36, 0)</f>
        <v>0.94582759914925563</v>
      </c>
      <c r="Z36" s="1649">
        <v>46190</v>
      </c>
      <c r="AA36" s="1649">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47">
        <v>67</v>
      </c>
      <c r="I37" s="371" t="s">
        <v>813</v>
      </c>
      <c r="J37" s="1055" t="s">
        <v>30</v>
      </c>
      <c r="K37" s="689"/>
      <c r="L37" s="1377" t="s">
        <v>632</v>
      </c>
      <c r="M37" s="371" t="s">
        <v>128</v>
      </c>
      <c r="N37" s="989">
        <v>95128</v>
      </c>
      <c r="O37" s="371" t="s">
        <v>128</v>
      </c>
      <c r="P37" s="727" t="s">
        <v>38</v>
      </c>
      <c r="Q37" s="1649">
        <v>46171</v>
      </c>
      <c r="R37" s="700" t="s">
        <v>128</v>
      </c>
      <c r="S37" s="362">
        <v>46211</v>
      </c>
      <c r="T37" s="372" t="s">
        <v>818</v>
      </c>
      <c r="U37" s="372" t="s">
        <v>818</v>
      </c>
      <c r="V37" s="1650">
        <v>7857</v>
      </c>
      <c r="W37" s="1475">
        <v>7383</v>
      </c>
      <c r="X37" s="1651">
        <f>SUM(V37-W37)</f>
        <v>474</v>
      </c>
      <c r="Y37" s="1237">
        <f>IFERROR($W37/$V37, 0)</f>
        <v>0.93967163039327983</v>
      </c>
      <c r="Z37" s="1649">
        <v>46198</v>
      </c>
      <c r="AA37" s="1649">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47">
        <v>91</v>
      </c>
      <c r="I38" s="371" t="s">
        <v>813</v>
      </c>
      <c r="J38" s="1055" t="s">
        <v>30</v>
      </c>
      <c r="K38" s="689"/>
      <c r="L38" s="1377">
        <v>46175</v>
      </c>
      <c r="M38" s="371" t="s">
        <v>128</v>
      </c>
      <c r="N38" s="989">
        <v>72668.5</v>
      </c>
      <c r="O38" s="371" t="s">
        <v>128</v>
      </c>
      <c r="P38" s="727" t="s">
        <v>38</v>
      </c>
      <c r="Q38" s="1649">
        <v>46176</v>
      </c>
      <c r="R38" s="700" t="s">
        <v>256</v>
      </c>
      <c r="S38" s="362" t="s">
        <v>838</v>
      </c>
      <c r="T38" s="372" t="s">
        <v>818</v>
      </c>
      <c r="U38" s="372" t="s">
        <v>818</v>
      </c>
      <c r="V38" s="1650">
        <v>5934</v>
      </c>
      <c r="W38" s="1475">
        <v>6020</v>
      </c>
      <c r="X38" s="1651">
        <f>SUM(V38-W38)</f>
        <v>-86</v>
      </c>
      <c r="Y38" s="1237">
        <f>IFERROR($W38/$V38, 0)</f>
        <v>1.0144927536231885</v>
      </c>
      <c r="Z38" s="1649">
        <v>46191</v>
      </c>
      <c r="AA38" s="1649">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47">
        <v>28</v>
      </c>
      <c r="I39" s="371" t="s">
        <v>813</v>
      </c>
      <c r="J39" s="1055" t="s">
        <v>30</v>
      </c>
      <c r="K39" s="689"/>
      <c r="L39" s="1377" t="s">
        <v>632</v>
      </c>
      <c r="M39" s="371" t="s">
        <v>128</v>
      </c>
      <c r="N39" s="989">
        <v>73691.5</v>
      </c>
      <c r="O39" s="371" t="s">
        <v>128</v>
      </c>
      <c r="P39" s="727" t="s">
        <v>38</v>
      </c>
      <c r="Q39" s="1649">
        <v>46177</v>
      </c>
      <c r="R39" s="700" t="s">
        <v>256</v>
      </c>
      <c r="S39" s="362" t="s">
        <v>838</v>
      </c>
      <c r="T39" s="372" t="s">
        <v>818</v>
      </c>
      <c r="U39" s="372" t="s">
        <v>818</v>
      </c>
      <c r="V39" s="1650">
        <v>6042</v>
      </c>
      <c r="W39" s="1475">
        <v>5821</v>
      </c>
      <c r="X39" s="1651">
        <f>SUM(V39-W39)</f>
        <v>221</v>
      </c>
      <c r="Y39" s="1237">
        <f>IFERROR($W39/$V39, 0)</f>
        <v>0.96342270771267791</v>
      </c>
      <c r="Z39" s="1649">
        <v>46185</v>
      </c>
      <c r="AA39" s="1649">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47">
        <v>0</v>
      </c>
      <c r="I40" s="1052" t="s">
        <v>813</v>
      </c>
      <c r="J40" s="1055" t="s">
        <v>30</v>
      </c>
      <c r="K40" s="689"/>
      <c r="L40" s="1377">
        <v>46176</v>
      </c>
      <c r="M40" s="371" t="s">
        <v>128</v>
      </c>
      <c r="N40" s="989">
        <v>10128.049999999999</v>
      </c>
      <c r="O40" s="371" t="s">
        <v>128</v>
      </c>
      <c r="P40" s="727" t="s">
        <v>38</v>
      </c>
      <c r="Q40" s="1649">
        <v>46176</v>
      </c>
      <c r="R40" s="700" t="s">
        <v>128</v>
      </c>
      <c r="S40" s="362">
        <v>46211</v>
      </c>
      <c r="T40" s="372" t="s">
        <v>818</v>
      </c>
      <c r="U40" s="372" t="s">
        <v>818</v>
      </c>
      <c r="V40" s="1650">
        <v>813</v>
      </c>
      <c r="W40" s="1475">
        <v>800</v>
      </c>
      <c r="X40" s="1651">
        <f>SUM(V40-W40)</f>
        <v>13</v>
      </c>
      <c r="Y40" s="1237">
        <f>IFERROR($W40/$V40, 0)</f>
        <v>0.98400984009840098</v>
      </c>
      <c r="Z40" s="1649">
        <v>46184</v>
      </c>
      <c r="AA40" s="1663">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4">
        <v>46189</v>
      </c>
      <c r="R55" s="700" t="s">
        <v>256</v>
      </c>
      <c r="S55" s="362" t="s">
        <v>838</v>
      </c>
      <c r="T55" s="372" t="s">
        <v>818</v>
      </c>
      <c r="U55" s="372" t="s">
        <v>818</v>
      </c>
      <c r="V55" s="1322">
        <v>1667</v>
      </c>
      <c r="W55" s="1601">
        <v>1625</v>
      </c>
      <c r="X55" s="1651">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49">
        <v>46181</v>
      </c>
      <c r="AA62" s="1649">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48">
        <v>49</v>
      </c>
      <c r="I63" s="1229" t="s">
        <v>813</v>
      </c>
      <c r="J63" s="1218" t="s">
        <v>30</v>
      </c>
      <c r="K63" s="361"/>
      <c r="L63" s="1378">
        <v>46178</v>
      </c>
      <c r="M63" s="1218" t="s">
        <v>128</v>
      </c>
      <c r="N63" s="1653">
        <v>103484.5</v>
      </c>
      <c r="O63" s="1218" t="s">
        <v>128</v>
      </c>
      <c r="P63" s="727" t="s">
        <v>38</v>
      </c>
      <c r="Q63" s="1654">
        <v>46178</v>
      </c>
      <c r="R63" s="700" t="s">
        <v>256</v>
      </c>
      <c r="S63" s="362" t="s">
        <v>838</v>
      </c>
      <c r="T63" s="372" t="s">
        <v>818</v>
      </c>
      <c r="U63" s="372" t="s">
        <v>818</v>
      </c>
      <c r="V63" s="1651">
        <v>8094</v>
      </c>
      <c r="W63" s="1563">
        <v>7667</v>
      </c>
      <c r="X63" s="1222">
        <f t="shared" si="5"/>
        <v>427</v>
      </c>
      <c r="Y63" s="1272">
        <f>IFERROR($W63/$V63, 0)</f>
        <v>0.94724487274524338</v>
      </c>
      <c r="Z63" s="1654">
        <v>46189</v>
      </c>
      <c r="AA63" s="1654">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47">
        <v>79</v>
      </c>
      <c r="I64" s="303" t="s">
        <v>813</v>
      </c>
      <c r="J64" s="744" t="s">
        <v>30</v>
      </c>
      <c r="K64" s="689"/>
      <c r="L64" s="359" t="s">
        <v>632</v>
      </c>
      <c r="M64" s="1177" t="s">
        <v>128</v>
      </c>
      <c r="N64" s="1358">
        <v>73533</v>
      </c>
      <c r="O64" s="1178" t="s">
        <v>128</v>
      </c>
      <c r="P64" s="1404" t="s">
        <v>38</v>
      </c>
      <c r="Q64" s="1649">
        <v>46147</v>
      </c>
      <c r="R64" s="700" t="s">
        <v>128</v>
      </c>
      <c r="S64" s="362">
        <v>46190</v>
      </c>
      <c r="T64" s="372" t="s">
        <v>935</v>
      </c>
      <c r="U64" s="372" t="s">
        <v>935</v>
      </c>
      <c r="V64" s="1650">
        <v>5974</v>
      </c>
      <c r="W64" s="1665">
        <v>5911</v>
      </c>
      <c r="X64" s="1651">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78" activePane="topRight" state="frozen"/>
      <selection pane="topRight" activeCell="A184" sqref="A184:XFD1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47">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47">
        <v>58</v>
      </c>
      <c r="I316" s="371" t="s">
        <v>813</v>
      </c>
      <c r="J316" s="1055" t="s">
        <v>30</v>
      </c>
      <c r="K316" s="359" t="s">
        <v>632</v>
      </c>
      <c r="L316" s="371" t="s">
        <v>128</v>
      </c>
      <c r="M316" s="1239">
        <v>56668.15</v>
      </c>
      <c r="N316" s="918"/>
      <c r="O316" s="1348"/>
      <c r="P316" s="1239">
        <v>56668.15</v>
      </c>
      <c r="Q316" s="371" t="s">
        <v>128</v>
      </c>
      <c r="R316" s="1492" t="s">
        <v>38</v>
      </c>
      <c r="S316" s="1649">
        <v>46144</v>
      </c>
      <c r="T316" s="1651">
        <v>4061</v>
      </c>
      <c r="U316" s="1667">
        <v>4061</v>
      </c>
      <c r="V316" s="3">
        <f>IFERROR(Table5[[#This Row],[Actual Redline Completed Footage UG]]/Table5[[#This Row],[Footage UG]], 0)</f>
        <v>1</v>
      </c>
      <c r="W316" s="1664">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7"/>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528</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532</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630</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630</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901</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901</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903</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898</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898</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905</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898</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898</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895</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895</v>
      </c>
      <c r="B1217">
        <v>926</v>
      </c>
      <c r="C1217">
        <v>1128</v>
      </c>
      <c r="D1217">
        <v>1082</v>
      </c>
      <c r="E1217">
        <v>1325</v>
      </c>
      <c r="F1217">
        <v>441</v>
      </c>
      <c r="G1217">
        <v>4902</v>
      </c>
    </row>
    <row r="1218" spans="1:7">
      <c r="A1218" t="s">
        <v>540</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540</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667</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673</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972</v>
      </c>
    </row>
    <row r="1299" spans="1:7">
      <c r="A1299" t="s">
        <v>1461</v>
      </c>
      <c r="E1299">
        <v>253</v>
      </c>
      <c r="G1299">
        <v>253</v>
      </c>
    </row>
    <row r="1300" spans="1:7">
      <c r="A1300" t="s">
        <v>1009</v>
      </c>
    </row>
    <row r="1301" spans="1:7">
      <c r="A1301" t="s">
        <v>540</v>
      </c>
    </row>
    <row r="1302" spans="1:7">
      <c r="A1302" t="s">
        <v>1658</v>
      </c>
    </row>
    <row r="1303" spans="1:7">
      <c r="A1303" t="s">
        <v>1659</v>
      </c>
    </row>
    <row r="1304" spans="1:7">
      <c r="A1304" t="s">
        <v>667</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859</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667</v>
      </c>
      <c r="D1353">
        <v>667</v>
      </c>
      <c r="G1353">
        <v>667</v>
      </c>
    </row>
    <row r="1354" spans="1:7">
      <c r="A1354" t="s">
        <v>1083</v>
      </c>
      <c r="B1354">
        <v>1044</v>
      </c>
      <c r="G1354">
        <v>1044</v>
      </c>
    </row>
    <row r="1355" spans="1:7">
      <c r="A1355" t="s">
        <v>859</v>
      </c>
      <c r="C1355">
        <v>1062</v>
      </c>
      <c r="D1355">
        <v>1318</v>
      </c>
      <c r="E1355">
        <v>1165</v>
      </c>
      <c r="G1355">
        <v>3545</v>
      </c>
    </row>
    <row r="1356" spans="1:7">
      <c r="A1356" t="s">
        <v>670</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859</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857</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862</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row>
    <row r="1416" spans="1:7">
      <c r="A1416" t="s">
        <v>533</v>
      </c>
    </row>
    <row r="1417" spans="1:7">
      <c r="A1417" t="s">
        <v>972</v>
      </c>
      <c r="E1417">
        <v>438</v>
      </c>
      <c r="G1417">
        <v>438</v>
      </c>
    </row>
    <row r="1418" spans="1:7">
      <c r="A1418" t="s">
        <v>995</v>
      </c>
    </row>
    <row r="1419" spans="1:7">
      <c r="A1419" t="s">
        <v>862</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891</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862</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820</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891</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820</v>
      </c>
      <c r="B1489">
        <v>940</v>
      </c>
      <c r="C1489">
        <v>1575</v>
      </c>
      <c r="D1489">
        <v>507</v>
      </c>
      <c r="F1489">
        <v>354</v>
      </c>
      <c r="G1489">
        <v>3376</v>
      </c>
    </row>
    <row r="1490" spans="1:7">
      <c r="A1490" t="s">
        <v>827</v>
      </c>
      <c r="E1490">
        <v>2434</v>
      </c>
      <c r="G1490">
        <v>2434</v>
      </c>
    </row>
    <row r="1491" spans="1:7">
      <c r="A1491" t="s">
        <v>811</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908</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820</v>
      </c>
      <c r="B1508">
        <v>864</v>
      </c>
      <c r="C1508">
        <v>674</v>
      </c>
      <c r="D1508">
        <v>724</v>
      </c>
      <c r="E1508">
        <v>165</v>
      </c>
      <c r="G1508">
        <v>2427</v>
      </c>
    </row>
    <row r="1509" spans="1:7">
      <c r="A1509" t="s">
        <v>827</v>
      </c>
      <c r="D1509">
        <v>1012</v>
      </c>
      <c r="G1509">
        <v>1012</v>
      </c>
    </row>
    <row r="1510" spans="1:7">
      <c r="A1510" t="s">
        <v>811</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908</v>
      </c>
      <c r="E1515">
        <v>2018</v>
      </c>
      <c r="F1515">
        <v>1563</v>
      </c>
      <c r="G1515">
        <v>3581</v>
      </c>
    </row>
    <row r="1516" spans="1:7">
      <c r="A1516" t="s">
        <v>925</v>
      </c>
      <c r="D1516">
        <v>440</v>
      </c>
      <c r="F1516">
        <v>549</v>
      </c>
      <c r="G1516">
        <v>989</v>
      </c>
    </row>
    <row r="1517" spans="1:7">
      <c r="A1517" t="s">
        <v>1670</v>
      </c>
      <c r="D1517">
        <v>641</v>
      </c>
      <c r="G1517">
        <v>641</v>
      </c>
    </row>
    <row r="1518" spans="1:7">
      <c r="A1518" t="s">
        <v>1015</v>
      </c>
      <c r="D1518">
        <v>947</v>
      </c>
      <c r="E1518">
        <v>1381</v>
      </c>
      <c r="G1518">
        <v>2328</v>
      </c>
    </row>
    <row r="1519" spans="1:7">
      <c r="A1519" t="s">
        <v>816</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827</v>
      </c>
      <c r="B1528">
        <v>757</v>
      </c>
      <c r="G1528">
        <v>757</v>
      </c>
    </row>
    <row r="1529" spans="1:7">
      <c r="A1529" t="s">
        <v>811</v>
      </c>
      <c r="C1529">
        <v>110</v>
      </c>
      <c r="G1529">
        <v>110</v>
      </c>
    </row>
    <row r="1530" spans="1:7">
      <c r="A1530" t="s">
        <v>928</v>
      </c>
      <c r="F1530">
        <v>630</v>
      </c>
      <c r="G1530">
        <v>630</v>
      </c>
    </row>
    <row r="1531" spans="1:7">
      <c r="A1531" t="s">
        <v>927</v>
      </c>
      <c r="D1531">
        <v>43</v>
      </c>
      <c r="E1531">
        <v>8</v>
      </c>
      <c r="G1531">
        <v>51</v>
      </c>
    </row>
    <row r="1532" spans="1:7">
      <c r="A1532" t="s">
        <v>908</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816</v>
      </c>
      <c r="B1535">
        <v>350</v>
      </c>
      <c r="G1535">
        <v>350</v>
      </c>
    </row>
    <row r="1536" spans="1:7">
      <c r="A1536" t="s">
        <v>929</v>
      </c>
      <c r="D1536">
        <v>140</v>
      </c>
      <c r="G1536">
        <v>140</v>
      </c>
    </row>
    <row r="1537" spans="1:7">
      <c r="A1537" t="s">
        <v>1539</v>
      </c>
      <c r="C1537">
        <v>1174</v>
      </c>
      <c r="D1537">
        <v>1060</v>
      </c>
      <c r="E1537">
        <v>818</v>
      </c>
      <c r="F1537">
        <v>441</v>
      </c>
      <c r="G1537">
        <v>3493</v>
      </c>
    </row>
    <row r="1538" spans="1:7">
      <c r="A1538" t="s">
        <v>728</v>
      </c>
      <c r="C1538">
        <v>521</v>
      </c>
      <c r="D1538">
        <v>701</v>
      </c>
      <c r="E1538">
        <v>707</v>
      </c>
      <c r="F1538">
        <v>512</v>
      </c>
      <c r="G1538">
        <v>2441</v>
      </c>
    </row>
    <row r="1539" spans="1:7">
      <c r="A1539" t="s">
        <v>1012</v>
      </c>
      <c r="C1539">
        <v>473</v>
      </c>
      <c r="D1539">
        <v>1258</v>
      </c>
      <c r="E1539">
        <v>1494</v>
      </c>
      <c r="G1539">
        <v>3225</v>
      </c>
    </row>
    <row r="1540" spans="1:7">
      <c r="A1540" t="s">
        <v>830</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857</v>
      </c>
      <c r="D1549">
        <v>258</v>
      </c>
      <c r="G1549">
        <v>258</v>
      </c>
    </row>
    <row r="1550" spans="1:7">
      <c r="A1550" t="s">
        <v>827</v>
      </c>
      <c r="B1550">
        <v>1627</v>
      </c>
      <c r="G1550">
        <v>1627</v>
      </c>
    </row>
    <row r="1551" spans="1:7">
      <c r="A1551" t="s">
        <v>1300</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1539</v>
      </c>
      <c r="C1556">
        <v>679</v>
      </c>
      <c r="D1556">
        <v>263</v>
      </c>
      <c r="E1556">
        <v>46</v>
      </c>
      <c r="G1556">
        <v>988</v>
      </c>
    </row>
    <row r="1557" spans="1:7">
      <c r="A1557" t="s">
        <v>728</v>
      </c>
    </row>
    <row r="1558" spans="1:7">
      <c r="A1558" t="s">
        <v>1012</v>
      </c>
      <c r="B1558">
        <v>1070</v>
      </c>
      <c r="C1558">
        <v>584</v>
      </c>
      <c r="G1558">
        <v>1654</v>
      </c>
    </row>
    <row r="1559" spans="1:7">
      <c r="A1559" t="s">
        <v>834</v>
      </c>
      <c r="B1559">
        <v>525</v>
      </c>
      <c r="D1559">
        <v>787</v>
      </c>
      <c r="F1559">
        <v>540</v>
      </c>
      <c r="G1559">
        <v>1852</v>
      </c>
    </row>
    <row r="1560" spans="1:7">
      <c r="A1560" t="s">
        <v>687</v>
      </c>
      <c r="B1560">
        <v>483</v>
      </c>
      <c r="F1560">
        <v>191</v>
      </c>
      <c r="G1560">
        <v>674</v>
      </c>
    </row>
    <row r="1561" spans="1:7">
      <c r="A1561" t="s">
        <v>863</v>
      </c>
      <c r="C1561">
        <v>443</v>
      </c>
      <c r="D1561">
        <v>406</v>
      </c>
      <c r="E1561">
        <v>361</v>
      </c>
      <c r="F1561">
        <v>345</v>
      </c>
      <c r="G1561">
        <v>1555</v>
      </c>
    </row>
    <row r="1562" spans="1:7">
      <c r="A1562" t="s">
        <v>910</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809</v>
      </c>
      <c r="D1566">
        <v>292</v>
      </c>
      <c r="F1566">
        <v>2380</v>
      </c>
      <c r="G1566">
        <v>2672</v>
      </c>
    </row>
    <row r="1567" spans="1:7">
      <c r="A1567" t="s">
        <v>1510</v>
      </c>
      <c r="E1567">
        <v>145</v>
      </c>
      <c r="G1567">
        <v>145</v>
      </c>
    </row>
    <row r="1568" spans="1:7">
      <c r="A1568" t="s">
        <v>852</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928</v>
      </c>
      <c r="F1576">
        <v>241</v>
      </c>
      <c r="G1576">
        <v>241</v>
      </c>
    </row>
    <row r="1577" spans="1:7">
      <c r="A1577" t="s">
        <v>927</v>
      </c>
    </row>
    <row r="1578" spans="1:7">
      <c r="A1578" t="s">
        <v>1012</v>
      </c>
      <c r="E1578">
        <v>60</v>
      </c>
      <c r="G1578">
        <v>60</v>
      </c>
    </row>
    <row r="1579" spans="1:7">
      <c r="A1579" t="s">
        <v>834</v>
      </c>
      <c r="B1579">
        <v>585</v>
      </c>
      <c r="C1579">
        <v>464</v>
      </c>
      <c r="D1579">
        <v>579</v>
      </c>
      <c r="E1579">
        <v>300</v>
      </c>
      <c r="F1579">
        <v>216</v>
      </c>
      <c r="G1579">
        <v>2144</v>
      </c>
    </row>
    <row r="1580" spans="1:7">
      <c r="A1580" t="s">
        <v>687</v>
      </c>
      <c r="B1580">
        <v>587</v>
      </c>
      <c r="C1580">
        <v>364</v>
      </c>
      <c r="E1580">
        <v>654</v>
      </c>
      <c r="F1580">
        <v>1381</v>
      </c>
      <c r="G1580">
        <v>2986</v>
      </c>
    </row>
    <row r="1581" spans="1:7">
      <c r="A1581" t="s">
        <v>863</v>
      </c>
      <c r="B1581">
        <v>766</v>
      </c>
      <c r="C1581">
        <v>566</v>
      </c>
      <c r="D1581">
        <v>488</v>
      </c>
      <c r="F1581">
        <v>225</v>
      </c>
      <c r="G1581">
        <v>2045</v>
      </c>
    </row>
    <row r="1582" spans="1:7">
      <c r="A1582" t="s">
        <v>910</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809</v>
      </c>
      <c r="C1585">
        <v>766</v>
      </c>
      <c r="G1585">
        <v>766</v>
      </c>
    </row>
    <row r="1586" spans="1:7">
      <c r="A1586" t="s">
        <v>852</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834</v>
      </c>
      <c r="C1597">
        <v>65</v>
      </c>
      <c r="G1597">
        <v>65</v>
      </c>
    </row>
    <row r="1598" spans="1:7">
      <c r="A1598" t="s">
        <v>687</v>
      </c>
      <c r="E1598">
        <v>1196</v>
      </c>
      <c r="G1598">
        <v>1196</v>
      </c>
    </row>
    <row r="1599" spans="1:7">
      <c r="A1599" t="s">
        <v>863</v>
      </c>
      <c r="C1599">
        <v>465</v>
      </c>
      <c r="D1599">
        <v>193</v>
      </c>
      <c r="E1599">
        <v>1067</v>
      </c>
      <c r="F1599">
        <v>339</v>
      </c>
      <c r="G1599">
        <v>2064</v>
      </c>
    </row>
    <row r="1600" spans="1:7">
      <c r="A1600" t="s">
        <v>1510</v>
      </c>
    </row>
    <row r="1601" spans="1:7">
      <c r="A1601" t="s">
        <v>1672</v>
      </c>
      <c r="E1601">
        <v>176</v>
      </c>
      <c r="F1601">
        <v>2202</v>
      </c>
      <c r="G1601">
        <v>2378</v>
      </c>
    </row>
    <row r="1602" spans="1:7">
      <c r="A1602" t="s">
        <v>836</v>
      </c>
      <c r="C1602">
        <v>649</v>
      </c>
      <c r="D1602">
        <v>130</v>
      </c>
      <c r="E1602">
        <v>864</v>
      </c>
      <c r="G1602">
        <v>1643</v>
      </c>
    </row>
    <row r="1603" spans="1:7">
      <c r="A1603" t="s">
        <v>877</v>
      </c>
      <c r="C1603">
        <v>1157</v>
      </c>
      <c r="G1603">
        <v>1157</v>
      </c>
    </row>
    <row r="1604" spans="1:7">
      <c r="A1604" t="s">
        <v>1505</v>
      </c>
      <c r="C1604">
        <v>2456</v>
      </c>
      <c r="D1604">
        <v>2095</v>
      </c>
      <c r="G1604">
        <v>4551</v>
      </c>
    </row>
    <row r="1605" spans="1:7">
      <c r="A1605" t="s">
        <v>930</v>
      </c>
      <c r="C1605">
        <v>591</v>
      </c>
      <c r="D1605">
        <v>670</v>
      </c>
      <c r="E1605">
        <v>622</v>
      </c>
      <c r="F1605">
        <v>664</v>
      </c>
      <c r="G1605">
        <v>2547</v>
      </c>
    </row>
    <row r="1606" spans="1:7">
      <c r="A1606" t="s">
        <v>824</v>
      </c>
      <c r="D1606">
        <v>420</v>
      </c>
      <c r="E1606">
        <v>690</v>
      </c>
      <c r="G1606">
        <v>1110</v>
      </c>
    </row>
    <row r="1607" spans="1:7">
      <c r="A1607" t="s">
        <v>693</v>
      </c>
      <c r="D1607">
        <v>1110</v>
      </c>
      <c r="E1607">
        <v>1904</v>
      </c>
      <c r="F1607">
        <v>836</v>
      </c>
      <c r="G1607">
        <v>3850</v>
      </c>
    </row>
    <row r="1608" spans="1:7">
      <c r="A1608" t="s">
        <v>866</v>
      </c>
      <c r="E1608">
        <v>319</v>
      </c>
      <c r="F1608">
        <v>446</v>
      </c>
      <c r="G1608">
        <v>765</v>
      </c>
    </row>
    <row r="1609" spans="1:7">
      <c r="A1609" t="s">
        <v>874</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687</v>
      </c>
      <c r="F1619">
        <v>241</v>
      </c>
      <c r="G1619">
        <v>241</v>
      </c>
    </row>
    <row r="1620" spans="1:7">
      <c r="A1620" t="s">
        <v>863</v>
      </c>
      <c r="C1620">
        <v>411</v>
      </c>
      <c r="D1620">
        <v>237</v>
      </c>
      <c r="F1620">
        <v>26</v>
      </c>
      <c r="G1620">
        <v>674</v>
      </c>
    </row>
    <row r="1621" spans="1:7">
      <c r="A1621" t="s">
        <v>809</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836</v>
      </c>
      <c r="B1625">
        <v>500</v>
      </c>
      <c r="C1625">
        <v>985</v>
      </c>
      <c r="D1625">
        <v>860</v>
      </c>
      <c r="E1625">
        <v>212</v>
      </c>
      <c r="G1625">
        <v>2557</v>
      </c>
    </row>
    <row r="1626" spans="1:7">
      <c r="A1626" t="s">
        <v>930</v>
      </c>
      <c r="B1626">
        <v>783</v>
      </c>
      <c r="C1626">
        <v>733</v>
      </c>
      <c r="D1626">
        <v>970</v>
      </c>
      <c r="E1626">
        <v>917</v>
      </c>
      <c r="F1626">
        <v>589</v>
      </c>
      <c r="G1626">
        <v>3992</v>
      </c>
    </row>
    <row r="1627" spans="1:7">
      <c r="A1627" t="s">
        <v>824</v>
      </c>
      <c r="B1627">
        <v>612</v>
      </c>
      <c r="G1627">
        <v>612</v>
      </c>
    </row>
    <row r="1628" spans="1:7">
      <c r="A1628" t="s">
        <v>693</v>
      </c>
      <c r="C1628">
        <v>1309</v>
      </c>
      <c r="D1628">
        <v>427</v>
      </c>
      <c r="E1628">
        <v>421</v>
      </c>
      <c r="G1628">
        <v>2157</v>
      </c>
    </row>
    <row r="1629" spans="1:7">
      <c r="A1629" t="s">
        <v>866</v>
      </c>
      <c r="B1629">
        <v>693</v>
      </c>
      <c r="C1629">
        <v>596</v>
      </c>
      <c r="D1629">
        <v>240</v>
      </c>
      <c r="E1629">
        <v>180</v>
      </c>
      <c r="F1629">
        <v>150</v>
      </c>
      <c r="G1629">
        <v>1859</v>
      </c>
    </row>
    <row r="1630" spans="1:7">
      <c r="A1630" t="s">
        <v>874</v>
      </c>
      <c r="B1630">
        <v>1826</v>
      </c>
      <c r="C1630">
        <v>882</v>
      </c>
      <c r="D1630">
        <v>1681</v>
      </c>
      <c r="E1630">
        <v>760</v>
      </c>
      <c r="F1630">
        <v>243</v>
      </c>
      <c r="G1630">
        <v>5392</v>
      </c>
    </row>
    <row r="1631" spans="1:7">
      <c r="A1631" t="s">
        <v>1025</v>
      </c>
      <c r="C1631">
        <v>2110</v>
      </c>
      <c r="D1631">
        <v>218</v>
      </c>
      <c r="E1631">
        <v>796</v>
      </c>
      <c r="F1631">
        <v>800</v>
      </c>
      <c r="G1631">
        <v>3924</v>
      </c>
    </row>
    <row r="1632" spans="1:7">
      <c r="A1632" t="s">
        <v>571</v>
      </c>
      <c r="B1632">
        <v>514</v>
      </c>
      <c r="C1632">
        <v>457</v>
      </c>
      <c r="D1632">
        <v>580</v>
      </c>
      <c r="E1632">
        <v>590</v>
      </c>
      <c r="F1632">
        <v>351</v>
      </c>
      <c r="G1632">
        <v>2492</v>
      </c>
    </row>
    <row r="1633" spans="1:7">
      <c r="A1633" t="s">
        <v>700</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654</v>
      </c>
      <c r="E1636">
        <v>590</v>
      </c>
      <c r="F1636">
        <v>261</v>
      </c>
      <c r="G1636">
        <v>851</v>
      </c>
    </row>
    <row r="1637" spans="1:7">
      <c r="A1637" t="s">
        <v>911</v>
      </c>
      <c r="E1637">
        <v>2715</v>
      </c>
      <c r="F1637">
        <v>1377</v>
      </c>
      <c r="G1637">
        <v>4092</v>
      </c>
    </row>
    <row r="1638" spans="1:7">
      <c r="A1638" t="s">
        <v>914</v>
      </c>
      <c r="E1638">
        <v>804</v>
      </c>
      <c r="F1638">
        <v>559</v>
      </c>
      <c r="G1638">
        <v>1363</v>
      </c>
    </row>
    <row r="1639" spans="1:7">
      <c r="A1639" t="s">
        <v>869</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687</v>
      </c>
      <c r="E1648">
        <v>525</v>
      </c>
      <c r="G1648">
        <v>525</v>
      </c>
    </row>
    <row r="1649" spans="1:7">
      <c r="A1649" t="s">
        <v>863</v>
      </c>
    </row>
    <row r="1650" spans="1:7">
      <c r="A1650" t="s">
        <v>1548</v>
      </c>
      <c r="B1650">
        <v>100</v>
      </c>
      <c r="G1650">
        <v>100</v>
      </c>
    </row>
    <row r="1651" spans="1:7">
      <c r="A1651" t="s">
        <v>836</v>
      </c>
      <c r="B1651">
        <v>314</v>
      </c>
      <c r="G1651">
        <v>314</v>
      </c>
    </row>
    <row r="1652" spans="1:7">
      <c r="A1652" t="s">
        <v>877</v>
      </c>
      <c r="B1652">
        <v>1643</v>
      </c>
      <c r="C1652">
        <v>1601</v>
      </c>
      <c r="D1652">
        <v>764</v>
      </c>
      <c r="G1652">
        <v>4008</v>
      </c>
    </row>
    <row r="1653" spans="1:7">
      <c r="A1653" t="s">
        <v>930</v>
      </c>
      <c r="B1653">
        <v>230</v>
      </c>
      <c r="D1653">
        <v>31</v>
      </c>
      <c r="E1653">
        <v>24</v>
      </c>
      <c r="F1653">
        <v>19</v>
      </c>
      <c r="G1653">
        <v>304</v>
      </c>
    </row>
    <row r="1654" spans="1:7">
      <c r="A1654" t="s">
        <v>693</v>
      </c>
      <c r="E1654">
        <v>43</v>
      </c>
      <c r="G1654">
        <v>43</v>
      </c>
    </row>
    <row r="1655" spans="1:7">
      <c r="A1655" t="s">
        <v>866</v>
      </c>
      <c r="D1655">
        <v>510</v>
      </c>
      <c r="E1655">
        <v>320</v>
      </c>
      <c r="F1655">
        <v>155</v>
      </c>
      <c r="G1655">
        <v>985</v>
      </c>
    </row>
    <row r="1656" spans="1:7">
      <c r="A1656" t="s">
        <v>874</v>
      </c>
      <c r="C1656">
        <v>68</v>
      </c>
      <c r="F1656">
        <v>2404</v>
      </c>
      <c r="G1656">
        <v>2472</v>
      </c>
    </row>
    <row r="1657" spans="1:7">
      <c r="A1657" t="s">
        <v>1025</v>
      </c>
      <c r="B1657">
        <v>363</v>
      </c>
      <c r="G1657">
        <v>363</v>
      </c>
    </row>
    <row r="1658" spans="1:7">
      <c r="A1658" t="s">
        <v>571</v>
      </c>
      <c r="B1658">
        <v>370</v>
      </c>
      <c r="G1658">
        <v>370</v>
      </c>
    </row>
    <row r="1659" spans="1:7">
      <c r="A1659" t="s">
        <v>654</v>
      </c>
    </row>
    <row r="1660" spans="1:7">
      <c r="A1660" t="s">
        <v>911</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869</v>
      </c>
      <c r="B1662">
        <v>1403</v>
      </c>
      <c r="C1662">
        <v>1668</v>
      </c>
      <c r="D1662">
        <v>1670</v>
      </c>
      <c r="E1662">
        <v>1364</v>
      </c>
      <c r="G1662">
        <v>6105</v>
      </c>
    </row>
    <row r="1663" spans="1:7">
      <c r="A1663" t="s">
        <v>882</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845</v>
      </c>
      <c r="D1666">
        <v>1095</v>
      </c>
      <c r="E1666">
        <v>1806</v>
      </c>
      <c r="G1666">
        <v>2901</v>
      </c>
    </row>
    <row r="1667" spans="1:7">
      <c r="A1667" t="s">
        <v>888</v>
      </c>
      <c r="E1667">
        <v>800</v>
      </c>
      <c r="G1667">
        <v>800</v>
      </c>
    </row>
    <row r="1668" spans="1:7">
      <c r="A1668" t="s">
        <v>841</v>
      </c>
      <c r="F1668">
        <v>1633</v>
      </c>
      <c r="G1668">
        <v>1633</v>
      </c>
    </row>
    <row r="1669" spans="1:7">
      <c r="A1669" t="s">
        <v>843</v>
      </c>
      <c r="E1669">
        <v>981</v>
      </c>
      <c r="F1669">
        <v>1038</v>
      </c>
      <c r="G1669">
        <v>2019</v>
      </c>
    </row>
    <row r="1670" spans="1:7">
      <c r="A1670" t="s">
        <v>685</v>
      </c>
      <c r="E1670">
        <v>1809</v>
      </c>
      <c r="F1670">
        <v>1876</v>
      </c>
      <c r="G1670">
        <v>3685</v>
      </c>
    </row>
    <row r="1671" spans="1:7">
      <c r="A1671" t="s">
        <v>799</v>
      </c>
      <c r="E1671">
        <v>682</v>
      </c>
      <c r="F1671">
        <v>370</v>
      </c>
      <c r="G1671">
        <v>1052</v>
      </c>
    </row>
    <row r="1672" spans="1:7">
      <c r="A1672" t="s">
        <v>883</v>
      </c>
      <c r="F1672">
        <v>2663</v>
      </c>
      <c r="G1672">
        <v>2663</v>
      </c>
    </row>
    <row r="1673" spans="1:7">
      <c r="A1673" t="s">
        <v>887</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C1679">
        <v>120</v>
      </c>
      <c r="E1679">
        <v>40</v>
      </c>
      <c r="G1679">
        <v>160</v>
      </c>
    </row>
    <row r="1680" spans="1:7">
      <c r="A1680" t="s">
        <v>877</v>
      </c>
      <c r="C1680">
        <v>1083</v>
      </c>
      <c r="G1680">
        <v>1083</v>
      </c>
    </row>
    <row r="1681" spans="1:7">
      <c r="A1681" t="s">
        <v>930</v>
      </c>
      <c r="B1681">
        <v>27</v>
      </c>
      <c r="C1681">
        <v>32</v>
      </c>
      <c r="D1681">
        <v>32</v>
      </c>
      <c r="E1681">
        <v>65</v>
      </c>
      <c r="F1681">
        <v>31</v>
      </c>
      <c r="G1681">
        <v>187</v>
      </c>
    </row>
    <row r="1682" spans="1:7">
      <c r="A1682" t="s">
        <v>866</v>
      </c>
      <c r="B1682">
        <v>350</v>
      </c>
      <c r="C1682">
        <v>180</v>
      </c>
      <c r="D1682">
        <v>529</v>
      </c>
      <c r="E1682">
        <v>415</v>
      </c>
      <c r="G1682">
        <v>1474</v>
      </c>
    </row>
    <row r="1683" spans="1:7">
      <c r="A1683" t="s">
        <v>571</v>
      </c>
      <c r="D1683">
        <v>1008</v>
      </c>
      <c r="E1683">
        <v>653</v>
      </c>
      <c r="G1683">
        <v>1661</v>
      </c>
    </row>
    <row r="1684" spans="1:7">
      <c r="A1684" t="s">
        <v>700</v>
      </c>
      <c r="B1684">
        <v>1076</v>
      </c>
      <c r="C1684">
        <v>999</v>
      </c>
      <c r="F1684">
        <v>309</v>
      </c>
      <c r="G1684">
        <v>2384</v>
      </c>
    </row>
    <row r="1685" spans="1:7">
      <c r="A1685" t="s">
        <v>869</v>
      </c>
    </row>
    <row r="1686" spans="1:7">
      <c r="A1686" t="s">
        <v>882</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685</v>
      </c>
      <c r="B1691">
        <v>636</v>
      </c>
      <c r="G1691">
        <v>636</v>
      </c>
    </row>
    <row r="1692" spans="1:7">
      <c r="A1692" t="s">
        <v>799</v>
      </c>
      <c r="B1692">
        <v>587</v>
      </c>
      <c r="C1692">
        <v>708</v>
      </c>
      <c r="D1692">
        <v>512</v>
      </c>
      <c r="E1692">
        <v>661</v>
      </c>
      <c r="F1692">
        <v>303</v>
      </c>
      <c r="G1692">
        <v>2771</v>
      </c>
    </row>
    <row r="1693" spans="1:7">
      <c r="A1693" t="s">
        <v>883</v>
      </c>
      <c r="B1693">
        <v>1830</v>
      </c>
      <c r="G1693">
        <v>1830</v>
      </c>
    </row>
    <row r="1694" spans="1:7">
      <c r="A1694" t="s">
        <v>887</v>
      </c>
      <c r="B1694">
        <v>889</v>
      </c>
      <c r="C1694">
        <v>1618</v>
      </c>
      <c r="D1694">
        <v>597</v>
      </c>
      <c r="E1694">
        <v>984</v>
      </c>
      <c r="G1694">
        <v>4088</v>
      </c>
    </row>
    <row r="1695" spans="1:7">
      <c r="A1695" t="s">
        <v>871</v>
      </c>
      <c r="B1695">
        <v>1161</v>
      </c>
      <c r="D1695">
        <v>2191</v>
      </c>
      <c r="E1695">
        <v>520</v>
      </c>
      <c r="G1695">
        <v>3872</v>
      </c>
    </row>
    <row r="1696" spans="1:7">
      <c r="A1696" t="s">
        <v>872</v>
      </c>
      <c r="B1696">
        <v>1639</v>
      </c>
      <c r="C1696">
        <v>2989</v>
      </c>
      <c r="D1696">
        <v>1756</v>
      </c>
      <c r="E1696">
        <v>1605</v>
      </c>
      <c r="G1696">
        <v>7989</v>
      </c>
    </row>
    <row r="1697" spans="1:7">
      <c r="A1697" t="s">
        <v>588</v>
      </c>
      <c r="B1697">
        <v>300</v>
      </c>
      <c r="C1697">
        <v>387</v>
      </c>
      <c r="D1697">
        <v>245</v>
      </c>
      <c r="E1697">
        <v>245</v>
      </c>
      <c r="G1697">
        <v>1177</v>
      </c>
    </row>
    <row r="1698" spans="1:7">
      <c r="A1698" t="s">
        <v>1673</v>
      </c>
      <c r="B1698">
        <v>75</v>
      </c>
      <c r="C1698">
        <v>248</v>
      </c>
      <c r="G1698">
        <v>323</v>
      </c>
    </row>
    <row r="1699" spans="1:7">
      <c r="A1699" t="s">
        <v>605</v>
      </c>
      <c r="B1699">
        <v>139</v>
      </c>
      <c r="C1699">
        <v>361</v>
      </c>
      <c r="D1699">
        <v>2000</v>
      </c>
      <c r="E1699">
        <v>2076</v>
      </c>
      <c r="G1699">
        <v>4576</v>
      </c>
    </row>
    <row r="1700" spans="1:7">
      <c r="A1700" t="s">
        <v>578</v>
      </c>
      <c r="E1700">
        <v>1289</v>
      </c>
      <c r="G1700">
        <v>1289</v>
      </c>
    </row>
    <row r="1701" spans="1:7">
      <c r="A1701" t="s">
        <v>932</v>
      </c>
      <c r="C1701">
        <v>579</v>
      </c>
      <c r="E1701">
        <v>2842</v>
      </c>
      <c r="G1701">
        <v>3421</v>
      </c>
    </row>
    <row r="1702" spans="1:7">
      <c r="A1702" t="s">
        <v>696</v>
      </c>
      <c r="C1702">
        <v>608</v>
      </c>
      <c r="D1702">
        <v>784</v>
      </c>
      <c r="E1702">
        <v>337</v>
      </c>
      <c r="G1702">
        <v>1729</v>
      </c>
    </row>
    <row r="1703" spans="1:7">
      <c r="A1703" t="s">
        <v>913</v>
      </c>
      <c r="C1703">
        <v>3059</v>
      </c>
      <c r="D1703">
        <v>820</v>
      </c>
      <c r="F1703">
        <v>553</v>
      </c>
      <c r="G1703">
        <v>4432</v>
      </c>
    </row>
    <row r="1704" spans="1:7">
      <c r="A1704" t="s">
        <v>884</v>
      </c>
      <c r="D1704">
        <v>2590</v>
      </c>
      <c r="E1704">
        <v>1745</v>
      </c>
      <c r="G1704">
        <v>4335</v>
      </c>
    </row>
    <row r="1705" spans="1:7">
      <c r="A1705" t="s">
        <v>602</v>
      </c>
      <c r="D1705">
        <v>179</v>
      </c>
      <c r="G1705">
        <v>179</v>
      </c>
    </row>
    <row r="1706" spans="1:7">
      <c r="A1706" t="s">
        <v>912</v>
      </c>
      <c r="D1706">
        <v>1611</v>
      </c>
      <c r="E1706">
        <v>2862</v>
      </c>
      <c r="F1706">
        <v>894</v>
      </c>
      <c r="G1706">
        <v>5367</v>
      </c>
    </row>
    <row r="1707" spans="1:7">
      <c r="A1707" t="s">
        <v>886</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849</v>
      </c>
      <c r="E1712">
        <v>865</v>
      </c>
      <c r="G1712">
        <v>865</v>
      </c>
    </row>
    <row r="1713" spans="1:7">
      <c r="A1713" t="s">
        <v>701</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809</v>
      </c>
    </row>
    <row r="1724" spans="1:7">
      <c r="A1724" t="s">
        <v>1502</v>
      </c>
    </row>
    <row r="1725" spans="1:7">
      <c r="A1725" t="s">
        <v>866</v>
      </c>
      <c r="B1725">
        <v>171</v>
      </c>
      <c r="D1725">
        <v>93</v>
      </c>
      <c r="G1725">
        <v>264</v>
      </c>
    </row>
    <row r="1726" spans="1:7">
      <c r="A1726" t="s">
        <v>571</v>
      </c>
      <c r="B1726">
        <v>214</v>
      </c>
      <c r="C1726">
        <v>1276</v>
      </c>
      <c r="G1726">
        <v>1490</v>
      </c>
    </row>
    <row r="1727" spans="1:7">
      <c r="A1727" t="s">
        <v>700</v>
      </c>
      <c r="B1727">
        <v>511</v>
      </c>
      <c r="D1727">
        <v>84</v>
      </c>
      <c r="E1727">
        <v>75</v>
      </c>
      <c r="G1727">
        <v>670</v>
      </c>
    </row>
    <row r="1728" spans="1:7">
      <c r="A1728" t="s">
        <v>695</v>
      </c>
      <c r="E1728">
        <v>951</v>
      </c>
      <c r="G1728">
        <v>951</v>
      </c>
    </row>
    <row r="1729" spans="1:7">
      <c r="A1729" t="s">
        <v>931</v>
      </c>
      <c r="B1729">
        <v>87</v>
      </c>
      <c r="G1729">
        <v>87</v>
      </c>
    </row>
    <row r="1730" spans="1:7">
      <c r="A1730" t="s">
        <v>915</v>
      </c>
      <c r="B1730">
        <v>697</v>
      </c>
      <c r="F1730">
        <v>3</v>
      </c>
      <c r="G1730">
        <v>700</v>
      </c>
    </row>
    <row r="1731" spans="1:7">
      <c r="A1731" t="s">
        <v>799</v>
      </c>
      <c r="B1731">
        <v>672</v>
      </c>
      <c r="C1731">
        <v>710</v>
      </c>
      <c r="D1731">
        <v>823</v>
      </c>
      <c r="E1731">
        <v>601</v>
      </c>
      <c r="F1731">
        <v>597</v>
      </c>
      <c r="G1731">
        <v>3403</v>
      </c>
    </row>
    <row r="1732" spans="1:7">
      <c r="A1732" t="s">
        <v>883</v>
      </c>
    </row>
    <row r="1733" spans="1:7">
      <c r="A1733" t="s">
        <v>887</v>
      </c>
      <c r="B1733">
        <v>391</v>
      </c>
      <c r="G1733">
        <v>391</v>
      </c>
    </row>
    <row r="1734" spans="1:7">
      <c r="A1734" t="s">
        <v>871</v>
      </c>
      <c r="D1734">
        <v>2241</v>
      </c>
      <c r="G1734">
        <v>2241</v>
      </c>
    </row>
    <row r="1735" spans="1:7">
      <c r="A1735" t="s">
        <v>872</v>
      </c>
      <c r="D1735">
        <v>1179</v>
      </c>
      <c r="G1735">
        <v>1179</v>
      </c>
    </row>
    <row r="1736" spans="1:7">
      <c r="A1736" t="s">
        <v>605</v>
      </c>
      <c r="B1736">
        <v>364</v>
      </c>
      <c r="G1736">
        <v>364</v>
      </c>
    </row>
    <row r="1737" spans="1:7">
      <c r="A1737" t="s">
        <v>578</v>
      </c>
      <c r="D1737">
        <v>2452</v>
      </c>
      <c r="G1737">
        <v>2452</v>
      </c>
    </row>
    <row r="1738" spans="1:7">
      <c r="A1738" t="s">
        <v>932</v>
      </c>
      <c r="B1738">
        <v>2283</v>
      </c>
      <c r="C1738">
        <v>1160</v>
      </c>
      <c r="D1738">
        <v>803</v>
      </c>
      <c r="G1738">
        <v>4246</v>
      </c>
    </row>
    <row r="1739" spans="1:7">
      <c r="A1739" t="s">
        <v>696</v>
      </c>
      <c r="C1739">
        <v>689</v>
      </c>
      <c r="G1739">
        <v>689</v>
      </c>
    </row>
    <row r="1740" spans="1:7">
      <c r="A1740" t="s">
        <v>913</v>
      </c>
      <c r="C1740">
        <v>193</v>
      </c>
      <c r="G1740">
        <v>193</v>
      </c>
    </row>
    <row r="1741" spans="1:7">
      <c r="A1741" t="s">
        <v>884</v>
      </c>
      <c r="B1741">
        <v>825</v>
      </c>
      <c r="C1741">
        <v>950</v>
      </c>
      <c r="D1741">
        <v>502</v>
      </c>
      <c r="E1741">
        <v>838</v>
      </c>
      <c r="G1741">
        <v>3115</v>
      </c>
    </row>
    <row r="1742" spans="1:7">
      <c r="A1742" t="s">
        <v>602</v>
      </c>
      <c r="B1742">
        <v>281</v>
      </c>
      <c r="C1742">
        <v>115</v>
      </c>
      <c r="D1742">
        <v>253</v>
      </c>
      <c r="G1742">
        <v>649</v>
      </c>
    </row>
    <row r="1743" spans="1:7">
      <c r="A1743" t="s">
        <v>912</v>
      </c>
      <c r="C1743">
        <v>210</v>
      </c>
      <c r="G1743">
        <v>210</v>
      </c>
    </row>
    <row r="1744" spans="1:7">
      <c r="A1744" t="s">
        <v>886</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849</v>
      </c>
      <c r="B1748">
        <v>859</v>
      </c>
      <c r="C1748">
        <v>971</v>
      </c>
      <c r="D1748">
        <v>667</v>
      </c>
      <c r="E1748">
        <v>1025</v>
      </c>
      <c r="G1748">
        <v>3522</v>
      </c>
    </row>
    <row r="1749" spans="1:7">
      <c r="A1749" t="s">
        <v>701</v>
      </c>
      <c r="C1749">
        <v>949</v>
      </c>
      <c r="D1749">
        <v>514</v>
      </c>
      <c r="E1749">
        <v>790</v>
      </c>
      <c r="G1749">
        <v>2253</v>
      </c>
    </row>
    <row r="1750" spans="1:7">
      <c r="A1750" t="s">
        <v>837</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604</v>
      </c>
      <c r="B1753">
        <v>620</v>
      </c>
      <c r="G1753">
        <v>620</v>
      </c>
    </row>
    <row r="1754" spans="1:7">
      <c r="A1754" t="s">
        <v>634</v>
      </c>
      <c r="B1754">
        <v>1115</v>
      </c>
      <c r="C1754">
        <v>891</v>
      </c>
      <c r="D1754">
        <v>1345</v>
      </c>
      <c r="E1754">
        <v>1328</v>
      </c>
      <c r="G1754">
        <v>4679</v>
      </c>
    </row>
    <row r="1755" spans="1:7">
      <c r="A1755" t="s">
        <v>573</v>
      </c>
      <c r="B1755">
        <v>876</v>
      </c>
      <c r="C1755">
        <v>890</v>
      </c>
      <c r="D1755">
        <v>749</v>
      </c>
      <c r="E1755">
        <v>346</v>
      </c>
      <c r="G1755">
        <v>2861</v>
      </c>
    </row>
    <row r="1756" spans="1:7">
      <c r="A1756" t="s">
        <v>878</v>
      </c>
      <c r="D1756">
        <v>520</v>
      </c>
      <c r="E1756">
        <v>1599</v>
      </c>
      <c r="F1756">
        <v>1500</v>
      </c>
      <c r="G1756">
        <v>3619</v>
      </c>
    </row>
    <row r="1757" spans="1:7">
      <c r="A1757" t="s">
        <v>885</v>
      </c>
      <c r="E1757">
        <v>575</v>
      </c>
      <c r="F1757">
        <v>2236</v>
      </c>
      <c r="G1757">
        <v>2811</v>
      </c>
    </row>
    <row r="1758" spans="1:7">
      <c r="A1758" t="s">
        <v>1674</v>
      </c>
      <c r="F1758">
        <v>310</v>
      </c>
      <c r="G1758">
        <v>310</v>
      </c>
    </row>
    <row r="1759" spans="1:7">
      <c r="A1759" t="s">
        <v>839</v>
      </c>
      <c r="E1759">
        <v>1436</v>
      </c>
      <c r="F1759">
        <v>877</v>
      </c>
      <c r="G1759">
        <v>2313</v>
      </c>
    </row>
    <row r="1760" spans="1:7">
      <c r="A1760" t="s">
        <v>705</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row>
    <row r="1769" spans="1:7">
      <c r="A1769" t="s">
        <v>836</v>
      </c>
    </row>
    <row r="1770" spans="1:7">
      <c r="A1770" t="s">
        <v>877</v>
      </c>
      <c r="C1770">
        <v>395</v>
      </c>
      <c r="G1770">
        <v>395</v>
      </c>
    </row>
    <row r="1771" spans="1:7">
      <c r="A1771" t="s">
        <v>700</v>
      </c>
      <c r="B1771">
        <v>123</v>
      </c>
      <c r="G1771">
        <v>123</v>
      </c>
    </row>
    <row r="1772" spans="1:7">
      <c r="A1772" t="s">
        <v>695</v>
      </c>
      <c r="B1772">
        <v>1642</v>
      </c>
      <c r="C1772">
        <v>1664</v>
      </c>
      <c r="D1772">
        <v>439</v>
      </c>
      <c r="G1772">
        <v>3745</v>
      </c>
    </row>
    <row r="1773" spans="1:7">
      <c r="A1773" t="s">
        <v>931</v>
      </c>
      <c r="C1773">
        <v>121</v>
      </c>
      <c r="D1773">
        <v>235</v>
      </c>
      <c r="G1773">
        <v>356</v>
      </c>
    </row>
    <row r="1774" spans="1:7">
      <c r="A1774" t="s">
        <v>915</v>
      </c>
      <c r="E1774">
        <v>18</v>
      </c>
      <c r="G1774">
        <v>18</v>
      </c>
    </row>
    <row r="1775" spans="1:7">
      <c r="A1775" t="s">
        <v>685</v>
      </c>
      <c r="D1775">
        <v>339</v>
      </c>
      <c r="G1775">
        <v>339</v>
      </c>
    </row>
    <row r="1776" spans="1:7">
      <c r="A1776" t="s">
        <v>799</v>
      </c>
      <c r="B1776">
        <v>344</v>
      </c>
      <c r="C1776">
        <v>7</v>
      </c>
      <c r="D1776">
        <v>28</v>
      </c>
      <c r="E1776">
        <v>42</v>
      </c>
      <c r="G1776">
        <v>421</v>
      </c>
    </row>
    <row r="1777" spans="1:7">
      <c r="A1777" t="s">
        <v>872</v>
      </c>
    </row>
    <row r="1778" spans="1:7">
      <c r="A1778" t="s">
        <v>588</v>
      </c>
    </row>
    <row r="1779" spans="1:7">
      <c r="A1779" t="s">
        <v>605</v>
      </c>
    </row>
    <row r="1780" spans="1:7">
      <c r="A1780" t="s">
        <v>578</v>
      </c>
      <c r="D1780">
        <v>1646</v>
      </c>
      <c r="E1780">
        <v>852</v>
      </c>
      <c r="G1780">
        <v>2498</v>
      </c>
    </row>
    <row r="1781" spans="1:7">
      <c r="A1781" t="s">
        <v>932</v>
      </c>
    </row>
    <row r="1782" spans="1:7">
      <c r="A1782" t="s">
        <v>696</v>
      </c>
      <c r="D1782">
        <v>544</v>
      </c>
      <c r="G1782">
        <v>544</v>
      </c>
    </row>
    <row r="1783" spans="1:7">
      <c r="A1783" t="s">
        <v>884</v>
      </c>
      <c r="B1783">
        <v>55</v>
      </c>
      <c r="G1783">
        <v>55</v>
      </c>
    </row>
    <row r="1784" spans="1:7">
      <c r="A1784" t="s">
        <v>602</v>
      </c>
      <c r="B1784">
        <v>215</v>
      </c>
      <c r="C1784">
        <v>283</v>
      </c>
      <c r="D1784">
        <v>144</v>
      </c>
      <c r="G1784">
        <v>642</v>
      </c>
    </row>
    <row r="1785" spans="1:7">
      <c r="A1785" t="s">
        <v>886</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849</v>
      </c>
      <c r="B1789">
        <v>361</v>
      </c>
      <c r="G1789">
        <v>361</v>
      </c>
    </row>
    <row r="1790" spans="1:7">
      <c r="A1790" t="s">
        <v>701</v>
      </c>
      <c r="D1790">
        <v>867</v>
      </c>
      <c r="E1790">
        <v>206</v>
      </c>
      <c r="G1790">
        <v>1073</v>
      </c>
    </row>
    <row r="1791" spans="1:7">
      <c r="A1791" t="s">
        <v>597</v>
      </c>
      <c r="C1791">
        <v>767</v>
      </c>
      <c r="D1791">
        <v>108</v>
      </c>
      <c r="G1791">
        <v>875</v>
      </c>
    </row>
    <row r="1792" spans="1:7">
      <c r="A1792" t="s">
        <v>604</v>
      </c>
      <c r="B1792">
        <v>1299</v>
      </c>
      <c r="C1792">
        <v>918</v>
      </c>
      <c r="D1792">
        <v>925</v>
      </c>
      <c r="G1792">
        <v>3142</v>
      </c>
    </row>
    <row r="1793" spans="1:7">
      <c r="A1793" t="s">
        <v>634</v>
      </c>
      <c r="E1793">
        <v>300</v>
      </c>
      <c r="G1793">
        <v>300</v>
      </c>
    </row>
    <row r="1794" spans="1:7">
      <c r="A1794" t="s">
        <v>573</v>
      </c>
      <c r="B1794">
        <v>1537</v>
      </c>
      <c r="C1794">
        <v>1097</v>
      </c>
      <c r="D1794">
        <v>1846</v>
      </c>
      <c r="G1794">
        <v>4480</v>
      </c>
    </row>
    <row r="1795" spans="1:7">
      <c r="A1795" t="s">
        <v>878</v>
      </c>
      <c r="B1795">
        <v>1695</v>
      </c>
      <c r="C1795">
        <v>1620</v>
      </c>
      <c r="D1795">
        <v>1295</v>
      </c>
      <c r="E1795">
        <v>905</v>
      </c>
      <c r="G1795">
        <v>5515</v>
      </c>
    </row>
    <row r="1796" spans="1:7">
      <c r="A1796" t="s">
        <v>885</v>
      </c>
      <c r="B1796">
        <v>905</v>
      </c>
      <c r="C1796">
        <v>3166</v>
      </c>
      <c r="D1796">
        <v>539</v>
      </c>
      <c r="G1796">
        <v>4610</v>
      </c>
    </row>
    <row r="1797" spans="1:7">
      <c r="A1797" t="s">
        <v>839</v>
      </c>
      <c r="B1797">
        <v>1027</v>
      </c>
      <c r="G1797">
        <v>1027</v>
      </c>
    </row>
    <row r="1798" spans="1:7">
      <c r="A1798" t="s">
        <v>705</v>
      </c>
      <c r="C1798">
        <v>557</v>
      </c>
      <c r="G1798">
        <v>557</v>
      </c>
    </row>
    <row r="1799" spans="1:7">
      <c r="A1799" t="s">
        <v>847</v>
      </c>
      <c r="C1799">
        <v>983</v>
      </c>
      <c r="E1799">
        <v>841</v>
      </c>
      <c r="G1799">
        <v>1824</v>
      </c>
    </row>
    <row r="1800" spans="1:7">
      <c r="A1800" t="s">
        <v>1675</v>
      </c>
      <c r="B1800">
        <v>594</v>
      </c>
      <c r="G1800">
        <v>594</v>
      </c>
    </row>
    <row r="1801" spans="1:7">
      <c r="A1801" t="s">
        <v>918</v>
      </c>
      <c r="C1801">
        <v>960</v>
      </c>
      <c r="D1801">
        <v>665</v>
      </c>
      <c r="G1801">
        <v>1625</v>
      </c>
    </row>
    <row r="1802" spans="1:7">
      <c r="A1802" t="s">
        <v>848</v>
      </c>
      <c r="C1802">
        <v>1039</v>
      </c>
      <c r="D1802">
        <v>754</v>
      </c>
      <c r="E1802">
        <v>1000</v>
      </c>
      <c r="G1802">
        <v>2793</v>
      </c>
    </row>
    <row r="1803" spans="1:7">
      <c r="A1803" t="s">
        <v>802</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row>
    <row r="1810" spans="1:7">
      <c r="A1810" t="s">
        <v>834</v>
      </c>
    </row>
    <row r="1811" spans="1:7">
      <c r="A1811" t="s">
        <v>877</v>
      </c>
      <c r="C1811">
        <v>37</v>
      </c>
      <c r="D1811">
        <v>1440</v>
      </c>
      <c r="G1811">
        <v>1477</v>
      </c>
    </row>
    <row r="1812" spans="1:7">
      <c r="A1812" t="s">
        <v>866</v>
      </c>
      <c r="D1812">
        <v>424</v>
      </c>
      <c r="G1812">
        <v>424</v>
      </c>
    </row>
    <row r="1813" spans="1:7">
      <c r="A1813" t="s">
        <v>695</v>
      </c>
      <c r="B1813">
        <v>487</v>
      </c>
      <c r="G1813">
        <v>487</v>
      </c>
    </row>
    <row r="1814" spans="1:7">
      <c r="A1814" t="s">
        <v>931</v>
      </c>
    </row>
    <row r="1815" spans="1:7">
      <c r="A1815" t="s">
        <v>799</v>
      </c>
      <c r="B1815">
        <v>53</v>
      </c>
      <c r="G1815">
        <v>53</v>
      </c>
    </row>
    <row r="1816" spans="1:7">
      <c r="A1816" t="s">
        <v>588</v>
      </c>
      <c r="C1816">
        <v>340</v>
      </c>
      <c r="D1816">
        <v>385</v>
      </c>
      <c r="E1816">
        <v>255</v>
      </c>
      <c r="F1816">
        <v>180</v>
      </c>
      <c r="G1816">
        <v>1160</v>
      </c>
    </row>
    <row r="1817" spans="1:7">
      <c r="A1817" t="s">
        <v>578</v>
      </c>
      <c r="D1817">
        <v>887</v>
      </c>
      <c r="G1817">
        <v>887</v>
      </c>
    </row>
    <row r="1818" spans="1:7">
      <c r="A1818" t="s">
        <v>932</v>
      </c>
    </row>
    <row r="1819" spans="1:7">
      <c r="A1819" t="s">
        <v>696</v>
      </c>
      <c r="B1819">
        <v>845</v>
      </c>
      <c r="C1819">
        <v>206</v>
      </c>
      <c r="G1819">
        <v>1051</v>
      </c>
    </row>
    <row r="1820" spans="1:7">
      <c r="A1820" t="s">
        <v>602</v>
      </c>
      <c r="B1820">
        <v>86</v>
      </c>
      <c r="C1820">
        <v>322</v>
      </c>
      <c r="D1820">
        <v>222</v>
      </c>
      <c r="E1820">
        <v>323</v>
      </c>
      <c r="F1820">
        <v>340</v>
      </c>
      <c r="G1820">
        <v>1293</v>
      </c>
    </row>
    <row r="1821" spans="1:7">
      <c r="A1821" t="s">
        <v>575</v>
      </c>
      <c r="B1821">
        <v>235</v>
      </c>
      <c r="G1821">
        <v>235</v>
      </c>
    </row>
    <row r="1822" spans="1:7">
      <c r="A1822" t="s">
        <v>580</v>
      </c>
      <c r="E1822">
        <v>525</v>
      </c>
      <c r="F1822">
        <v>4486</v>
      </c>
      <c r="G1822">
        <v>5011</v>
      </c>
    </row>
    <row r="1823" spans="1:7">
      <c r="A1823" t="s">
        <v>600</v>
      </c>
      <c r="B1823">
        <v>646</v>
      </c>
      <c r="C1823">
        <v>340</v>
      </c>
      <c r="G1823">
        <v>986</v>
      </c>
    </row>
    <row r="1824" spans="1:7">
      <c r="A1824" t="s">
        <v>849</v>
      </c>
    </row>
    <row r="1825" spans="1:7">
      <c r="A1825" t="s">
        <v>701</v>
      </c>
      <c r="B1825">
        <v>509</v>
      </c>
      <c r="C1825">
        <v>254</v>
      </c>
      <c r="D1825">
        <v>187</v>
      </c>
      <c r="F1825">
        <v>336</v>
      </c>
      <c r="G1825">
        <v>1286</v>
      </c>
    </row>
    <row r="1826" spans="1:7">
      <c r="A1826" t="s">
        <v>597</v>
      </c>
      <c r="D1826">
        <v>930</v>
      </c>
      <c r="G1826">
        <v>930</v>
      </c>
    </row>
    <row r="1827" spans="1:7">
      <c r="A1827" t="s">
        <v>604</v>
      </c>
      <c r="B1827">
        <v>936</v>
      </c>
      <c r="C1827">
        <v>668</v>
      </c>
      <c r="D1827">
        <v>240</v>
      </c>
      <c r="G1827">
        <v>1844</v>
      </c>
    </row>
    <row r="1828" spans="1:7">
      <c r="A1828" t="s">
        <v>634</v>
      </c>
      <c r="B1828">
        <v>1036</v>
      </c>
      <c r="C1828">
        <v>350</v>
      </c>
      <c r="G1828">
        <v>1386</v>
      </c>
    </row>
    <row r="1829" spans="1:7">
      <c r="A1829" t="s">
        <v>847</v>
      </c>
      <c r="B1829">
        <v>1027</v>
      </c>
      <c r="F1829">
        <v>1007</v>
      </c>
      <c r="G1829">
        <v>2034</v>
      </c>
    </row>
    <row r="1830" spans="1:7">
      <c r="A1830" t="s">
        <v>1675</v>
      </c>
      <c r="B1830">
        <v>698</v>
      </c>
      <c r="C1830">
        <v>235</v>
      </c>
      <c r="D1830">
        <v>351</v>
      </c>
      <c r="G1830">
        <v>1284</v>
      </c>
    </row>
    <row r="1831" spans="1:7">
      <c r="A1831" t="s">
        <v>848</v>
      </c>
      <c r="B1831">
        <v>973</v>
      </c>
      <c r="D1831">
        <v>87</v>
      </c>
      <c r="G1831">
        <v>1060</v>
      </c>
    </row>
    <row r="1832" spans="1:7">
      <c r="A1832" t="s">
        <v>802</v>
      </c>
      <c r="D1832">
        <v>1774</v>
      </c>
      <c r="E1832">
        <v>557</v>
      </c>
      <c r="F1832">
        <v>678</v>
      </c>
      <c r="G1832">
        <v>3009</v>
      </c>
    </row>
    <row r="1833" spans="1:7">
      <c r="A1833" t="s">
        <v>880</v>
      </c>
      <c r="B1833">
        <v>1613</v>
      </c>
      <c r="C1833">
        <v>1647</v>
      </c>
      <c r="D1833">
        <v>1647</v>
      </c>
      <c r="E1833">
        <v>495</v>
      </c>
      <c r="G1833">
        <v>5402</v>
      </c>
    </row>
    <row r="1834" spans="1:7">
      <c r="A1834" t="s">
        <v>589</v>
      </c>
      <c r="B1834">
        <v>1050</v>
      </c>
      <c r="C1834">
        <v>770</v>
      </c>
      <c r="D1834">
        <v>839</v>
      </c>
      <c r="E1834">
        <v>874</v>
      </c>
      <c r="F1834">
        <v>781</v>
      </c>
      <c r="G1834">
        <v>4314</v>
      </c>
    </row>
    <row r="1835" spans="1:7">
      <c r="A1835" t="s">
        <v>850</v>
      </c>
      <c r="C1835">
        <v>449</v>
      </c>
      <c r="D1835">
        <v>665</v>
      </c>
      <c r="E1835">
        <v>782</v>
      </c>
      <c r="G1835">
        <v>1896</v>
      </c>
    </row>
    <row r="1836" spans="1:7">
      <c r="A1836" t="s">
        <v>856</v>
      </c>
      <c r="C1836">
        <v>721</v>
      </c>
      <c r="D1836">
        <v>1146</v>
      </c>
      <c r="E1836">
        <v>1085</v>
      </c>
      <c r="G1836">
        <v>2952</v>
      </c>
    </row>
    <row r="1837" spans="1:7">
      <c r="A1837" t="s">
        <v>666</v>
      </c>
      <c r="D1837">
        <v>998</v>
      </c>
      <c r="G1837">
        <v>998</v>
      </c>
    </row>
    <row r="1838" spans="1:7">
      <c r="A1838" t="s">
        <v>710</v>
      </c>
      <c r="C1838">
        <v>352</v>
      </c>
      <c r="G1838">
        <v>352</v>
      </c>
    </row>
    <row r="1839" spans="1:7">
      <c r="A1839" t="s">
        <v>1676</v>
      </c>
      <c r="E1839">
        <v>934</v>
      </c>
      <c r="F1839">
        <v>183</v>
      </c>
      <c r="G1839">
        <v>1117</v>
      </c>
    </row>
    <row r="1840" spans="1:7">
      <c r="A1840" t="s">
        <v>576</v>
      </c>
      <c r="E1840">
        <v>1169</v>
      </c>
      <c r="F1840">
        <v>1408</v>
      </c>
      <c r="G1840">
        <v>2577</v>
      </c>
    </row>
    <row r="1841" spans="1:7">
      <c r="A1841" t="s">
        <v>1677</v>
      </c>
      <c r="E1841">
        <v>929</v>
      </c>
      <c r="F1841">
        <v>131</v>
      </c>
      <c r="G1841">
        <v>1060</v>
      </c>
    </row>
    <row r="1842" spans="1:7">
      <c r="A1842" t="s">
        <v>574</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t="s">
        <v>487</v>
      </c>
    </row>
    <row r="1848" spans="1:7">
      <c r="A1848" t="s">
        <v>654</v>
      </c>
      <c r="B1848">
        <v>993</v>
      </c>
      <c r="C1848">
        <v>993</v>
      </c>
    </row>
    <row r="1849" spans="1:7">
      <c r="A1849" t="s">
        <v>931</v>
      </c>
    </row>
    <row r="1850" spans="1:7">
      <c r="A1850" t="s">
        <v>602</v>
      </c>
      <c r="B1850">
        <v>225</v>
      </c>
      <c r="C1850">
        <v>225</v>
      </c>
    </row>
    <row r="1851" spans="1:7">
      <c r="A1851" t="s">
        <v>575</v>
      </c>
      <c r="B1851">
        <v>694</v>
      </c>
      <c r="C1851">
        <v>694</v>
      </c>
    </row>
    <row r="1852" spans="1:7">
      <c r="A1852" t="s">
        <v>580</v>
      </c>
      <c r="B1852">
        <v>259</v>
      </c>
      <c r="C1852">
        <v>259</v>
      </c>
    </row>
    <row r="1853" spans="1:7">
      <c r="A1853" t="s">
        <v>597</v>
      </c>
      <c r="B1853">
        <v>722</v>
      </c>
      <c r="C1853">
        <v>722</v>
      </c>
    </row>
    <row r="1854" spans="1:7">
      <c r="A1854" t="s">
        <v>634</v>
      </c>
      <c r="B1854">
        <v>230</v>
      </c>
      <c r="C1854">
        <v>230</v>
      </c>
    </row>
    <row r="1855" spans="1:7">
      <c r="A1855" t="s">
        <v>802</v>
      </c>
      <c r="B1855">
        <v>784</v>
      </c>
      <c r="C1855">
        <v>784</v>
      </c>
    </row>
    <row r="1856" spans="1:7">
      <c r="A1856" t="s">
        <v>880</v>
      </c>
    </row>
    <row r="1857" spans="1:3">
      <c r="A1857" t="s">
        <v>589</v>
      </c>
      <c r="B1857">
        <v>2842</v>
      </c>
      <c r="C1857">
        <v>2842</v>
      </c>
    </row>
    <row r="1858" spans="1:3">
      <c r="A1858" t="s">
        <v>850</v>
      </c>
      <c r="B1858">
        <v>685</v>
      </c>
      <c r="C1858">
        <v>685</v>
      </c>
    </row>
    <row r="1859" spans="1:3">
      <c r="A1859" t="s">
        <v>856</v>
      </c>
    </row>
    <row r="1860" spans="1:3">
      <c r="A1860" t="s">
        <v>1676</v>
      </c>
    </row>
    <row r="1861" spans="1:3">
      <c r="A1861" t="s">
        <v>576</v>
      </c>
      <c r="B1861">
        <v>2014</v>
      </c>
      <c r="C1861">
        <v>2014</v>
      </c>
    </row>
    <row r="1862" spans="1:3">
      <c r="A1862" t="s">
        <v>1677</v>
      </c>
      <c r="B1862">
        <v>1036</v>
      </c>
      <c r="C1862">
        <v>1036</v>
      </c>
    </row>
    <row r="1863" spans="1:3">
      <c r="A1863" t="s">
        <v>574</v>
      </c>
      <c r="B1863">
        <v>2286</v>
      </c>
      <c r="C1863">
        <v>2286</v>
      </c>
    </row>
    <row r="1864" spans="1:3">
      <c r="A1864" t="s">
        <v>582</v>
      </c>
    </row>
    <row r="1865" spans="1:3">
      <c r="A1865" t="s">
        <v>584</v>
      </c>
    </row>
    <row r="1866" spans="1:3">
      <c r="A1866" t="s">
        <v>715</v>
      </c>
      <c r="B1866">
        <v>1066</v>
      </c>
      <c r="C1866">
        <v>1066</v>
      </c>
    </row>
    <row r="1867" spans="1:3">
      <c r="A1867" t="s">
        <v>487</v>
      </c>
      <c r="B1867">
        <v>13836</v>
      </c>
      <c r="C1867">
        <v>13836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tabSelected="1" workbookViewId="0">
      <pane ySplit="1" topLeftCell="A3662" activePane="bottomLeft" state="frozen"/>
      <selection pane="bottomLeft" activeCell="E3680" sqref="E368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2"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G3681" t="s">
        <v>2080</v>
      </c>
    </row>
    <row r="3682" spans="1:7">
      <c r="A3682" s="1213" t="s">
        <v>1677</v>
      </c>
      <c r="B3682" s="1213" t="s">
        <v>70</v>
      </c>
      <c r="C3682" s="23">
        <v>46217</v>
      </c>
      <c r="G3682" t="s">
        <v>2080</v>
      </c>
    </row>
    <row r="3683" spans="1:7">
      <c r="A3683" s="1214" t="s">
        <v>715</v>
      </c>
      <c r="B3683" s="1213" t="s">
        <v>64</v>
      </c>
      <c r="C3683" s="23">
        <v>46217</v>
      </c>
      <c r="G3683" t="s">
        <v>2080</v>
      </c>
    </row>
    <row r="3684" spans="1:7">
      <c r="A3684" s="1416" t="s">
        <v>802</v>
      </c>
      <c r="B3684" s="1176" t="s">
        <v>2677</v>
      </c>
      <c r="C3684" s="23">
        <v>46217</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5E9AC0B-F75F-480D-9F83-C6F7408D3E6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2026-07-14T21:30:56Z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