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5" documentId="8_{E14B221E-02E2-46A3-8CEC-C736815F2DD5}" xr6:coauthVersionLast="47" xr6:coauthVersionMax="47" xr10:uidLastSave="{5DA15F90-A814-4E61-9E99-044F8725324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7" i="2"/>
  <c r="X137" i="2"/>
  <c r="Y139" i="2"/>
  <c r="X139" i="2"/>
  <c r="Y138" i="2"/>
  <c r="X138"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8" i="2"/>
  <c r="Y167" i="2"/>
  <c r="Y166" i="2"/>
  <c r="Y165" i="2"/>
  <c r="Y164" i="2"/>
  <c r="Y163" i="2"/>
  <c r="Y162" i="2"/>
  <c r="Y161" i="2"/>
  <c r="Y160" i="2"/>
  <c r="Y159" i="2"/>
  <c r="Y158" i="2"/>
  <c r="Y157" i="2"/>
  <c r="Y156" i="2"/>
  <c r="Y155" i="2"/>
  <c r="Y154" i="2"/>
  <c r="Y140" i="2"/>
  <c r="Y149" i="2"/>
  <c r="Y148" i="2"/>
  <c r="Y147" i="2"/>
  <c r="Y146" i="2"/>
  <c r="Y145" i="2"/>
  <c r="Y144" i="2"/>
  <c r="Y143" i="2"/>
  <c r="Y142" i="2"/>
  <c r="Y141"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40" i="2"/>
  <c r="X90" i="2"/>
  <c r="X114" i="2"/>
  <c r="X85" i="2"/>
  <c r="X86" i="2"/>
  <c r="X87" i="2"/>
  <c r="X20" i="2"/>
  <c r="X21" i="2"/>
  <c r="X56" i="2"/>
  <c r="X28" i="2"/>
  <c r="X147"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7" i="2"/>
  <c r="X168" i="2"/>
  <c r="X163" i="2"/>
  <c r="X164" i="2"/>
  <c r="X165" i="2"/>
  <c r="X166" i="2"/>
  <c r="X162" i="2"/>
  <c r="X160" i="2"/>
  <c r="X161" i="2"/>
  <c r="X159" i="2"/>
  <c r="X158" i="2"/>
  <c r="X157" i="2"/>
  <c r="X155" i="2"/>
  <c r="X156" i="2"/>
  <c r="X154" i="2"/>
  <c r="X146" i="2"/>
  <c r="X145" i="2"/>
  <c r="X142" i="2"/>
  <c r="X143" i="2"/>
  <c r="X141"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7"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8"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9"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4"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<sst xmlns="http://schemas.openxmlformats.org/spreadsheetml/2006/main" count="12738" uniqueCount="1524">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</sst>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0" fontId="2" fillId="11" borderId="70" xfId="0" applyFon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50" totalsRowShown="0" headerRowDxfId="80" tableBorderDxfId="79">
  <autoFilter ref="A133:AD150" xr:uid="{58F01DBB-3289-412F-8E25-7586BA9FF5B6}"/>
  <sortState xmlns:xlrd2="http://schemas.microsoft.com/office/spreadsheetml/2017/richdata2" ref="A134:AD150">
    <sortCondition ref="B133:B150"/>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7" dT="2025-10-10T18:00:01.74" personId="{79160F3F-A2CD-4B5D-ACD4-80E02EA51DFF}" id="{F6D4ED80-76DA-4F5D-BA3C-B55F200C9787}">
    <text>10-10-2025 Confirmed Actual Completed Footage.</text>
  </threadedComment>
  <threadedComment ref="Y137" dT="2025-10-10T18:00:31.66" personId="{79160F3F-A2CD-4B5D-ACD4-80E02EA51DFF}" id="{20A351FF-9F3F-4A32-B205-FBCAF0FCCC9E}">
    <text>10-10-2025 Conduit Placement Confirmed Completed.</text>
  </threadedComment>
  <threadedComment ref="W13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8" dT="2025-10-09T19:35:45.28" personId="{79160F3F-A2CD-4B5D-ACD4-80E02EA51DFF}" id="{48622BED-05D3-41A6-95AC-6360F16EB580}" parentId="{D04DB83A-5351-4BAD-82F0-A4E2F7859EA4}">
    <text>10-9-2025 Confirmed Actual Completed Footage.</text>
  </threadedComment>
  <threadedComment ref="Y138" dT="2025-10-09T19:36:15.10" personId="{79160F3F-A2CD-4B5D-ACD4-80E02EA51DFF}" id="{DB1AD715-CF47-4CE1-963B-62CEEF45E451}">
    <text>10-9-2025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topLeftCell="A98" zoomScale="80" zoomScaleNormal="80" workbookViewId="0">
      <pane xSplit="1" topLeftCell="S121" activePane="topRight" state="frozen"/>
      <selection pane="topRight" activeCell="U136" sqref="U13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1062" t="s">
        <v>313</v>
      </c>
      <c r="B115" s="487" t="s">
        <v>122</v>
      </c>
      <c r="C115" s="498">
        <v>45930</v>
      </c>
      <c r="D115" s="489" t="s">
        <v>140</v>
      </c>
      <c r="E115" s="689">
        <v>45910</v>
      </c>
      <c r="F115" s="689" t="s">
        <v>141</v>
      </c>
      <c r="G115" s="487" t="s">
        <v>314</v>
      </c>
      <c r="H115" s="491">
        <v>87</v>
      </c>
      <c r="I115" s="491" t="s">
        <v>273</v>
      </c>
      <c r="J115" s="491" t="s">
        <v>63</v>
      </c>
      <c r="K115" s="491"/>
      <c r="L115" s="489">
        <v>45912</v>
      </c>
      <c r="M115" s="491" t="s">
        <v>57</v>
      </c>
      <c r="N115" s="574">
        <v>60115.95</v>
      </c>
      <c r="O115" s="491" t="s">
        <v>57</v>
      </c>
      <c r="P115" s="806" t="s">
        <v>274</v>
      </c>
      <c r="Q115" s="493">
        <v>45908</v>
      </c>
      <c r="R115" s="493"/>
      <c r="S115" s="493"/>
      <c r="T115" s="493"/>
      <c r="U115" s="493"/>
      <c r="V115" s="494">
        <v>4774</v>
      </c>
      <c r="W115" s="524">
        <v>4605</v>
      </c>
      <c r="X115" s="108">
        <f t="shared" ref="X115" si="17">SUM(V115-W115)</f>
        <v>169</v>
      </c>
      <c r="Y115" s="22">
        <f t="shared" si="16"/>
        <v>0.96459991621281949</v>
      </c>
      <c r="Z115" s="731">
        <v>45930</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487" t="s">
        <v>123</v>
      </c>
      <c r="G116" s="487" t="s">
        <v>317</v>
      </c>
      <c r="H116" s="491">
        <v>80</v>
      </c>
      <c r="I116" s="491" t="s">
        <v>273</v>
      </c>
      <c r="J116" s="491" t="s">
        <v>63</v>
      </c>
      <c r="K116" s="491"/>
      <c r="L116" s="489">
        <v>45903</v>
      </c>
      <c r="M116" s="491" t="s">
        <v>57</v>
      </c>
      <c r="N116" s="574">
        <v>59116.7</v>
      </c>
      <c r="O116" s="491" t="s">
        <v>57</v>
      </c>
      <c r="P116" s="668" t="s">
        <v>274</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318</v>
      </c>
      <c r="AE116" s="403"/>
      <c r="AK116" s="403"/>
    </row>
    <row r="117" spans="1:37" ht="24.75" customHeight="1">
      <c r="A117" s="522" t="s">
        <v>319</v>
      </c>
      <c r="B117" s="487" t="s">
        <v>122</v>
      </c>
      <c r="C117" s="498">
        <v>45930</v>
      </c>
      <c r="D117" s="489" t="s">
        <v>140</v>
      </c>
      <c r="E117" s="689">
        <v>45910</v>
      </c>
      <c r="F117" s="689" t="s">
        <v>141</v>
      </c>
      <c r="G117" s="736" t="s">
        <v>320</v>
      </c>
      <c r="H117" s="491">
        <v>67</v>
      </c>
      <c r="I117" s="714" t="s">
        <v>273</v>
      </c>
      <c r="J117" s="491" t="s">
        <v>63</v>
      </c>
      <c r="K117" s="491"/>
      <c r="L117" s="489">
        <v>45903</v>
      </c>
      <c r="M117" s="491" t="s">
        <v>57</v>
      </c>
      <c r="N117" s="574">
        <v>40406</v>
      </c>
      <c r="O117" s="491" t="s">
        <v>57</v>
      </c>
      <c r="P117" s="668" t="s">
        <v>274</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321</v>
      </c>
      <c r="AE117" s="403"/>
      <c r="AK117" s="403"/>
    </row>
    <row r="118" spans="1:37" ht="24.75" customHeight="1">
      <c r="A118" s="955" t="s">
        <v>322</v>
      </c>
      <c r="B118" s="487" t="s">
        <v>122</v>
      </c>
      <c r="C118" s="498">
        <v>45899</v>
      </c>
      <c r="D118" s="541" t="s">
        <v>71</v>
      </c>
      <c r="E118" s="489">
        <v>45887</v>
      </c>
      <c r="F118" s="514" t="s">
        <v>141</v>
      </c>
      <c r="G118" s="490" t="s">
        <v>323</v>
      </c>
      <c r="H118" s="491">
        <v>70</v>
      </c>
      <c r="I118" s="492" t="s">
        <v>273</v>
      </c>
      <c r="J118" s="491" t="s">
        <v>63</v>
      </c>
      <c r="K118" s="491"/>
      <c r="L118" s="489">
        <v>45887</v>
      </c>
      <c r="M118" s="491" t="s">
        <v>57</v>
      </c>
      <c r="N118" s="574">
        <v>69889</v>
      </c>
      <c r="O118" s="491" t="s">
        <v>57</v>
      </c>
      <c r="P118" s="668" t="s">
        <v>274</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324</v>
      </c>
      <c r="AE118" s="403"/>
    </row>
    <row r="119" spans="1:37" ht="24.75" customHeight="1">
      <c r="A119" s="955" t="s">
        <v>325</v>
      </c>
      <c r="B119" s="487" t="s">
        <v>122</v>
      </c>
      <c r="C119" s="498">
        <v>45899</v>
      </c>
      <c r="D119" s="489" t="s">
        <v>140</v>
      </c>
      <c r="E119" s="489">
        <v>45887</v>
      </c>
      <c r="F119" s="487" t="s">
        <v>123</v>
      </c>
      <c r="G119" s="490" t="s">
        <v>326</v>
      </c>
      <c r="H119" s="491">
        <v>84</v>
      </c>
      <c r="I119" s="492" t="s">
        <v>273</v>
      </c>
      <c r="J119" s="491" t="s">
        <v>63</v>
      </c>
      <c r="K119" s="491"/>
      <c r="L119" s="489">
        <v>45887</v>
      </c>
      <c r="M119" s="491" t="s">
        <v>57</v>
      </c>
      <c r="N119" s="574">
        <v>52110</v>
      </c>
      <c r="O119" s="491" t="s">
        <v>57</v>
      </c>
      <c r="P119" s="668" t="s">
        <v>274</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327</v>
      </c>
      <c r="AE119" s="403"/>
    </row>
    <row r="120" spans="1:37" ht="24.75" customHeight="1">
      <c r="A120" s="522" t="s">
        <v>328</v>
      </c>
      <c r="B120" s="487" t="s">
        <v>122</v>
      </c>
      <c r="C120" s="498">
        <v>45960</v>
      </c>
      <c r="D120" s="489" t="s">
        <v>140</v>
      </c>
      <c r="E120" s="489">
        <v>45915</v>
      </c>
      <c r="F120" s="689" t="s">
        <v>141</v>
      </c>
      <c r="G120" s="736"/>
      <c r="H120" s="491">
        <v>82</v>
      </c>
      <c r="I120" s="714" t="s">
        <v>273</v>
      </c>
      <c r="J120" s="491" t="s">
        <v>63</v>
      </c>
      <c r="K120" s="491"/>
      <c r="L120" s="489">
        <v>45912</v>
      </c>
      <c r="M120" s="491" t="s">
        <v>57</v>
      </c>
      <c r="N120" s="574">
        <v>82621.149999999994</v>
      </c>
      <c r="O120" s="491" t="s">
        <v>57</v>
      </c>
      <c r="P120" s="668" t="s">
        <v>274</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329</v>
      </c>
      <c r="AE120" s="403"/>
    </row>
    <row r="121" spans="1:37" ht="24.75" customHeight="1">
      <c r="A121" s="535" t="s">
        <v>330</v>
      </c>
      <c r="B121" s="515" t="s">
        <v>122</v>
      </c>
      <c r="C121" s="533">
        <v>45838</v>
      </c>
      <c r="D121" s="533" t="s">
        <v>140</v>
      </c>
      <c r="E121" s="523">
        <v>45786</v>
      </c>
      <c r="F121" s="533" t="s">
        <v>141</v>
      </c>
      <c r="G121" s="603" t="s">
        <v>331</v>
      </c>
      <c r="H121" s="529">
        <v>0</v>
      </c>
      <c r="I121" s="534" t="s">
        <v>273</v>
      </c>
      <c r="J121" s="529" t="s">
        <v>63</v>
      </c>
      <c r="K121" s="529"/>
      <c r="L121" s="530">
        <v>45790</v>
      </c>
      <c r="M121" s="529" t="s">
        <v>57</v>
      </c>
      <c r="N121" s="577">
        <v>63283</v>
      </c>
      <c r="O121" s="529" t="s">
        <v>57</v>
      </c>
      <c r="P121" s="671" t="s">
        <v>274</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332</v>
      </c>
      <c r="AE121" s="403"/>
    </row>
    <row r="122" spans="1:37" ht="24.75" customHeight="1">
      <c r="A122" s="522" t="s">
        <v>333</v>
      </c>
      <c r="B122" s="487" t="s">
        <v>122</v>
      </c>
      <c r="C122" s="498">
        <v>45930</v>
      </c>
      <c r="D122" s="489" t="s">
        <v>334</v>
      </c>
      <c r="E122" s="489">
        <v>45916</v>
      </c>
      <c r="F122" s="487" t="s">
        <v>123</v>
      </c>
      <c r="G122" s="736"/>
      <c r="H122" s="491">
        <v>84</v>
      </c>
      <c r="I122" s="714" t="s">
        <v>273</v>
      </c>
      <c r="J122" s="491" t="s">
        <v>56</v>
      </c>
      <c r="K122" s="491"/>
      <c r="L122" s="487" t="s">
        <v>274</v>
      </c>
      <c r="M122" s="491" t="s">
        <v>57</v>
      </c>
      <c r="N122" s="574">
        <v>30892</v>
      </c>
      <c r="O122" s="491" t="s">
        <v>57</v>
      </c>
      <c r="P122" s="668" t="s">
        <v>274</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335</v>
      </c>
      <c r="AE122" s="403"/>
    </row>
    <row r="123" spans="1:37" ht="24.75" customHeight="1">
      <c r="A123" s="955" t="s">
        <v>336</v>
      </c>
      <c r="B123" s="487" t="s">
        <v>122</v>
      </c>
      <c r="C123" s="498">
        <v>45930</v>
      </c>
      <c r="D123" s="489" t="s">
        <v>140</v>
      </c>
      <c r="E123" s="489">
        <v>45874</v>
      </c>
      <c r="F123" s="533" t="s">
        <v>141</v>
      </c>
      <c r="G123" s="490"/>
      <c r="H123" s="491">
        <v>208</v>
      </c>
      <c r="I123" s="492" t="s">
        <v>273</v>
      </c>
      <c r="J123" s="491" t="s">
        <v>56</v>
      </c>
      <c r="K123" s="491"/>
      <c r="L123" s="489">
        <v>45876</v>
      </c>
      <c r="M123" s="491" t="s">
        <v>57</v>
      </c>
      <c r="N123" s="574">
        <v>124980</v>
      </c>
      <c r="O123" s="491" t="s">
        <v>57</v>
      </c>
      <c r="P123" s="668" t="s">
        <v>274</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337</v>
      </c>
      <c r="AE123" s="403"/>
    </row>
    <row r="124" spans="1:37" ht="24.75" customHeight="1">
      <c r="A124" s="522" t="s">
        <v>338</v>
      </c>
      <c r="B124" s="487" t="s">
        <v>122</v>
      </c>
      <c r="C124" s="498">
        <v>45960</v>
      </c>
      <c r="D124" s="489" t="s">
        <v>339</v>
      </c>
      <c r="E124" s="489">
        <v>45915</v>
      </c>
      <c r="F124" s="487" t="s">
        <v>340</v>
      </c>
      <c r="G124" s="736"/>
      <c r="H124" s="491">
        <v>384</v>
      </c>
      <c r="I124" s="714" t="s">
        <v>273</v>
      </c>
      <c r="J124" s="491" t="s">
        <v>56</v>
      </c>
      <c r="K124" s="491"/>
      <c r="L124" s="489">
        <v>45905</v>
      </c>
      <c r="M124" s="491" t="s">
        <v>57</v>
      </c>
      <c r="N124" s="574">
        <v>145985.5</v>
      </c>
      <c r="O124" s="491" t="s">
        <v>57</v>
      </c>
      <c r="P124" s="668" t="s">
        <v>274</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341</v>
      </c>
      <c r="AE124" s="403"/>
    </row>
    <row r="125" spans="1:37" ht="24.75" customHeight="1">
      <c r="A125" s="544" t="s">
        <v>342</v>
      </c>
      <c r="B125" s="540" t="s">
        <v>50</v>
      </c>
      <c r="C125" s="523">
        <v>45772</v>
      </c>
      <c r="D125" s="541" t="s">
        <v>66</v>
      </c>
      <c r="E125" s="541">
        <v>45693</v>
      </c>
      <c r="F125" s="528" t="s">
        <v>67</v>
      </c>
      <c r="G125" s="542" t="s">
        <v>343</v>
      </c>
      <c r="H125" s="531">
        <v>86</v>
      </c>
      <c r="I125" s="534" t="s">
        <v>273</v>
      </c>
      <c r="J125" s="531" t="s">
        <v>63</v>
      </c>
      <c r="K125" s="531"/>
      <c r="L125" s="541">
        <v>45714</v>
      </c>
      <c r="M125" s="531" t="s">
        <v>57</v>
      </c>
      <c r="N125" s="579">
        <v>94170.5</v>
      </c>
      <c r="O125" s="531" t="s">
        <v>57</v>
      </c>
      <c r="P125" s="672" t="s">
        <v>274</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344</v>
      </c>
      <c r="AE125" s="403"/>
    </row>
    <row r="126" spans="1:37" ht="24.75" customHeight="1">
      <c r="A126" s="544" t="s">
        <v>345</v>
      </c>
      <c r="B126" s="540" t="s">
        <v>50</v>
      </c>
      <c r="C126" s="523">
        <v>45772</v>
      </c>
      <c r="D126" s="541" t="s">
        <v>66</v>
      </c>
      <c r="E126" s="541">
        <v>45698</v>
      </c>
      <c r="F126" s="523" t="s">
        <v>67</v>
      </c>
      <c r="G126" s="542" t="s">
        <v>346</v>
      </c>
      <c r="H126" s="531">
        <v>89</v>
      </c>
      <c r="I126" s="531" t="s">
        <v>273</v>
      </c>
      <c r="J126" s="531" t="s">
        <v>63</v>
      </c>
      <c r="K126" s="531"/>
      <c r="L126" s="541">
        <v>45695</v>
      </c>
      <c r="M126" s="531" t="s">
        <v>57</v>
      </c>
      <c r="N126" s="580">
        <v>89698.5</v>
      </c>
      <c r="O126" s="531" t="s">
        <v>57</v>
      </c>
      <c r="P126" s="672" t="s">
        <v>274</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347</v>
      </c>
      <c r="AE126" s="403"/>
    </row>
    <row r="127" spans="1:37" ht="24.75" customHeight="1">
      <c r="A127" s="535" t="s">
        <v>348</v>
      </c>
      <c r="B127" s="540" t="s">
        <v>50</v>
      </c>
      <c r="C127" s="541">
        <v>45688</v>
      </c>
      <c r="D127" s="523" t="s">
        <v>349</v>
      </c>
      <c r="E127" s="541">
        <v>45685</v>
      </c>
      <c r="F127" s="541" t="s">
        <v>350</v>
      </c>
      <c r="G127" s="542" t="s">
        <v>351</v>
      </c>
      <c r="H127" s="118">
        <v>86</v>
      </c>
      <c r="I127" s="531" t="s">
        <v>352</v>
      </c>
      <c r="J127" s="118" t="s">
        <v>63</v>
      </c>
      <c r="K127" s="118"/>
      <c r="L127" s="523">
        <v>45677</v>
      </c>
      <c r="M127" s="531" t="s">
        <v>57</v>
      </c>
      <c r="N127" s="578">
        <v>78075.5</v>
      </c>
      <c r="O127" s="531" t="s">
        <v>57</v>
      </c>
      <c r="P127" s="672" t="s">
        <v>274</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353</v>
      </c>
      <c r="B128" s="488" t="s">
        <v>50</v>
      </c>
      <c r="C128" s="498">
        <v>45742</v>
      </c>
      <c r="D128" s="498" t="s">
        <v>354</v>
      </c>
      <c r="E128" s="448">
        <v>45680</v>
      </c>
      <c r="F128" s="497" t="s">
        <v>72</v>
      </c>
      <c r="G128" s="518" t="s">
        <v>355</v>
      </c>
      <c r="H128" s="500">
        <v>79</v>
      </c>
      <c r="I128" s="507" t="s">
        <v>352</v>
      </c>
      <c r="J128" s="500" t="s">
        <v>63</v>
      </c>
      <c r="K128" s="500"/>
      <c r="L128" s="487" t="s">
        <v>274</v>
      </c>
      <c r="M128" s="507" t="s">
        <v>57</v>
      </c>
      <c r="N128" s="575">
        <v>64790.5</v>
      </c>
      <c r="O128" s="507" t="s">
        <v>57</v>
      </c>
      <c r="P128" s="668" t="s">
        <v>274</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356</v>
      </c>
      <c r="AE128" s="403"/>
    </row>
    <row r="129" spans="1:31" ht="24.75" customHeight="1">
      <c r="A129" s="955" t="s">
        <v>357</v>
      </c>
      <c r="B129" s="488" t="s">
        <v>50</v>
      </c>
      <c r="C129" s="489">
        <v>45991</v>
      </c>
      <c r="D129" s="497" t="s">
        <v>358</v>
      </c>
      <c r="E129" s="448">
        <v>45735</v>
      </c>
      <c r="F129" s="497" t="s">
        <v>72</v>
      </c>
      <c r="G129" s="499" t="s">
        <v>359</v>
      </c>
      <c r="H129" s="500">
        <v>70</v>
      </c>
      <c r="I129" s="492" t="s">
        <v>273</v>
      </c>
      <c r="J129" s="500" t="s">
        <v>63</v>
      </c>
      <c r="K129" s="500"/>
      <c r="L129" s="489">
        <v>45716</v>
      </c>
      <c r="M129" s="500" t="s">
        <v>57</v>
      </c>
      <c r="N129" s="575">
        <v>56262.5</v>
      </c>
      <c r="O129" s="500" t="s">
        <v>57</v>
      </c>
      <c r="P129" s="766" t="s">
        <v>274</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360</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361</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362</v>
      </c>
      <c r="B134" s="942" t="s">
        <v>210</v>
      </c>
      <c r="C134" s="498">
        <v>45807</v>
      </c>
      <c r="D134" s="487" t="s">
        <v>60</v>
      </c>
      <c r="E134" s="497" t="s">
        <v>52</v>
      </c>
      <c r="F134" s="487" t="s">
        <v>350</v>
      </c>
      <c r="G134" s="933" t="s">
        <v>363</v>
      </c>
      <c r="H134" s="491">
        <v>84</v>
      </c>
      <c r="I134" s="938" t="s">
        <v>273</v>
      </c>
      <c r="J134" s="500" t="s">
        <v>63</v>
      </c>
      <c r="K134" s="959"/>
      <c r="L134" s="489">
        <v>45716</v>
      </c>
      <c r="M134" s="500" t="s">
        <v>57</v>
      </c>
      <c r="N134" s="574">
        <v>2812.95</v>
      </c>
      <c r="O134" s="500" t="s">
        <v>57</v>
      </c>
      <c r="P134" s="882" t="s">
        <v>274</v>
      </c>
      <c r="Q134" s="501">
        <v>45792</v>
      </c>
      <c r="R134" s="365"/>
      <c r="S134" s="365"/>
      <c r="T134" s="365"/>
      <c r="U134" s="510" t="s">
        <v>364</v>
      </c>
      <c r="V134" s="41">
        <v>285</v>
      </c>
      <c r="W134" s="960">
        <v>285</v>
      </c>
      <c r="X134" s="494">
        <f>SUM(V134-W134)</f>
        <v>0</v>
      </c>
      <c r="Y134" s="715">
        <f>IFERROR($W134/$V134, 0)</f>
        <v>1</v>
      </c>
      <c r="Z134" s="501">
        <v>45798</v>
      </c>
      <c r="AA134" s="715">
        <v>1</v>
      </c>
      <c r="AB134" s="715">
        <v>1</v>
      </c>
      <c r="AC134" s="494">
        <v>3451</v>
      </c>
      <c r="AD134" s="717"/>
    </row>
    <row r="135" spans="1:31" ht="24.75" customHeight="1">
      <c r="A135" s="961" t="s">
        <v>365</v>
      </c>
      <c r="B135" s="487" t="s">
        <v>122</v>
      </c>
      <c r="C135" s="498">
        <v>45930</v>
      </c>
      <c r="D135" s="489" t="s">
        <v>140</v>
      </c>
      <c r="E135" s="489">
        <v>45896</v>
      </c>
      <c r="F135" s="514" t="s">
        <v>141</v>
      </c>
      <c r="G135" s="487" t="s">
        <v>366</v>
      </c>
      <c r="H135" s="491">
        <v>72</v>
      </c>
      <c r="I135" s="491" t="s">
        <v>273</v>
      </c>
      <c r="J135" s="491" t="s">
        <v>63</v>
      </c>
      <c r="K135" s="491"/>
      <c r="L135" s="489">
        <v>45897</v>
      </c>
      <c r="M135" s="491" t="s">
        <v>57</v>
      </c>
      <c r="N135" s="574">
        <v>50874.95</v>
      </c>
      <c r="O135" s="491" t="s">
        <v>57</v>
      </c>
      <c r="P135" s="882" t="s">
        <v>274</v>
      </c>
      <c r="Q135" s="493">
        <v>45897</v>
      </c>
      <c r="R135" s="505"/>
      <c r="S135" s="505"/>
      <c r="T135" s="505"/>
      <c r="U135" s="510" t="s">
        <v>364</v>
      </c>
      <c r="V135" s="494">
        <v>3012</v>
      </c>
      <c r="W135" s="799">
        <v>3012</v>
      </c>
      <c r="X135" s="494">
        <f>SUM(V135-W135)</f>
        <v>0</v>
      </c>
      <c r="Y135" s="715">
        <f>IFERROR($W135/$V135, 0)</f>
        <v>1</v>
      </c>
      <c r="Z135" s="501">
        <v>45916</v>
      </c>
      <c r="AA135" s="368">
        <v>1</v>
      </c>
      <c r="AB135" s="368">
        <v>1</v>
      </c>
      <c r="AC135" s="693">
        <v>0</v>
      </c>
      <c r="AD135" s="179" t="s">
        <v>367</v>
      </c>
    </row>
    <row r="136" spans="1:31" ht="24.75" customHeight="1">
      <c r="A136" s="958" t="s">
        <v>313</v>
      </c>
      <c r="B136" s="487" t="s">
        <v>122</v>
      </c>
      <c r="C136" s="498">
        <v>45930</v>
      </c>
      <c r="D136" s="489" t="s">
        <v>140</v>
      </c>
      <c r="E136" s="689">
        <v>45910</v>
      </c>
      <c r="F136" s="689" t="s">
        <v>141</v>
      </c>
      <c r="G136" s="487" t="s">
        <v>314</v>
      </c>
      <c r="H136" s="491">
        <v>87</v>
      </c>
      <c r="I136" s="491" t="s">
        <v>273</v>
      </c>
      <c r="J136" s="491" t="s">
        <v>63</v>
      </c>
      <c r="K136" s="491"/>
      <c r="L136" s="489">
        <v>45912</v>
      </c>
      <c r="M136" s="491" t="s">
        <v>57</v>
      </c>
      <c r="N136" s="574">
        <v>60115.95</v>
      </c>
      <c r="O136" s="491" t="s">
        <v>57</v>
      </c>
      <c r="P136" s="882" t="s">
        <v>274</v>
      </c>
      <c r="Q136" s="493">
        <v>45908</v>
      </c>
      <c r="R136" s="493"/>
      <c r="S136" s="493"/>
      <c r="T136" s="493"/>
      <c r="U136" s="510" t="s">
        <v>364</v>
      </c>
      <c r="V136" s="494">
        <v>4774</v>
      </c>
      <c r="W136" s="799">
        <v>4605</v>
      </c>
      <c r="X136" s="108">
        <f t="shared" ref="X136" si="21">SUM(V136-W136)</f>
        <v>169</v>
      </c>
      <c r="Y136" s="22">
        <f t="shared" ref="Y136" si="22">IFERROR($W136/$V136, 0)</f>
        <v>0.96459991621281949</v>
      </c>
      <c r="Z136" s="731">
        <v>45930</v>
      </c>
      <c r="AA136" s="368">
        <v>1</v>
      </c>
      <c r="AB136" s="368">
        <v>1</v>
      </c>
      <c r="AC136" s="693">
        <v>0</v>
      </c>
      <c r="AD136" s="430" t="s">
        <v>315</v>
      </c>
    </row>
    <row r="137" spans="1:31" ht="24.75" customHeight="1">
      <c r="A137" s="961" t="s">
        <v>368</v>
      </c>
      <c r="B137" s="487" t="s">
        <v>122</v>
      </c>
      <c r="C137" s="498">
        <v>45930</v>
      </c>
      <c r="D137" s="489" t="s">
        <v>140</v>
      </c>
      <c r="E137" s="689">
        <v>45910</v>
      </c>
      <c r="F137" s="487" t="s">
        <v>123</v>
      </c>
      <c r="G137" s="736"/>
      <c r="H137" s="491">
        <v>54</v>
      </c>
      <c r="I137" s="714" t="s">
        <v>273</v>
      </c>
      <c r="J137" s="491" t="s">
        <v>63</v>
      </c>
      <c r="K137" s="491"/>
      <c r="L137" s="489">
        <v>45903</v>
      </c>
      <c r="M137" s="491" t="s">
        <v>57</v>
      </c>
      <c r="N137" s="574">
        <v>27186</v>
      </c>
      <c r="O137" s="491" t="s">
        <v>57</v>
      </c>
      <c r="P137" s="882" t="s">
        <v>274</v>
      </c>
      <c r="Q137" s="493">
        <v>45903</v>
      </c>
      <c r="R137" s="587"/>
      <c r="S137" s="587"/>
      <c r="T137" s="587"/>
      <c r="U137" s="510" t="s">
        <v>364</v>
      </c>
      <c r="V137" s="494">
        <v>2084</v>
      </c>
      <c r="W137" s="799">
        <v>2039</v>
      </c>
      <c r="X137" s="108">
        <f>SUM(V137-W137)</f>
        <v>45</v>
      </c>
      <c r="Y137" s="710">
        <f>IFERROR($W137/$V137, 0)</f>
        <v>0.97840690978886757</v>
      </c>
      <c r="Z137" s="731">
        <v>45918</v>
      </c>
      <c r="AA137" s="368">
        <v>1</v>
      </c>
      <c r="AB137" s="368">
        <v>1</v>
      </c>
      <c r="AC137" s="693">
        <v>0</v>
      </c>
      <c r="AD137" s="1006" t="s">
        <v>369</v>
      </c>
    </row>
    <row r="138" spans="1:31" ht="24.75" customHeight="1">
      <c r="A138" s="961" t="s">
        <v>370</v>
      </c>
      <c r="B138" s="487" t="s">
        <v>122</v>
      </c>
      <c r="C138" s="498">
        <v>45930</v>
      </c>
      <c r="D138" s="489" t="s">
        <v>140</v>
      </c>
      <c r="E138" s="489">
        <v>45896</v>
      </c>
      <c r="F138" s="514" t="s">
        <v>141</v>
      </c>
      <c r="G138" s="490"/>
      <c r="H138" s="491">
        <v>87</v>
      </c>
      <c r="I138" s="492" t="s">
        <v>273</v>
      </c>
      <c r="J138" s="491" t="s">
        <v>63</v>
      </c>
      <c r="K138" s="491"/>
      <c r="L138" s="489">
        <v>45897</v>
      </c>
      <c r="M138" s="491" t="s">
        <v>57</v>
      </c>
      <c r="N138" s="574">
        <v>52204</v>
      </c>
      <c r="O138" s="491" t="s">
        <v>57</v>
      </c>
      <c r="P138" s="882" t="s">
        <v>274</v>
      </c>
      <c r="Q138" s="493">
        <v>45896</v>
      </c>
      <c r="R138" s="505"/>
      <c r="S138" s="505"/>
      <c r="T138" s="505"/>
      <c r="U138" s="510" t="s">
        <v>364</v>
      </c>
      <c r="V138" s="494">
        <v>4048</v>
      </c>
      <c r="W138" s="799">
        <v>5120</v>
      </c>
      <c r="X138" s="108">
        <f>SUM(V138-W138)</f>
        <v>-1072</v>
      </c>
      <c r="Y138" s="22">
        <f>IFERROR($W138/$V138, 0)</f>
        <v>1.2648221343873518</v>
      </c>
      <c r="Z138" s="731">
        <v>45910</v>
      </c>
      <c r="AA138" s="368">
        <v>1</v>
      </c>
      <c r="AB138" s="368">
        <v>1</v>
      </c>
      <c r="AC138" s="956">
        <v>0</v>
      </c>
      <c r="AD138" s="1005" t="s">
        <v>371</v>
      </c>
    </row>
    <row r="139" spans="1:31" ht="24.75" customHeight="1">
      <c r="A139" s="958" t="s">
        <v>372</v>
      </c>
      <c r="B139" s="735" t="s">
        <v>122</v>
      </c>
      <c r="C139" s="498">
        <v>45930</v>
      </c>
      <c r="D139" s="689" t="s">
        <v>77</v>
      </c>
      <c r="E139" s="489">
        <v>45902</v>
      </c>
      <c r="F139" s="487" t="s">
        <v>123</v>
      </c>
      <c r="G139" s="815"/>
      <c r="H139" s="491">
        <v>0</v>
      </c>
      <c r="I139" s="714" t="s">
        <v>273</v>
      </c>
      <c r="J139" s="491" t="s">
        <v>63</v>
      </c>
      <c r="K139" s="491"/>
      <c r="L139" s="498">
        <v>45902</v>
      </c>
      <c r="M139" s="491" t="s">
        <v>57</v>
      </c>
      <c r="N139" s="574">
        <v>5604.6</v>
      </c>
      <c r="O139" s="491" t="s">
        <v>57</v>
      </c>
      <c r="P139" s="882" t="s">
        <v>274</v>
      </c>
      <c r="Q139" s="501">
        <v>45902</v>
      </c>
      <c r="R139" s="493"/>
      <c r="S139" s="493"/>
      <c r="T139" s="493"/>
      <c r="U139" s="510" t="s">
        <v>364</v>
      </c>
      <c r="V139" s="494">
        <v>328</v>
      </c>
      <c r="W139" s="799">
        <v>335</v>
      </c>
      <c r="X139" s="494">
        <f>SUM(V139-W139)</f>
        <v>-7</v>
      </c>
      <c r="Y139" s="495">
        <f>IFERROR($W139/$V139, 0)</f>
        <v>1.0213414634146341</v>
      </c>
      <c r="Z139" s="501">
        <v>45922</v>
      </c>
      <c r="AA139" s="368">
        <v>1</v>
      </c>
      <c r="AB139" s="368">
        <v>1</v>
      </c>
      <c r="AC139" s="494">
        <v>0</v>
      </c>
      <c r="AD139" s="814" t="s">
        <v>373</v>
      </c>
    </row>
    <row r="140" spans="1:31" ht="24.75" customHeight="1">
      <c r="A140" s="958" t="s">
        <v>374</v>
      </c>
      <c r="B140" s="969" t="s">
        <v>122</v>
      </c>
      <c r="C140" s="498">
        <v>45930</v>
      </c>
      <c r="D140" s="689" t="s">
        <v>77</v>
      </c>
      <c r="E140" s="489">
        <v>45902</v>
      </c>
      <c r="F140" s="487" t="s">
        <v>123</v>
      </c>
      <c r="G140" s="487"/>
      <c r="H140" s="491">
        <v>0</v>
      </c>
      <c r="I140" s="491" t="s">
        <v>273</v>
      </c>
      <c r="J140" s="491" t="s">
        <v>63</v>
      </c>
      <c r="K140" s="491"/>
      <c r="L140" s="489">
        <v>45902</v>
      </c>
      <c r="M140" s="491" t="s">
        <v>57</v>
      </c>
      <c r="N140" s="574">
        <v>12695</v>
      </c>
      <c r="O140" s="491" t="s">
        <v>57</v>
      </c>
      <c r="P140" s="882" t="s">
        <v>274</v>
      </c>
      <c r="Q140" s="493">
        <v>45902</v>
      </c>
      <c r="R140" s="493"/>
      <c r="S140" s="493"/>
      <c r="T140" s="493"/>
      <c r="U140" s="510" t="s">
        <v>364</v>
      </c>
      <c r="V140" s="856">
        <v>1010</v>
      </c>
      <c r="W140" s="1026">
        <v>978</v>
      </c>
      <c r="X140" s="494">
        <f>SUM(V140-W140)</f>
        <v>32</v>
      </c>
      <c r="Y140" s="715">
        <f>IFERROR($W140/$V140, 0)</f>
        <v>0.96831683168316829</v>
      </c>
      <c r="Z140" s="501">
        <v>45911</v>
      </c>
      <c r="AA140" s="368">
        <v>1</v>
      </c>
      <c r="AB140" s="368">
        <v>1</v>
      </c>
      <c r="AC140" s="494">
        <v>0</v>
      </c>
      <c r="AD140" s="814" t="s">
        <v>375</v>
      </c>
    </row>
    <row r="141" spans="1:31" ht="24.75" customHeight="1">
      <c r="A141" s="958" t="s">
        <v>376</v>
      </c>
      <c r="B141" s="932" t="s">
        <v>50</v>
      </c>
      <c r="C141" s="689">
        <v>45838</v>
      </c>
      <c r="D141" s="497" t="s">
        <v>377</v>
      </c>
      <c r="E141" s="498">
        <v>45727</v>
      </c>
      <c r="F141" s="497" t="s">
        <v>378</v>
      </c>
      <c r="G141" s="962" t="s">
        <v>379</v>
      </c>
      <c r="H141" s="500">
        <v>71</v>
      </c>
      <c r="I141" s="938" t="s">
        <v>273</v>
      </c>
      <c r="J141" s="500" t="s">
        <v>63</v>
      </c>
      <c r="K141" s="513"/>
      <c r="L141" s="498">
        <v>45728</v>
      </c>
      <c r="M141" s="500" t="s">
        <v>57</v>
      </c>
      <c r="N141" s="575">
        <v>60843.5</v>
      </c>
      <c r="O141" s="500" t="s">
        <v>57</v>
      </c>
      <c r="P141" s="882" t="s">
        <v>274</v>
      </c>
      <c r="Q141" s="501">
        <v>45722</v>
      </c>
      <c r="R141" s="501">
        <v>45917</v>
      </c>
      <c r="S141" s="501">
        <v>45939</v>
      </c>
      <c r="T141" s="501"/>
      <c r="U141" s="510" t="s">
        <v>364</v>
      </c>
      <c r="V141" s="963">
        <v>4979</v>
      </c>
      <c r="W141" s="799">
        <v>5020</v>
      </c>
      <c r="X141" s="494">
        <f>SUM(V141-W141)</f>
        <v>-41</v>
      </c>
      <c r="Y141" s="715">
        <f>IFERROR($W141/$V141, 0)</f>
        <v>1.0082345852580838</v>
      </c>
      <c r="Z141" s="501">
        <v>45741</v>
      </c>
      <c r="AA141" s="715">
        <v>1</v>
      </c>
      <c r="AB141" s="715">
        <v>1</v>
      </c>
      <c r="AC141" s="365">
        <v>0</v>
      </c>
      <c r="AD141" s="717" t="s">
        <v>380</v>
      </c>
    </row>
    <row r="142" spans="1:31" ht="24.75" customHeight="1">
      <c r="A142" s="964" t="s">
        <v>381</v>
      </c>
      <c r="B142" s="932" t="s">
        <v>50</v>
      </c>
      <c r="C142" s="498">
        <v>45772</v>
      </c>
      <c r="D142" s="498" t="s">
        <v>377</v>
      </c>
      <c r="E142" s="935">
        <v>45686</v>
      </c>
      <c r="F142" s="497" t="s">
        <v>378</v>
      </c>
      <c r="G142" s="965" t="s">
        <v>382</v>
      </c>
      <c r="H142" s="938">
        <v>77</v>
      </c>
      <c r="I142" s="714" t="s">
        <v>273</v>
      </c>
      <c r="J142" s="938" t="s">
        <v>63</v>
      </c>
      <c r="K142" s="938"/>
      <c r="L142" s="935">
        <v>45686</v>
      </c>
      <c r="M142" s="938" t="s">
        <v>57</v>
      </c>
      <c r="N142" s="966">
        <v>61924</v>
      </c>
      <c r="O142" s="938" t="s">
        <v>57</v>
      </c>
      <c r="P142" s="882" t="s">
        <v>274</v>
      </c>
      <c r="Q142" s="501">
        <v>45692</v>
      </c>
      <c r="R142" s="501">
        <v>45847</v>
      </c>
      <c r="S142" s="501">
        <v>45852</v>
      </c>
      <c r="T142" s="501"/>
      <c r="U142" s="510" t="s">
        <v>364</v>
      </c>
      <c r="V142" s="967">
        <v>5005</v>
      </c>
      <c r="W142" s="968">
        <v>4996</v>
      </c>
      <c r="X142" s="494">
        <f>SUM(V142-W142)</f>
        <v>9</v>
      </c>
      <c r="Y142" s="715">
        <f>IFERROR($W142/$V142, 0)</f>
        <v>0.99820179820179822</v>
      </c>
      <c r="Z142" s="501">
        <v>45708</v>
      </c>
      <c r="AA142" s="715">
        <v>1</v>
      </c>
      <c r="AB142" s="715">
        <v>1</v>
      </c>
      <c r="AC142" s="894">
        <v>0</v>
      </c>
      <c r="AD142" s="971" t="s">
        <v>383</v>
      </c>
    </row>
    <row r="143" spans="1:31" ht="24.75" customHeight="1">
      <c r="A143" s="964" t="s">
        <v>384</v>
      </c>
      <c r="B143" s="932" t="s">
        <v>50</v>
      </c>
      <c r="C143" s="498">
        <v>45772</v>
      </c>
      <c r="D143" s="935" t="s">
        <v>385</v>
      </c>
      <c r="E143" s="935">
        <v>45694</v>
      </c>
      <c r="F143" s="935" t="s">
        <v>378</v>
      </c>
      <c r="G143" s="965" t="s">
        <v>386</v>
      </c>
      <c r="H143" s="938">
        <v>84</v>
      </c>
      <c r="I143" s="714" t="s">
        <v>273</v>
      </c>
      <c r="J143" s="938" t="s">
        <v>63</v>
      </c>
      <c r="K143" s="938"/>
      <c r="L143" s="935">
        <v>45698</v>
      </c>
      <c r="M143" s="938" t="s">
        <v>57</v>
      </c>
      <c r="N143" s="966">
        <v>63402.5</v>
      </c>
      <c r="O143" s="938" t="s">
        <v>57</v>
      </c>
      <c r="P143" s="882" t="s">
        <v>274</v>
      </c>
      <c r="Q143" s="501">
        <v>45695</v>
      </c>
      <c r="R143" s="501">
        <v>45847</v>
      </c>
      <c r="S143" s="501">
        <v>45852</v>
      </c>
      <c r="T143" s="501"/>
      <c r="U143" s="510" t="s">
        <v>364</v>
      </c>
      <c r="V143" s="963">
        <v>4979</v>
      </c>
      <c r="W143" s="968">
        <v>4984</v>
      </c>
      <c r="X143" s="494">
        <f>SUM(V143-W143)</f>
        <v>-5</v>
      </c>
      <c r="Y143" s="715">
        <f>IFERROR($W143/$V143, 0)</f>
        <v>1.0010042177144005</v>
      </c>
      <c r="Z143" s="501">
        <v>45714</v>
      </c>
      <c r="AA143" s="715">
        <v>1</v>
      </c>
      <c r="AB143" s="715">
        <v>1</v>
      </c>
      <c r="AC143" s="894">
        <v>0</v>
      </c>
      <c r="AD143" s="151" t="s">
        <v>387</v>
      </c>
    </row>
    <row r="144" spans="1:31" ht="24.75" customHeight="1">
      <c r="A144" s="958" t="s">
        <v>388</v>
      </c>
      <c r="B144" s="969" t="s">
        <v>50</v>
      </c>
      <c r="C144" s="689">
        <v>45688</v>
      </c>
      <c r="D144" s="689" t="s">
        <v>66</v>
      </c>
      <c r="E144" s="689">
        <v>45695</v>
      </c>
      <c r="F144" s="489" t="s">
        <v>67</v>
      </c>
      <c r="G144" s="970" t="s">
        <v>389</v>
      </c>
      <c r="H144" s="491">
        <v>88</v>
      </c>
      <c r="I144" s="714" t="s">
        <v>352</v>
      </c>
      <c r="J144" s="491" t="s">
        <v>63</v>
      </c>
      <c r="K144" s="938"/>
      <c r="L144" s="487" t="s">
        <v>274</v>
      </c>
      <c r="M144" s="714" t="s">
        <v>57</v>
      </c>
      <c r="N144" s="574">
        <v>43130</v>
      </c>
      <c r="O144" s="714" t="s">
        <v>57</v>
      </c>
      <c r="P144" s="882" t="s">
        <v>274</v>
      </c>
      <c r="Q144" s="493">
        <v>45691</v>
      </c>
      <c r="R144" s="493">
        <v>45870</v>
      </c>
      <c r="S144" s="493">
        <v>45908</v>
      </c>
      <c r="T144" s="493"/>
      <c r="U144" s="510" t="s">
        <v>364</v>
      </c>
      <c r="V144" s="494">
        <v>2931</v>
      </c>
      <c r="W144" s="799">
        <v>2931</v>
      </c>
      <c r="X144" s="494">
        <f>SUM(V144-W144)</f>
        <v>0</v>
      </c>
      <c r="Y144" s="715">
        <f>IFERROR($W144/$V144, 0)</f>
        <v>1</v>
      </c>
      <c r="Z144" s="493">
        <v>45750</v>
      </c>
      <c r="AA144" s="525">
        <v>1</v>
      </c>
      <c r="AB144" s="525">
        <v>1</v>
      </c>
      <c r="AC144" s="693">
        <v>0</v>
      </c>
      <c r="AD144" s="1030" t="s">
        <v>390</v>
      </c>
    </row>
    <row r="145" spans="1:31" ht="24.75" customHeight="1">
      <c r="A145" s="958" t="s">
        <v>391</v>
      </c>
      <c r="B145" s="932" t="s">
        <v>50</v>
      </c>
      <c r="C145" s="935">
        <v>45688</v>
      </c>
      <c r="D145" s="498" t="s">
        <v>77</v>
      </c>
      <c r="E145" s="935">
        <v>45686</v>
      </c>
      <c r="F145" s="935" t="s">
        <v>86</v>
      </c>
      <c r="G145" s="965" t="s">
        <v>392</v>
      </c>
      <c r="H145" s="500">
        <v>88</v>
      </c>
      <c r="I145" s="938" t="s">
        <v>352</v>
      </c>
      <c r="J145" s="500" t="s">
        <v>63</v>
      </c>
      <c r="K145" s="500"/>
      <c r="L145" s="939">
        <v>45706</v>
      </c>
      <c r="M145" s="938" t="s">
        <v>57</v>
      </c>
      <c r="N145" s="575">
        <v>69212.5</v>
      </c>
      <c r="O145" s="938" t="s">
        <v>57</v>
      </c>
      <c r="P145" s="882" t="s">
        <v>274</v>
      </c>
      <c r="Q145" s="501">
        <v>45679</v>
      </c>
      <c r="R145" s="501">
        <v>45917</v>
      </c>
      <c r="S145" s="501">
        <v>45918</v>
      </c>
      <c r="T145" s="501"/>
      <c r="U145" s="510" t="s">
        <v>364</v>
      </c>
      <c r="V145" s="41">
        <v>5661</v>
      </c>
      <c r="W145" s="799">
        <v>5813</v>
      </c>
      <c r="X145" s="494">
        <f>SUM(V145-W145)</f>
        <v>-152</v>
      </c>
      <c r="Y145" s="715">
        <f>IFERROR($W145/$V145, 0)</f>
        <v>1.0268503797915562</v>
      </c>
      <c r="Z145" s="501">
        <v>45681</v>
      </c>
      <c r="AA145" s="715">
        <v>1</v>
      </c>
      <c r="AB145" s="715">
        <v>1</v>
      </c>
      <c r="AC145" s="894">
        <v>0</v>
      </c>
      <c r="AD145" s="151" t="s">
        <v>393</v>
      </c>
      <c r="AE145" s="403"/>
    </row>
    <row r="146" spans="1:31" ht="24.75" customHeight="1">
      <c r="A146" s="958" t="s">
        <v>394</v>
      </c>
      <c r="B146" s="932" t="s">
        <v>50</v>
      </c>
      <c r="C146" s="498">
        <v>45772</v>
      </c>
      <c r="D146" s="497" t="s">
        <v>385</v>
      </c>
      <c r="E146" s="498">
        <v>45743</v>
      </c>
      <c r="F146" s="497" t="s">
        <v>378</v>
      </c>
      <c r="G146" s="933" t="s">
        <v>395</v>
      </c>
      <c r="H146" s="500">
        <v>57</v>
      </c>
      <c r="I146" s="938" t="s">
        <v>273</v>
      </c>
      <c r="J146" s="491" t="s">
        <v>63</v>
      </c>
      <c r="K146" s="934"/>
      <c r="L146" s="498">
        <v>45741</v>
      </c>
      <c r="M146" s="491" t="s">
        <v>57</v>
      </c>
      <c r="N146" s="575">
        <v>49071</v>
      </c>
      <c r="O146" s="491" t="s">
        <v>57</v>
      </c>
      <c r="P146" s="882" t="s">
        <v>274</v>
      </c>
      <c r="Q146" s="501">
        <v>45745</v>
      </c>
      <c r="R146" s="501">
        <v>45832</v>
      </c>
      <c r="S146" s="501">
        <v>45839</v>
      </c>
      <c r="T146" s="501"/>
      <c r="U146" s="510" t="s">
        <v>364</v>
      </c>
      <c r="V146" s="41">
        <v>3967</v>
      </c>
      <c r="W146" s="799">
        <v>3936</v>
      </c>
      <c r="X146" s="494">
        <f>SUM(V146-W146)</f>
        <v>31</v>
      </c>
      <c r="Y146" s="715">
        <f>IFERROR($W146/$V146, 0)</f>
        <v>0.99218553062767834</v>
      </c>
      <c r="Z146" s="501">
        <v>45756</v>
      </c>
      <c r="AA146" s="715">
        <v>1</v>
      </c>
      <c r="AB146" s="715">
        <v>1</v>
      </c>
      <c r="AC146" s="693">
        <v>0</v>
      </c>
      <c r="AD146" s="1029" t="s">
        <v>396</v>
      </c>
      <c r="AE146" s="403"/>
    </row>
    <row r="147" spans="1:31" ht="24.75" customHeight="1">
      <c r="A147" s="958" t="s">
        <v>397</v>
      </c>
      <c r="B147" s="932" t="s">
        <v>50</v>
      </c>
      <c r="C147" s="489">
        <v>45991</v>
      </c>
      <c r="D147" s="489" t="s">
        <v>82</v>
      </c>
      <c r="E147" s="498">
        <v>45743</v>
      </c>
      <c r="F147" s="497" t="s">
        <v>78</v>
      </c>
      <c r="G147" s="933" t="s">
        <v>398</v>
      </c>
      <c r="H147" s="500">
        <v>60</v>
      </c>
      <c r="I147" s="714" t="s">
        <v>273</v>
      </c>
      <c r="J147" s="491" t="s">
        <v>63</v>
      </c>
      <c r="K147" s="934"/>
      <c r="L147" s="498">
        <v>45741</v>
      </c>
      <c r="M147" s="491" t="s">
        <v>57</v>
      </c>
      <c r="N147" s="575">
        <v>47849</v>
      </c>
      <c r="O147" s="491" t="s">
        <v>57</v>
      </c>
      <c r="P147" s="882" t="s">
        <v>274</v>
      </c>
      <c r="Q147" s="501">
        <v>45744</v>
      </c>
      <c r="R147" s="501">
        <v>45915</v>
      </c>
      <c r="S147" s="501">
        <v>45922</v>
      </c>
      <c r="T147" s="501">
        <v>45925</v>
      </c>
      <c r="U147" s="510" t="s">
        <v>364</v>
      </c>
      <c r="V147" s="41">
        <v>4194</v>
      </c>
      <c r="W147" s="799">
        <v>4448</v>
      </c>
      <c r="X147" s="494">
        <f>SUM(V147-W147)</f>
        <v>-254</v>
      </c>
      <c r="Y147" s="715">
        <f>IFERROR($W147/$V147, 0)</f>
        <v>1.0605627086313782</v>
      </c>
      <c r="Z147" s="501">
        <v>45784</v>
      </c>
      <c r="AA147" s="368">
        <v>0</v>
      </c>
      <c r="AB147" s="368">
        <v>0</v>
      </c>
      <c r="AC147" s="693">
        <v>0</v>
      </c>
      <c r="AD147" s="1031" t="s">
        <v>399</v>
      </c>
    </row>
    <row r="148" spans="1:31" ht="24.75" customHeight="1">
      <c r="A148" s="1023" t="s">
        <v>400</v>
      </c>
      <c r="B148" s="932" t="s">
        <v>50</v>
      </c>
      <c r="C148" s="935">
        <v>45716</v>
      </c>
      <c r="D148" s="935" t="s">
        <v>77</v>
      </c>
      <c r="E148" s="935">
        <v>45701</v>
      </c>
      <c r="F148" s="497" t="s">
        <v>86</v>
      </c>
      <c r="G148" s="965" t="s">
        <v>277</v>
      </c>
      <c r="H148" s="938">
        <v>0</v>
      </c>
      <c r="I148" s="938" t="s">
        <v>274</v>
      </c>
      <c r="J148" s="938" t="s">
        <v>63</v>
      </c>
      <c r="K148" s="938"/>
      <c r="L148" s="935">
        <v>45705</v>
      </c>
      <c r="M148" s="938" t="s">
        <v>57</v>
      </c>
      <c r="N148" s="966">
        <v>1295</v>
      </c>
      <c r="O148" s="938" t="s">
        <v>57</v>
      </c>
      <c r="P148" s="882" t="s">
        <v>274</v>
      </c>
      <c r="Q148" s="543">
        <v>45706</v>
      </c>
      <c r="R148" s="543">
        <v>45826</v>
      </c>
      <c r="S148" s="543"/>
      <c r="T148" s="543"/>
      <c r="U148" s="510" t="s">
        <v>364</v>
      </c>
      <c r="V148" s="967">
        <v>153</v>
      </c>
      <c r="W148" s="798">
        <v>153</v>
      </c>
      <c r="X148" s="108">
        <f>SUM(V148-W148)</f>
        <v>0</v>
      </c>
      <c r="Y148" s="710">
        <f>IFERROR($W148/$V148, 0)</f>
        <v>1</v>
      </c>
      <c r="Z148" s="731">
        <v>45754</v>
      </c>
      <c r="AA148" s="495">
        <v>1</v>
      </c>
      <c r="AB148" s="495">
        <v>1</v>
      </c>
      <c r="AC148" s="894">
        <v>0</v>
      </c>
      <c r="AD148" s="178" t="s">
        <v>401</v>
      </c>
    </row>
    <row r="149" spans="1:31" ht="24.75" customHeight="1">
      <c r="A149" s="973" t="s">
        <v>402</v>
      </c>
      <c r="B149" s="1024" t="s">
        <v>50</v>
      </c>
      <c r="C149" s="975">
        <v>45924</v>
      </c>
      <c r="D149" s="974" t="s">
        <v>140</v>
      </c>
      <c r="E149" s="975">
        <v>45772</v>
      </c>
      <c r="F149" s="976" t="s">
        <v>86</v>
      </c>
      <c r="G149" s="976" t="s">
        <v>403</v>
      </c>
      <c r="H149" s="977">
        <v>0</v>
      </c>
      <c r="I149" s="977" t="s">
        <v>273</v>
      </c>
      <c r="J149" s="977" t="s">
        <v>63</v>
      </c>
      <c r="K149" s="976"/>
      <c r="L149" s="988" t="s">
        <v>52</v>
      </c>
      <c r="M149" s="977" t="s">
        <v>57</v>
      </c>
      <c r="N149" s="978">
        <v>4397.6499999999996</v>
      </c>
      <c r="O149" s="977" t="s">
        <v>57</v>
      </c>
      <c r="P149" s="979" t="s">
        <v>274</v>
      </c>
      <c r="Q149" s="520">
        <v>45852</v>
      </c>
      <c r="R149" s="1025"/>
      <c r="S149" s="1025"/>
      <c r="T149" s="1025"/>
      <c r="U149" s="334" t="s">
        <v>364</v>
      </c>
      <c r="V149" s="521">
        <v>129</v>
      </c>
      <c r="W149" s="1027">
        <v>129</v>
      </c>
      <c r="X149" s="521">
        <f>SUM(V149-W149)</f>
        <v>0</v>
      </c>
      <c r="Y149" s="980">
        <f>IFERROR($W149/$V149, 0)</f>
        <v>1</v>
      </c>
      <c r="Z149" s="370">
        <v>45856</v>
      </c>
      <c r="AA149" s="61">
        <v>0</v>
      </c>
      <c r="AB149" s="61">
        <v>0</v>
      </c>
      <c r="AC149" s="1028">
        <v>0</v>
      </c>
      <c r="AD149" s="152" t="s">
        <v>404</v>
      </c>
    </row>
    <row r="150" spans="1:31" ht="24.75" customHeight="1">
      <c r="A150" s="1012"/>
      <c r="B150" s="1010"/>
      <c r="C150" s="1010"/>
      <c r="D150" s="1010"/>
      <c r="E150" s="1010"/>
      <c r="F150" s="1012"/>
      <c r="G150" s="1012"/>
      <c r="H150" s="1010"/>
      <c r="I150" s="1010"/>
      <c r="J150" s="1010"/>
      <c r="K150" s="1010"/>
      <c r="L150" s="1012"/>
      <c r="M150" s="1010"/>
      <c r="N150" s="1013"/>
      <c r="O150" s="1010"/>
      <c r="P150" s="1010"/>
      <c r="Q150" s="1010"/>
      <c r="R150" s="1010"/>
      <c r="S150" s="1010"/>
      <c r="T150" s="1010"/>
      <c r="U150" s="1010"/>
      <c r="V150" s="1010"/>
      <c r="W150" s="1010"/>
      <c r="X150" s="1010"/>
      <c r="Y150" s="1010"/>
      <c r="Z150" s="1010"/>
      <c r="AA150" s="1010"/>
      <c r="AB150" s="1010"/>
      <c r="AC150" s="1010"/>
      <c r="AD150" s="1014"/>
    </row>
    <row r="151" spans="1:31" ht="24.75" customHeight="1"/>
    <row r="152" spans="1:31" ht="24.75" customHeight="1">
      <c r="A152" s="55" t="s">
        <v>405</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11" t="s">
        <v>48</v>
      </c>
    </row>
    <row r="154" spans="1:31" ht="24.75" customHeight="1">
      <c r="A154" s="958" t="s">
        <v>406</v>
      </c>
      <c r="B154" s="942" t="s">
        <v>210</v>
      </c>
      <c r="C154" s="498">
        <v>45807</v>
      </c>
      <c r="D154" s="487" t="s">
        <v>51</v>
      </c>
      <c r="E154" s="497" t="s">
        <v>52</v>
      </c>
      <c r="F154" s="487" t="s">
        <v>350</v>
      </c>
      <c r="G154" s="736" t="s">
        <v>281</v>
      </c>
      <c r="H154" s="491">
        <v>60</v>
      </c>
      <c r="I154" s="938" t="s">
        <v>273</v>
      </c>
      <c r="J154" s="500" t="s">
        <v>56</v>
      </c>
      <c r="K154" s="959"/>
      <c r="L154" s="489">
        <v>45716</v>
      </c>
      <c r="M154" s="500" t="s">
        <v>57</v>
      </c>
      <c r="N154" s="574">
        <v>2075.6999999999998</v>
      </c>
      <c r="O154" s="500" t="s">
        <v>57</v>
      </c>
      <c r="P154" s="981" t="s">
        <v>274</v>
      </c>
      <c r="Q154" s="365" t="s">
        <v>56</v>
      </c>
      <c r="R154" s="365" t="s">
        <v>56</v>
      </c>
      <c r="S154" s="365" t="s">
        <v>56</v>
      </c>
      <c r="T154" s="365" t="s">
        <v>56</v>
      </c>
      <c r="U154" s="365" t="s">
        <v>56</v>
      </c>
      <c r="V154" s="41">
        <v>0</v>
      </c>
      <c r="W154" s="365">
        <v>0</v>
      </c>
      <c r="X154" s="494">
        <f t="shared" ref="X154:X168" si="23">SUM(V154-W154)</f>
        <v>0</v>
      </c>
      <c r="Y154" s="982">
        <f t="shared" ref="Y154:Y168" si="24">IFERROR($W154/$V154, 0)</f>
        <v>0</v>
      </c>
      <c r="Z154" s="501">
        <v>45744</v>
      </c>
      <c r="AA154" s="526">
        <v>1</v>
      </c>
      <c r="AB154" s="526">
        <v>1</v>
      </c>
      <c r="AC154" s="494">
        <v>2266</v>
      </c>
      <c r="AD154" s="717"/>
    </row>
    <row r="155" spans="1:31" ht="24.75" customHeight="1">
      <c r="A155" s="958" t="s">
        <v>407</v>
      </c>
      <c r="B155" s="942" t="s">
        <v>210</v>
      </c>
      <c r="C155" s="498">
        <v>45807</v>
      </c>
      <c r="D155" s="497" t="s">
        <v>51</v>
      </c>
      <c r="E155" s="497" t="s">
        <v>52</v>
      </c>
      <c r="F155" s="497" t="s">
        <v>350</v>
      </c>
      <c r="G155" s="933" t="s">
        <v>408</v>
      </c>
      <c r="H155" s="500">
        <v>79</v>
      </c>
      <c r="I155" s="938" t="s">
        <v>273</v>
      </c>
      <c r="J155" s="500" t="s">
        <v>56</v>
      </c>
      <c r="K155" s="513"/>
      <c r="L155" s="489">
        <v>45716</v>
      </c>
      <c r="M155" s="500" t="s">
        <v>57</v>
      </c>
      <c r="N155" s="575">
        <v>2947.5</v>
      </c>
      <c r="O155" s="500" t="s">
        <v>57</v>
      </c>
      <c r="P155" s="983" t="s">
        <v>274</v>
      </c>
      <c r="Q155" s="365" t="s">
        <v>56</v>
      </c>
      <c r="R155" s="365" t="s">
        <v>56</v>
      </c>
      <c r="S155" s="365" t="s">
        <v>56</v>
      </c>
      <c r="T155" s="365" t="s">
        <v>56</v>
      </c>
      <c r="U155" s="365" t="s">
        <v>56</v>
      </c>
      <c r="V155" s="41">
        <v>0</v>
      </c>
      <c r="W155" s="365">
        <v>0</v>
      </c>
      <c r="X155" s="494">
        <f t="shared" si="23"/>
        <v>0</v>
      </c>
      <c r="Y155" s="982">
        <f t="shared" si="24"/>
        <v>0</v>
      </c>
      <c r="Z155" s="501">
        <v>45744</v>
      </c>
      <c r="AA155" s="526">
        <v>1</v>
      </c>
      <c r="AB155" s="526">
        <v>1</v>
      </c>
      <c r="AC155" s="41">
        <v>3830</v>
      </c>
      <c r="AD155" s="717"/>
    </row>
    <row r="156" spans="1:31" ht="24.75" customHeight="1">
      <c r="A156" s="958" t="s">
        <v>409</v>
      </c>
      <c r="B156" s="942" t="s">
        <v>210</v>
      </c>
      <c r="C156" s="498">
        <v>45807</v>
      </c>
      <c r="D156" s="497" t="s">
        <v>51</v>
      </c>
      <c r="E156" s="497" t="s">
        <v>52</v>
      </c>
      <c r="F156" s="497" t="s">
        <v>350</v>
      </c>
      <c r="G156" s="933" t="s">
        <v>410</v>
      </c>
      <c r="H156" s="500">
        <v>83</v>
      </c>
      <c r="I156" s="938" t="s">
        <v>273</v>
      </c>
      <c r="J156" s="500" t="s">
        <v>56</v>
      </c>
      <c r="K156" s="513"/>
      <c r="L156" s="489">
        <v>45716</v>
      </c>
      <c r="M156" s="500" t="s">
        <v>57</v>
      </c>
      <c r="N156" s="575">
        <v>2908.95</v>
      </c>
      <c r="O156" s="500" t="s">
        <v>57</v>
      </c>
      <c r="P156" s="983" t="s">
        <v>274</v>
      </c>
      <c r="Q156" s="365" t="s">
        <v>56</v>
      </c>
      <c r="R156" s="365" t="s">
        <v>56</v>
      </c>
      <c r="S156" s="365" t="s">
        <v>56</v>
      </c>
      <c r="T156" s="365" t="s">
        <v>56</v>
      </c>
      <c r="U156" s="365" t="s">
        <v>56</v>
      </c>
      <c r="V156" s="41">
        <v>0</v>
      </c>
      <c r="W156" s="365">
        <v>0</v>
      </c>
      <c r="X156" s="494">
        <f t="shared" si="23"/>
        <v>0</v>
      </c>
      <c r="Y156" s="982">
        <f t="shared" si="24"/>
        <v>0</v>
      </c>
      <c r="Z156" s="501">
        <v>45744</v>
      </c>
      <c r="AA156" s="526">
        <v>1</v>
      </c>
      <c r="AB156" s="526">
        <v>1</v>
      </c>
      <c r="AC156" s="41">
        <v>3371</v>
      </c>
      <c r="AD156" s="717"/>
    </row>
    <row r="157" spans="1:31" ht="24.75" customHeight="1">
      <c r="A157" s="958" t="s">
        <v>411</v>
      </c>
      <c r="B157" s="932" t="s">
        <v>50</v>
      </c>
      <c r="C157" s="498">
        <v>45807</v>
      </c>
      <c r="D157" s="497" t="s">
        <v>51</v>
      </c>
      <c r="E157" s="497" t="s">
        <v>52</v>
      </c>
      <c r="F157" s="497" t="s">
        <v>53</v>
      </c>
      <c r="G157" s="933" t="s">
        <v>412</v>
      </c>
      <c r="H157" s="500">
        <v>68</v>
      </c>
      <c r="I157" s="500" t="s">
        <v>274</v>
      </c>
      <c r="J157" s="500" t="s">
        <v>56</v>
      </c>
      <c r="K157" s="500"/>
      <c r="L157" s="939">
        <v>45716</v>
      </c>
      <c r="M157" s="500" t="s">
        <v>57</v>
      </c>
      <c r="N157" s="575">
        <v>1134</v>
      </c>
      <c r="O157" s="500" t="s">
        <v>57</v>
      </c>
      <c r="P157" s="882" t="s">
        <v>274</v>
      </c>
      <c r="Q157" s="365" t="s">
        <v>56</v>
      </c>
      <c r="R157" s="365" t="s">
        <v>56</v>
      </c>
      <c r="S157" s="365" t="s">
        <v>56</v>
      </c>
      <c r="T157" s="365" t="s">
        <v>56</v>
      </c>
      <c r="U157" s="365" t="s">
        <v>56</v>
      </c>
      <c r="V157" s="41">
        <v>0</v>
      </c>
      <c r="W157" s="494">
        <v>0</v>
      </c>
      <c r="X157" s="494">
        <f t="shared" si="23"/>
        <v>0</v>
      </c>
      <c r="Y157" s="982">
        <f t="shared" si="24"/>
        <v>0</v>
      </c>
      <c r="Z157" s="365"/>
      <c r="AA157" s="715">
        <v>1</v>
      </c>
      <c r="AB157" s="715">
        <v>1</v>
      </c>
      <c r="AC157" s="963">
        <v>5569</v>
      </c>
      <c r="AD157" s="717"/>
    </row>
    <row r="158" spans="1:31" ht="24.75" customHeight="1">
      <c r="A158" s="958" t="s">
        <v>413</v>
      </c>
      <c r="B158" s="932" t="s">
        <v>50</v>
      </c>
      <c r="C158" s="498">
        <v>45772</v>
      </c>
      <c r="D158" s="497" t="s">
        <v>51</v>
      </c>
      <c r="E158" s="497" t="s">
        <v>52</v>
      </c>
      <c r="F158" s="497" t="s">
        <v>53</v>
      </c>
      <c r="G158" s="962" t="s">
        <v>414</v>
      </c>
      <c r="H158" s="500">
        <v>38</v>
      </c>
      <c r="I158" s="500" t="s">
        <v>274</v>
      </c>
      <c r="J158" s="500" t="s">
        <v>56</v>
      </c>
      <c r="K158" s="513"/>
      <c r="L158" s="489">
        <v>45716</v>
      </c>
      <c r="M158" s="500" t="s">
        <v>57</v>
      </c>
      <c r="N158" s="575">
        <v>870</v>
      </c>
      <c r="O158" s="500" t="s">
        <v>57</v>
      </c>
      <c r="P158" s="882" t="s">
        <v>274</v>
      </c>
      <c r="Q158" s="365" t="s">
        <v>56</v>
      </c>
      <c r="R158" s="365" t="s">
        <v>56</v>
      </c>
      <c r="S158" s="365" t="s">
        <v>56</v>
      </c>
      <c r="T158" s="365" t="s">
        <v>56</v>
      </c>
      <c r="U158" s="365" t="s">
        <v>56</v>
      </c>
      <c r="V158" s="41">
        <v>0</v>
      </c>
      <c r="W158" s="510">
        <v>0</v>
      </c>
      <c r="X158" s="494">
        <f t="shared" si="23"/>
        <v>0</v>
      </c>
      <c r="Y158" s="982">
        <f t="shared" si="24"/>
        <v>0</v>
      </c>
      <c r="Z158" s="501">
        <v>45742</v>
      </c>
      <c r="AA158" s="715">
        <v>1</v>
      </c>
      <c r="AB158" s="715">
        <v>1</v>
      </c>
      <c r="AC158" s="365">
        <v>145</v>
      </c>
      <c r="AD158" s="717"/>
    </row>
    <row r="159" spans="1:31" ht="24.75" customHeight="1">
      <c r="A159" s="958" t="s">
        <v>415</v>
      </c>
      <c r="B159" s="932" t="s">
        <v>50</v>
      </c>
      <c r="C159" s="498">
        <v>45705</v>
      </c>
      <c r="D159" s="497" t="s">
        <v>51</v>
      </c>
      <c r="E159" s="497" t="s">
        <v>52</v>
      </c>
      <c r="F159" s="497" t="s">
        <v>53</v>
      </c>
      <c r="G159" s="933" t="s">
        <v>416</v>
      </c>
      <c r="H159" s="513"/>
      <c r="I159" s="500" t="s">
        <v>274</v>
      </c>
      <c r="J159" s="500" t="s">
        <v>56</v>
      </c>
      <c r="K159" s="513"/>
      <c r="L159" s="497" t="s">
        <v>52</v>
      </c>
      <c r="M159" s="500" t="s">
        <v>57</v>
      </c>
      <c r="N159" s="575">
        <v>3283.2</v>
      </c>
      <c r="O159" s="500" t="s">
        <v>57</v>
      </c>
      <c r="P159" s="882" t="s">
        <v>274</v>
      </c>
      <c r="Q159" s="365" t="s">
        <v>56</v>
      </c>
      <c r="R159" s="365" t="s">
        <v>56</v>
      </c>
      <c r="S159" s="365" t="s">
        <v>56</v>
      </c>
      <c r="T159" s="365" t="s">
        <v>56</v>
      </c>
      <c r="U159" s="365" t="s">
        <v>56</v>
      </c>
      <c r="V159" s="41">
        <v>0</v>
      </c>
      <c r="W159" s="365">
        <v>0</v>
      </c>
      <c r="X159" s="494">
        <f t="shared" si="23"/>
        <v>0</v>
      </c>
      <c r="Y159" s="982">
        <f t="shared" si="24"/>
        <v>0</v>
      </c>
      <c r="Z159" s="365"/>
      <c r="AA159" s="368">
        <v>1</v>
      </c>
      <c r="AB159" s="368">
        <v>1</v>
      </c>
      <c r="AC159" s="41">
        <v>4696</v>
      </c>
      <c r="AD159" s="717"/>
    </row>
    <row r="160" spans="1:31" ht="24.75" customHeight="1">
      <c r="A160" s="958" t="s">
        <v>417</v>
      </c>
      <c r="B160" s="932" t="s">
        <v>50</v>
      </c>
      <c r="C160" s="498">
        <v>45705</v>
      </c>
      <c r="D160" s="497" t="s">
        <v>51</v>
      </c>
      <c r="E160" s="497" t="s">
        <v>52</v>
      </c>
      <c r="F160" s="497" t="s">
        <v>53</v>
      </c>
      <c r="G160" s="933" t="s">
        <v>418</v>
      </c>
      <c r="H160" s="500">
        <v>75</v>
      </c>
      <c r="I160" s="500" t="s">
        <v>274</v>
      </c>
      <c r="J160" s="500" t="s">
        <v>56</v>
      </c>
      <c r="K160" s="513"/>
      <c r="L160" s="497" t="s">
        <v>52</v>
      </c>
      <c r="M160" s="500" t="s">
        <v>57</v>
      </c>
      <c r="N160" s="984">
        <v>3150.75</v>
      </c>
      <c r="O160" s="500" t="s">
        <v>57</v>
      </c>
      <c r="P160" s="882" t="s">
        <v>274</v>
      </c>
      <c r="Q160" s="365" t="s">
        <v>56</v>
      </c>
      <c r="R160" s="365" t="s">
        <v>56</v>
      </c>
      <c r="S160" s="365" t="s">
        <v>56</v>
      </c>
      <c r="T160" s="365" t="s">
        <v>56</v>
      </c>
      <c r="U160" s="365" t="s">
        <v>56</v>
      </c>
      <c r="V160" s="41">
        <v>0</v>
      </c>
      <c r="W160" s="510">
        <v>0</v>
      </c>
      <c r="X160" s="494">
        <f t="shared" si="23"/>
        <v>0</v>
      </c>
      <c r="Y160" s="982">
        <f t="shared" si="24"/>
        <v>0</v>
      </c>
      <c r="Z160" s="501">
        <v>45716</v>
      </c>
      <c r="AA160" s="715">
        <v>1</v>
      </c>
      <c r="AB160" s="715">
        <v>1</v>
      </c>
      <c r="AC160" s="41">
        <v>4215</v>
      </c>
      <c r="AD160" s="717"/>
    </row>
    <row r="161" spans="1:31" ht="24.75" customHeight="1">
      <c r="A161" s="958" t="s">
        <v>419</v>
      </c>
      <c r="B161" s="932" t="s">
        <v>50</v>
      </c>
      <c r="C161" s="498">
        <v>45705</v>
      </c>
      <c r="D161" s="497" t="s">
        <v>51</v>
      </c>
      <c r="E161" s="497" t="s">
        <v>52</v>
      </c>
      <c r="F161" s="497" t="s">
        <v>53</v>
      </c>
      <c r="G161" s="933" t="s">
        <v>420</v>
      </c>
      <c r="H161" s="500">
        <v>80</v>
      </c>
      <c r="I161" s="500" t="s">
        <v>274</v>
      </c>
      <c r="J161" s="500" t="s">
        <v>56</v>
      </c>
      <c r="K161" s="513"/>
      <c r="L161" s="497" t="s">
        <v>52</v>
      </c>
      <c r="M161" s="500" t="s">
        <v>57</v>
      </c>
      <c r="N161" s="984">
        <v>3391.5</v>
      </c>
      <c r="O161" s="500" t="s">
        <v>57</v>
      </c>
      <c r="P161" s="882" t="s">
        <v>274</v>
      </c>
      <c r="Q161" s="365" t="s">
        <v>56</v>
      </c>
      <c r="R161" s="365" t="s">
        <v>56</v>
      </c>
      <c r="S161" s="365" t="s">
        <v>56</v>
      </c>
      <c r="T161" s="365" t="s">
        <v>56</v>
      </c>
      <c r="U161" s="365" t="s">
        <v>56</v>
      </c>
      <c r="V161" s="41">
        <v>0</v>
      </c>
      <c r="W161" s="510">
        <v>0</v>
      </c>
      <c r="X161" s="494">
        <f t="shared" si="23"/>
        <v>0</v>
      </c>
      <c r="Y161" s="982">
        <f t="shared" si="24"/>
        <v>0</v>
      </c>
      <c r="Z161" s="501">
        <v>45716</v>
      </c>
      <c r="AA161" s="715">
        <v>1</v>
      </c>
      <c r="AB161" s="368">
        <v>1</v>
      </c>
      <c r="AC161" s="41">
        <v>5030</v>
      </c>
      <c r="AD161" s="717"/>
    </row>
    <row r="162" spans="1:31" ht="24.75" customHeight="1">
      <c r="A162" s="958" t="s">
        <v>421</v>
      </c>
      <c r="B162" s="932" t="s">
        <v>50</v>
      </c>
      <c r="C162" s="498">
        <v>45772</v>
      </c>
      <c r="D162" s="935" t="s">
        <v>66</v>
      </c>
      <c r="E162" s="935">
        <v>45698</v>
      </c>
      <c r="F162" s="498" t="s">
        <v>67</v>
      </c>
      <c r="G162" s="937" t="s">
        <v>422</v>
      </c>
      <c r="H162" s="500">
        <v>82</v>
      </c>
      <c r="I162" s="500" t="s">
        <v>273</v>
      </c>
      <c r="J162" s="500" t="s">
        <v>63</v>
      </c>
      <c r="K162" s="500"/>
      <c r="L162" s="939">
        <v>45716</v>
      </c>
      <c r="M162" s="938" t="s">
        <v>57</v>
      </c>
      <c r="N162" s="575">
        <v>2025.6</v>
      </c>
      <c r="O162" s="938" t="s">
        <v>57</v>
      </c>
      <c r="P162" s="882" t="s">
        <v>274</v>
      </c>
      <c r="Q162" s="365" t="s">
        <v>56</v>
      </c>
      <c r="R162" s="365" t="s">
        <v>56</v>
      </c>
      <c r="S162" s="365" t="s">
        <v>56</v>
      </c>
      <c r="T162" s="365" t="s">
        <v>56</v>
      </c>
      <c r="U162" s="365" t="s">
        <v>56</v>
      </c>
      <c r="V162" s="41">
        <v>0</v>
      </c>
      <c r="W162" s="494">
        <v>0</v>
      </c>
      <c r="X162" s="494">
        <f t="shared" si="23"/>
        <v>0</v>
      </c>
      <c r="Y162" s="982">
        <f t="shared" si="24"/>
        <v>0</v>
      </c>
      <c r="Z162" s="501">
        <v>45716</v>
      </c>
      <c r="AA162" s="715">
        <v>1</v>
      </c>
      <c r="AB162" s="715">
        <v>1</v>
      </c>
      <c r="AC162" s="967">
        <v>1408</v>
      </c>
      <c r="AD162" s="117" t="s">
        <v>423</v>
      </c>
    </row>
    <row r="163" spans="1:31" ht="24.75" customHeight="1">
      <c r="A163" s="958" t="s">
        <v>424</v>
      </c>
      <c r="B163" s="932" t="s">
        <v>50</v>
      </c>
      <c r="C163" s="498">
        <v>45742</v>
      </c>
      <c r="D163" s="497" t="s">
        <v>51</v>
      </c>
      <c r="E163" s="498">
        <v>45715</v>
      </c>
      <c r="F163" s="497" t="s">
        <v>53</v>
      </c>
      <c r="G163" s="933" t="s">
        <v>425</v>
      </c>
      <c r="H163" s="500">
        <v>84</v>
      </c>
      <c r="I163" s="500" t="s">
        <v>274</v>
      </c>
      <c r="J163" s="500" t="s">
        <v>56</v>
      </c>
      <c r="K163" s="500"/>
      <c r="L163" s="498">
        <v>45715</v>
      </c>
      <c r="M163" s="500" t="s">
        <v>57</v>
      </c>
      <c r="N163" s="575">
        <v>3801.75</v>
      </c>
      <c r="O163" s="500" t="s">
        <v>57</v>
      </c>
      <c r="P163" s="882" t="s">
        <v>274</v>
      </c>
      <c r="Q163" s="365" t="s">
        <v>56</v>
      </c>
      <c r="R163" s="365" t="s">
        <v>56</v>
      </c>
      <c r="S163" s="365" t="s">
        <v>56</v>
      </c>
      <c r="T163" s="365" t="s">
        <v>56</v>
      </c>
      <c r="U163" s="365" t="s">
        <v>56</v>
      </c>
      <c r="V163" s="41">
        <v>0</v>
      </c>
      <c r="W163" s="365">
        <v>0</v>
      </c>
      <c r="X163" s="494">
        <f t="shared" si="23"/>
        <v>0</v>
      </c>
      <c r="Y163" s="982">
        <f t="shared" si="24"/>
        <v>0</v>
      </c>
      <c r="Z163" s="501">
        <v>45716</v>
      </c>
      <c r="AA163" s="715">
        <v>1</v>
      </c>
      <c r="AB163" s="715">
        <v>1</v>
      </c>
      <c r="AC163" s="41">
        <v>5915</v>
      </c>
      <c r="AD163" s="717"/>
    </row>
    <row r="164" spans="1:31" ht="24.75" customHeight="1">
      <c r="A164" s="958" t="s">
        <v>426</v>
      </c>
      <c r="B164" s="932" t="s">
        <v>50</v>
      </c>
      <c r="C164" s="498">
        <v>45742</v>
      </c>
      <c r="D164" s="497" t="s">
        <v>51</v>
      </c>
      <c r="E164" s="497" t="s">
        <v>52</v>
      </c>
      <c r="F164" s="497" t="s">
        <v>53</v>
      </c>
      <c r="G164" s="933" t="s">
        <v>427</v>
      </c>
      <c r="H164" s="500">
        <v>87</v>
      </c>
      <c r="I164" s="500" t="s">
        <v>274</v>
      </c>
      <c r="J164" s="500" t="s">
        <v>56</v>
      </c>
      <c r="K164" s="500"/>
      <c r="L164" s="939">
        <v>45716</v>
      </c>
      <c r="M164" s="500" t="s">
        <v>57</v>
      </c>
      <c r="N164" s="575">
        <v>4021.5</v>
      </c>
      <c r="O164" s="500" t="s">
        <v>57</v>
      </c>
      <c r="P164" s="882" t="s">
        <v>274</v>
      </c>
      <c r="Q164" s="365" t="s">
        <v>56</v>
      </c>
      <c r="R164" s="365" t="s">
        <v>56</v>
      </c>
      <c r="S164" s="365" t="s">
        <v>56</v>
      </c>
      <c r="T164" s="365" t="s">
        <v>56</v>
      </c>
      <c r="U164" s="365" t="s">
        <v>56</v>
      </c>
      <c r="V164" s="41">
        <v>0</v>
      </c>
      <c r="W164" s="365">
        <v>0</v>
      </c>
      <c r="X164" s="494">
        <f t="shared" si="23"/>
        <v>0</v>
      </c>
      <c r="Y164" s="982">
        <f t="shared" si="24"/>
        <v>0</v>
      </c>
      <c r="Z164" s="501">
        <v>45716</v>
      </c>
      <c r="AA164" s="715">
        <v>1</v>
      </c>
      <c r="AB164" s="715">
        <v>1</v>
      </c>
      <c r="AC164" s="41">
        <v>5750</v>
      </c>
      <c r="AD164" s="717"/>
    </row>
    <row r="165" spans="1:31" ht="24.75" customHeight="1">
      <c r="A165" s="958" t="s">
        <v>428</v>
      </c>
      <c r="B165" s="932" t="s">
        <v>50</v>
      </c>
      <c r="C165" s="498">
        <v>45705</v>
      </c>
      <c r="D165" s="497" t="s">
        <v>51</v>
      </c>
      <c r="E165" s="497" t="s">
        <v>52</v>
      </c>
      <c r="F165" s="497" t="s">
        <v>53</v>
      </c>
      <c r="G165" s="933" t="s">
        <v>429</v>
      </c>
      <c r="H165" s="500">
        <v>90</v>
      </c>
      <c r="I165" s="500" t="s">
        <v>274</v>
      </c>
      <c r="J165" s="500" t="s">
        <v>56</v>
      </c>
      <c r="K165" s="513"/>
      <c r="L165" s="487" t="s">
        <v>274</v>
      </c>
      <c r="M165" s="500" t="s">
        <v>57</v>
      </c>
      <c r="N165" s="984">
        <v>4490.25</v>
      </c>
      <c r="O165" s="500" t="s">
        <v>57</v>
      </c>
      <c r="P165" s="882" t="s">
        <v>274</v>
      </c>
      <c r="Q165" s="365" t="s">
        <v>56</v>
      </c>
      <c r="R165" s="365" t="s">
        <v>56</v>
      </c>
      <c r="S165" s="365" t="s">
        <v>56</v>
      </c>
      <c r="T165" s="365" t="s">
        <v>56</v>
      </c>
      <c r="U165" s="365" t="s">
        <v>56</v>
      </c>
      <c r="V165" s="41">
        <v>0</v>
      </c>
      <c r="W165" s="365">
        <v>0</v>
      </c>
      <c r="X165" s="494">
        <f t="shared" si="23"/>
        <v>0</v>
      </c>
      <c r="Y165" s="982">
        <f t="shared" si="24"/>
        <v>0</v>
      </c>
      <c r="Z165" s="501">
        <v>45716</v>
      </c>
      <c r="AA165" s="715">
        <v>1</v>
      </c>
      <c r="AB165" s="368">
        <v>1</v>
      </c>
      <c r="AC165" s="41">
        <v>6485</v>
      </c>
      <c r="AD165" s="717"/>
    </row>
    <row r="166" spans="1:31" ht="24.75" customHeight="1">
      <c r="A166" s="958" t="s">
        <v>430</v>
      </c>
      <c r="B166" s="932" t="s">
        <v>50</v>
      </c>
      <c r="C166" s="498">
        <v>45742</v>
      </c>
      <c r="D166" s="497" t="s">
        <v>51</v>
      </c>
      <c r="E166" s="497" t="s">
        <v>52</v>
      </c>
      <c r="F166" s="497" t="s">
        <v>53</v>
      </c>
      <c r="G166" s="933" t="s">
        <v>431</v>
      </c>
      <c r="H166" s="500">
        <v>87</v>
      </c>
      <c r="I166" s="500" t="s">
        <v>274</v>
      </c>
      <c r="J166" s="500" t="s">
        <v>56</v>
      </c>
      <c r="K166" s="500"/>
      <c r="L166" s="939">
        <v>45716</v>
      </c>
      <c r="M166" s="500" t="s">
        <v>57</v>
      </c>
      <c r="N166" s="575">
        <v>4056.9</v>
      </c>
      <c r="O166" s="500" t="s">
        <v>57</v>
      </c>
      <c r="P166" s="882" t="s">
        <v>274</v>
      </c>
      <c r="Q166" s="365" t="s">
        <v>56</v>
      </c>
      <c r="R166" s="365" t="s">
        <v>56</v>
      </c>
      <c r="S166" s="365" t="s">
        <v>56</v>
      </c>
      <c r="T166" s="365" t="s">
        <v>56</v>
      </c>
      <c r="U166" s="365" t="s">
        <v>56</v>
      </c>
      <c r="V166" s="41">
        <v>0</v>
      </c>
      <c r="W166" s="365">
        <v>0</v>
      </c>
      <c r="X166" s="494">
        <f t="shared" si="23"/>
        <v>0</v>
      </c>
      <c r="Y166" s="982">
        <f t="shared" si="24"/>
        <v>0</v>
      </c>
      <c r="Z166" s="501">
        <v>45716</v>
      </c>
      <c r="AA166" s="715">
        <v>1</v>
      </c>
      <c r="AB166" s="715">
        <v>1</v>
      </c>
      <c r="AC166" s="41">
        <v>5842</v>
      </c>
      <c r="AD166" s="717"/>
    </row>
    <row r="167" spans="1:31" ht="24.75" customHeight="1">
      <c r="A167" s="958" t="s">
        <v>432</v>
      </c>
      <c r="B167" s="487" t="s">
        <v>122</v>
      </c>
      <c r="C167" s="985"/>
      <c r="D167" s="489" t="s">
        <v>77</v>
      </c>
      <c r="E167" s="489">
        <v>45768</v>
      </c>
      <c r="F167" s="689" t="s">
        <v>141</v>
      </c>
      <c r="G167" s="487"/>
      <c r="H167" s="491">
        <v>0</v>
      </c>
      <c r="I167" s="714" t="s">
        <v>274</v>
      </c>
      <c r="J167" s="491" t="s">
        <v>56</v>
      </c>
      <c r="K167" s="985"/>
      <c r="L167" s="497" t="s">
        <v>56</v>
      </c>
      <c r="M167" s="491" t="s">
        <v>114</v>
      </c>
      <c r="N167" s="574">
        <v>0</v>
      </c>
      <c r="O167" s="491" t="s">
        <v>114</v>
      </c>
      <c r="P167" s="882" t="s">
        <v>274</v>
      </c>
      <c r="Q167" s="365" t="s">
        <v>56</v>
      </c>
      <c r="R167" s="510" t="s">
        <v>433</v>
      </c>
      <c r="S167" s="510" t="s">
        <v>433</v>
      </c>
      <c r="T167" s="510" t="s">
        <v>433</v>
      </c>
      <c r="U167" s="365"/>
      <c r="V167" s="510">
        <v>3</v>
      </c>
      <c r="W167" s="510">
        <v>3</v>
      </c>
      <c r="X167" s="494">
        <f t="shared" si="23"/>
        <v>0</v>
      </c>
      <c r="Y167" s="982">
        <f t="shared" si="24"/>
        <v>1</v>
      </c>
      <c r="Z167" s="501">
        <v>45768</v>
      </c>
      <c r="AA167" s="368">
        <v>0</v>
      </c>
      <c r="AB167" s="368">
        <v>0</v>
      </c>
      <c r="AC167" s="894">
        <v>0</v>
      </c>
      <c r="AD167" s="972" t="s">
        <v>434</v>
      </c>
      <c r="AE167" s="403"/>
    </row>
    <row r="168" spans="1:31" ht="24.75" customHeight="1">
      <c r="A168" s="973" t="s">
        <v>435</v>
      </c>
      <c r="B168" s="976" t="s">
        <v>122</v>
      </c>
      <c r="C168" s="986"/>
      <c r="D168" s="975" t="s">
        <v>77</v>
      </c>
      <c r="E168" s="975">
        <v>45768</v>
      </c>
      <c r="F168" s="974" t="s">
        <v>141</v>
      </c>
      <c r="G168" s="976"/>
      <c r="H168" s="977">
        <v>0</v>
      </c>
      <c r="I168" s="987" t="s">
        <v>274</v>
      </c>
      <c r="J168" s="977" t="s">
        <v>56</v>
      </c>
      <c r="K168" s="986"/>
      <c r="L168" s="988" t="s">
        <v>56</v>
      </c>
      <c r="M168" s="977" t="s">
        <v>114</v>
      </c>
      <c r="N168" s="978">
        <v>0</v>
      </c>
      <c r="O168" s="977" t="s">
        <v>114</v>
      </c>
      <c r="P168" s="979" t="s">
        <v>274</v>
      </c>
      <c r="Q168" s="79" t="s">
        <v>56</v>
      </c>
      <c r="R168" s="334" t="s">
        <v>433</v>
      </c>
      <c r="S168" s="334" t="s">
        <v>433</v>
      </c>
      <c r="T168" s="334" t="s">
        <v>433</v>
      </c>
      <c r="U168" s="79"/>
      <c r="V168" s="334">
        <v>3</v>
      </c>
      <c r="W168" s="334">
        <v>3</v>
      </c>
      <c r="X168" s="521">
        <f t="shared" si="23"/>
        <v>0</v>
      </c>
      <c r="Y168" s="990">
        <f t="shared" si="24"/>
        <v>1</v>
      </c>
      <c r="Z168" s="370">
        <v>45768</v>
      </c>
      <c r="AA168" s="61">
        <v>0</v>
      </c>
      <c r="AB168" s="61">
        <v>0</v>
      </c>
      <c r="AC168" s="989">
        <v>0</v>
      </c>
      <c r="AD168" s="991" t="s">
        <v>436</v>
      </c>
      <c r="AE168" s="403"/>
    </row>
    <row r="169" spans="1:31" ht="24.75" customHeight="1">
      <c r="A169" s="1012"/>
      <c r="B169" s="1010"/>
      <c r="C169" s="1010"/>
      <c r="D169" s="1010"/>
      <c r="E169" s="1010"/>
      <c r="F169" s="1012"/>
      <c r="G169" s="1012"/>
      <c r="H169" s="1010"/>
      <c r="I169" s="1010"/>
      <c r="J169" s="1010"/>
      <c r="K169" s="1010"/>
      <c r="L169" s="1012"/>
      <c r="M169" s="1010"/>
      <c r="N169" s="1013"/>
      <c r="O169" s="1010"/>
      <c r="P169" s="1010"/>
      <c r="Q169" s="1010"/>
      <c r="R169" s="1010"/>
      <c r="S169" s="1010"/>
      <c r="T169" s="1010"/>
      <c r="U169" s="1010"/>
      <c r="V169" s="1010"/>
      <c r="W169" s="1010"/>
      <c r="X169" s="1010"/>
      <c r="Y169" s="1010"/>
      <c r="Z169" s="1010"/>
      <c r="AA169" s="1010"/>
      <c r="AB169" s="1010"/>
      <c r="AC169" s="1010"/>
      <c r="AD169" s="1014"/>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3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27 E142 E95 D95:D97 Q8:U11 E112:E113 D148:D149 D134:E134 Q105:T106 U105:U107 Q139:Q145 Q123:T123 Q17:U103 Q124:U124 Q147:T166 R138:T145 Q108:U122 L119:L153 L2:L117 Q125:T137 U125:U166" xr:uid="{1D31F93E-3D68-4310-94BF-578ADAD65882}"/>
    <dataValidation type="list" allowBlank="1" showInputMessage="1" showErrorMessage="1" sqref="J154:J160 J162:J168 J104 J100:J101 J89 J87 J92:J97 J2:J82 J107:J129 J134:J149" xr:uid="{5598570D-D2DE-4A6E-ABB1-14F4B3480632}">
      <formula1>"Received, Pending, Not Required"</formula1>
    </dataValidation>
    <dataValidation type="list" allowBlank="1" showInputMessage="1" showErrorMessage="1" sqref="I6 I4 I36 I155:I157 I160 I162:I1048576 I96:I98 I8:I16 I128:I132 I53:I82 I18:I22 I100:I103 I107 I109:I111 I87:I94 I121:I126 I149:I152 I139 I143:I147 I135" xr:uid="{BDA55F74-4FDA-49CF-8062-F3046665EBCB}">
      <formula1>"On Track, In Jeopardy, Completed on Track, Completed, Completed -Missed TSD"</formula1>
    </dataValidation>
    <dataValidation type="list" allowBlank="1" showInputMessage="1" showErrorMessage="1" sqref="I7 I5 I17 I95 I127 I154 I158:I159 I161 I140:I142 I83:I86 I37:I52 I108 I134 I104:I106 I2:I3 I23:I35 I136:I138 I148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352</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352</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352</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352</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352</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352</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352</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352</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352</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352</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346</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352</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354</v>
      </c>
      <c r="E42" s="711">
        <v>45692</v>
      </c>
      <c r="F42" s="711" t="s">
        <v>78</v>
      </c>
      <c r="G42" s="712" t="s">
        <v>534</v>
      </c>
      <c r="H42" s="52">
        <v>86</v>
      </c>
      <c r="I42" s="713" t="s">
        <v>352</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354</v>
      </c>
      <c r="E45" s="711">
        <v>45691</v>
      </c>
      <c r="F45" s="711" t="s">
        <v>78</v>
      </c>
      <c r="G45" s="712" t="s">
        <v>544</v>
      </c>
      <c r="H45" s="52">
        <v>73</v>
      </c>
      <c r="I45" s="720" t="s">
        <v>352</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352</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352</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352</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350</v>
      </c>
      <c r="G64" s="712" t="s">
        <v>588</v>
      </c>
      <c r="H64" s="52">
        <v>86</v>
      </c>
      <c r="I64" s="720" t="s">
        <v>352</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352</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352</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366</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22187</v>
      </c>
      <c r="T121" s="83">
        <v>0</v>
      </c>
      <c r="U121" s="1017">
        <f>IFERROR(Table5[[#This Row],[Actual Redline Completed Footage UG]]/Table5[[#This Row],[Footage UG]], 0)</f>
        <v>0.97632563256325633</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352</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348</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348</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353</v>
      </c>
      <c r="B32" s="1061"/>
      <c r="C32" s="1061"/>
      <c r="D32" s="1061"/>
      <c r="E32" s="1061"/>
      <c r="F32" s="1061"/>
      <c r="G32" s="1061"/>
    </row>
    <row r="33" spans="1:7">
      <c r="A33" t="s">
        <v>523</v>
      </c>
      <c r="B33" s="1061"/>
      <c r="C33" s="1061"/>
      <c r="D33" s="1061"/>
      <c r="E33" s="1061"/>
      <c r="F33" s="1061">
        <v>1095</v>
      </c>
      <c r="G33" s="1061">
        <v>1095</v>
      </c>
    </row>
    <row r="34" spans="1:7">
      <c r="A34" t="s">
        <v>345</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348</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353</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345</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342</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348</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353</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345</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342</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348</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353</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345</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342</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348</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353</v>
      </c>
      <c r="B188" s="1061"/>
      <c r="C188" s="1061"/>
      <c r="D188" s="1061"/>
      <c r="E188" s="1061"/>
      <c r="F188" s="1061"/>
      <c r="G188" s="1061"/>
    </row>
    <row r="189" spans="1:7">
      <c r="A189" t="s">
        <v>502</v>
      </c>
      <c r="B189" s="1061"/>
      <c r="C189" s="1061"/>
      <c r="D189" s="1061"/>
      <c r="E189" s="1061"/>
      <c r="F189" s="1061"/>
      <c r="G189" s="1061"/>
    </row>
    <row r="190" spans="1:7">
      <c r="A190" t="s">
        <v>342</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342</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342</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357</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348</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342</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357</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342</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342</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330</v>
      </c>
      <c r="B470" s="1061">
        <v>644</v>
      </c>
      <c r="C470" s="1061">
        <v>1430</v>
      </c>
      <c r="D470" s="1061">
        <v>970</v>
      </c>
      <c r="E470" s="1061"/>
      <c r="F470" s="1061"/>
      <c r="G470" s="1061">
        <v>3044</v>
      </c>
    </row>
    <row r="471" spans="1:7">
      <c r="A471" t="s">
        <v>362</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330</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357</v>
      </c>
      <c r="B501" s="1061"/>
      <c r="C501" s="1061"/>
      <c r="D501" s="1061"/>
      <c r="E501" s="1061">
        <v>341</v>
      </c>
      <c r="F501" s="1061"/>
      <c r="G501" s="1061">
        <v>341</v>
      </c>
    </row>
    <row r="502" spans="1:7">
      <c r="A502" t="s">
        <v>768</v>
      </c>
      <c r="B502" s="1061"/>
      <c r="C502" s="1061"/>
      <c r="D502" s="1061"/>
      <c r="E502" s="1061"/>
      <c r="F502" s="1061"/>
      <c r="G502" s="1061"/>
    </row>
    <row r="503" spans="1:7">
      <c r="A503" t="s">
        <v>330</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330</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357</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330</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357</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357</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325</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322</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325</v>
      </c>
      <c r="B715" s="1061"/>
      <c r="C715" s="1061">
        <v>977</v>
      </c>
      <c r="D715" s="1061"/>
      <c r="E715" s="1061"/>
      <c r="F715" s="1061"/>
      <c r="G715" s="1061">
        <v>977</v>
      </c>
    </row>
    <row r="716" spans="1:7">
      <c r="A716" t="s">
        <v>322</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357</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365</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365</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316</v>
      </c>
      <c r="B778" s="1061"/>
      <c r="C778" s="1061">
        <v>1231</v>
      </c>
      <c r="D778" s="1061">
        <v>1538</v>
      </c>
      <c r="E778" s="1061">
        <v>1377</v>
      </c>
      <c r="F778" s="1061"/>
      <c r="G778" s="1061">
        <v>4146</v>
      </c>
    </row>
    <row r="779" spans="1:7">
      <c r="A779" t="s">
        <v>319</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316</v>
      </c>
      <c r="B798" s="1061">
        <v>600</v>
      </c>
      <c r="C798" s="1061"/>
      <c r="D798" s="1061"/>
      <c r="E798" s="1061"/>
      <c r="F798" s="1061"/>
      <c r="G798" s="1061">
        <v>600</v>
      </c>
    </row>
    <row r="799" spans="1:7">
      <c r="A799" t="s">
        <v>319</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313</v>
      </c>
      <c r="B804" s="1061"/>
      <c r="C804" s="1061">
        <v>1850</v>
      </c>
      <c r="D804" s="1061">
        <v>1276</v>
      </c>
      <c r="E804" s="1061">
        <v>1479</v>
      </c>
      <c r="F804" s="1061"/>
      <c r="G804" s="1061">
        <v>4605</v>
      </c>
    </row>
    <row r="805" spans="1:7">
      <c r="A805" t="s">
        <v>328</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319</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328</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354</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348</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354</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348</v>
      </c>
      <c r="B27" s="161" t="s">
        <v>799</v>
      </c>
      <c r="C27" s="156">
        <v>45707</v>
      </c>
      <c r="D27" s="119"/>
      <c r="E27" s="119"/>
      <c r="F27" s="120" t="s">
        <v>802</v>
      </c>
      <c r="G27" t="str">
        <f t="shared" si="0"/>
        <v>February</v>
      </c>
    </row>
    <row r="28" spans="1:7">
      <c r="A28" s="119" t="s">
        <v>533</v>
      </c>
      <c r="B28" s="249" t="s">
        <v>354</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354</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348</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354</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348</v>
      </c>
      <c r="B44" s="161" t="s">
        <v>799</v>
      </c>
      <c r="C44" s="156">
        <v>45709</v>
      </c>
      <c r="D44" s="119">
        <v>24</v>
      </c>
      <c r="E44" s="119"/>
      <c r="F44" s="120" t="s">
        <v>808</v>
      </c>
      <c r="G44" t="str">
        <f t="shared" si="0"/>
        <v>February</v>
      </c>
    </row>
    <row r="45" spans="1:7">
      <c r="A45" s="119" t="s">
        <v>353</v>
      </c>
      <c r="B45" s="249" t="s">
        <v>354</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345</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348</v>
      </c>
      <c r="B59" s="161" t="s">
        <v>799</v>
      </c>
      <c r="C59" s="156">
        <v>45713</v>
      </c>
      <c r="D59" s="119"/>
      <c r="E59" s="119"/>
      <c r="F59" s="120" t="s">
        <v>812</v>
      </c>
      <c r="G59" t="str">
        <f t="shared" si="0"/>
        <v>February</v>
      </c>
    </row>
    <row r="60" spans="1:7">
      <c r="A60" s="119" t="s">
        <v>533</v>
      </c>
      <c r="B60" s="250" t="s">
        <v>354</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354</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345</v>
      </c>
      <c r="B80" s="250" t="s">
        <v>66</v>
      </c>
      <c r="C80" s="156">
        <v>45713</v>
      </c>
      <c r="D80" s="119">
        <v>967</v>
      </c>
      <c r="E80" s="119"/>
      <c r="F80" s="120"/>
      <c r="G80" t="str">
        <f t="shared" si="1"/>
        <v>February</v>
      </c>
    </row>
    <row r="81" spans="1:7">
      <c r="A81" s="119" t="s">
        <v>342</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348</v>
      </c>
      <c r="B83" s="161" t="s">
        <v>799</v>
      </c>
      <c r="C83" s="156">
        <v>45714</v>
      </c>
      <c r="D83" s="119"/>
      <c r="E83" s="119"/>
      <c r="F83" s="119"/>
      <c r="G83" t="str">
        <f t="shared" si="1"/>
        <v>February</v>
      </c>
    </row>
    <row r="84" spans="1:7">
      <c r="A84" s="119" t="s">
        <v>533</v>
      </c>
      <c r="B84" s="250" t="s">
        <v>354</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354</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345</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342</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348</v>
      </c>
      <c r="B114" s="161" t="s">
        <v>799</v>
      </c>
      <c r="C114" s="124">
        <v>45715</v>
      </c>
      <c r="D114" s="120"/>
      <c r="E114" s="120"/>
      <c r="F114" s="120"/>
      <c r="G114" t="str">
        <f t="shared" si="1"/>
        <v>February</v>
      </c>
    </row>
    <row r="115" spans="1:7">
      <c r="A115" s="119" t="s">
        <v>533</v>
      </c>
      <c r="B115" s="250" t="s">
        <v>354</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353</v>
      </c>
      <c r="B118" s="250" t="s">
        <v>354</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354</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345</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342</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348</v>
      </c>
      <c r="B145" s="161" t="s">
        <v>799</v>
      </c>
      <c r="C145" s="124">
        <v>45716</v>
      </c>
      <c r="D145" s="125">
        <v>9</v>
      </c>
      <c r="E145" s="125"/>
      <c r="F145" s="120" t="s">
        <v>806</v>
      </c>
      <c r="G145" t="str">
        <f t="shared" si="2"/>
        <v>February</v>
      </c>
    </row>
    <row r="146" spans="1:7">
      <c r="A146" s="119" t="s">
        <v>533</v>
      </c>
      <c r="B146" s="250" t="s">
        <v>354</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353</v>
      </c>
      <c r="B149" s="250" t="s">
        <v>354</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354</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345</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342</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348</v>
      </c>
      <c r="B176" s="161" t="s">
        <v>799</v>
      </c>
      <c r="C176" s="124">
        <v>45719</v>
      </c>
      <c r="D176" s="125" t="s">
        <v>825</v>
      </c>
      <c r="E176" s="125"/>
      <c r="F176" s="120"/>
      <c r="G176" t="str">
        <f t="shared" si="2"/>
        <v>March</v>
      </c>
    </row>
    <row r="177" spans="1:7">
      <c r="A177" s="119" t="s">
        <v>533</v>
      </c>
      <c r="B177" s="250" t="s">
        <v>354</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353</v>
      </c>
      <c r="B180" s="250" t="s">
        <v>354</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354</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345</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342</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348</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348</v>
      </c>
      <c r="B225" s="161" t="s">
        <v>799</v>
      </c>
      <c r="C225" s="124">
        <v>45721</v>
      </c>
      <c r="D225" s="125">
        <v>0</v>
      </c>
      <c r="E225" s="125"/>
      <c r="F225" s="120"/>
      <c r="G225" t="str">
        <f t="shared" si="3"/>
        <v>March</v>
      </c>
    </row>
    <row r="226" spans="1:7">
      <c r="A226" s="119" t="s">
        <v>533</v>
      </c>
      <c r="B226" s="250" t="s">
        <v>354</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354</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345</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342</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348</v>
      </c>
      <c r="B262" s="161" t="s">
        <v>799</v>
      </c>
      <c r="C262" s="124">
        <v>45722</v>
      </c>
      <c r="D262" s="137">
        <v>0</v>
      </c>
      <c r="E262" s="137"/>
      <c r="F262" s="120"/>
      <c r="G262" t="str">
        <f t="shared" si="4"/>
        <v>March</v>
      </c>
    </row>
    <row r="263" spans="1:7">
      <c r="A263" s="119" t="s">
        <v>533</v>
      </c>
      <c r="B263" s="250" t="s">
        <v>354</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354</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345</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342</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348</v>
      </c>
      <c r="B302" s="161" t="s">
        <v>799</v>
      </c>
      <c r="C302" s="56">
        <v>45723</v>
      </c>
      <c r="D302" s="137">
        <v>0</v>
      </c>
      <c r="E302" s="137"/>
      <c r="G302" t="str">
        <f t="shared" si="4"/>
        <v>March</v>
      </c>
    </row>
    <row r="303" spans="1:7">
      <c r="A303" s="119" t="s">
        <v>533</v>
      </c>
      <c r="B303" s="250" t="s">
        <v>354</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354</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345</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342</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348</v>
      </c>
      <c r="B343" s="161" t="s">
        <v>799</v>
      </c>
      <c r="C343" s="56">
        <v>45726</v>
      </c>
      <c r="D343" s="137">
        <v>0</v>
      </c>
      <c r="E343" s="137"/>
      <c r="G343" t="str">
        <f t="shared" si="5"/>
        <v>March</v>
      </c>
    </row>
    <row r="344" spans="1:7">
      <c r="A344" s="119" t="s">
        <v>533</v>
      </c>
      <c r="B344" s="250" t="s">
        <v>354</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354</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345</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342</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348</v>
      </c>
      <c r="B384" s="161" t="s">
        <v>799</v>
      </c>
      <c r="C384" s="56">
        <v>45727</v>
      </c>
      <c r="D384" s="125">
        <v>3</v>
      </c>
      <c r="E384" s="125"/>
      <c r="F384" s="111" t="s">
        <v>818</v>
      </c>
      <c r="G384" t="str">
        <f t="shared" si="5"/>
        <v>March</v>
      </c>
    </row>
    <row r="385" spans="1:7">
      <c r="A385" s="119" t="s">
        <v>533</v>
      </c>
      <c r="B385" s="250" t="s">
        <v>354</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354</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345</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342</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348</v>
      </c>
      <c r="B430" s="161" t="s">
        <v>799</v>
      </c>
      <c r="C430" s="56">
        <v>45728</v>
      </c>
      <c r="D430" s="125"/>
      <c r="E430" s="125"/>
      <c r="F430" s="125" t="s">
        <v>858</v>
      </c>
      <c r="G430" t="str">
        <f t="shared" si="6"/>
        <v>March</v>
      </c>
    </row>
    <row r="431" spans="1:7">
      <c r="A431" s="119" t="s">
        <v>533</v>
      </c>
      <c r="B431" s="250" t="s">
        <v>354</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353</v>
      </c>
      <c r="B434" s="250" t="s">
        <v>354</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354</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345</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342</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348</v>
      </c>
      <c r="B480" s="161" t="s">
        <v>799</v>
      </c>
      <c r="C480" s="56">
        <v>45729</v>
      </c>
      <c r="D480" s="125"/>
      <c r="E480" s="125"/>
      <c r="F480" s="125" t="s">
        <v>858</v>
      </c>
      <c r="G480" t="str">
        <f t="shared" si="7"/>
        <v>March</v>
      </c>
    </row>
    <row r="481" spans="1:7">
      <c r="A481" s="119" t="s">
        <v>533</v>
      </c>
      <c r="B481" s="250" t="s">
        <v>354</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354</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345</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342</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348</v>
      </c>
      <c r="B531" s="161" t="s">
        <v>799</v>
      </c>
      <c r="C531" s="56">
        <v>45730</v>
      </c>
      <c r="D531" s="125"/>
      <c r="E531" s="125"/>
      <c r="F531" s="125" t="s">
        <v>858</v>
      </c>
      <c r="G531" t="str">
        <f t="shared" si="8"/>
        <v>March</v>
      </c>
    </row>
    <row r="532" spans="1:7">
      <c r="A532" s="119" t="s">
        <v>533</v>
      </c>
      <c r="B532" s="250" t="s">
        <v>354</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353</v>
      </c>
      <c r="B535" s="250" t="s">
        <v>354</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354</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345</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342</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348</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353</v>
      </c>
      <c r="B584" s="250" t="s">
        <v>354</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354</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342</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348</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354</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342</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342</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342</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342</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342</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342</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342</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342</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342</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342</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342</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342</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342</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342</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342</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342</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342</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342</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342</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357</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357</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348</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342</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357</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357</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342</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330</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330</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342</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330</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362</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342</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362</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330</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330</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330</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357</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330</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357</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330</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357</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330</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357</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357</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357</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325</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322</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325</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325</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325</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322</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322</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357</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365</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365</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365</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316</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319</v>
      </c>
      <c r="B1631" s="818" t="s">
        <v>140</v>
      </c>
      <c r="C1631" s="349">
        <v>45924</v>
      </c>
      <c r="D1631" s="158">
        <v>1205</v>
      </c>
      <c r="F1631" s="69" t="s">
        <v>1330</v>
      </c>
      <c r="G1631" t="s">
        <v>1283</v>
      </c>
    </row>
    <row r="1632" spans="1:7">
      <c r="A1632" s="69" t="s">
        <v>316</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365</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319</v>
      </c>
      <c r="B1647" s="808" t="s">
        <v>140</v>
      </c>
      <c r="C1647" s="56">
        <v>45925</v>
      </c>
      <c r="D1647" s="158">
        <v>1000</v>
      </c>
      <c r="F1647" s="30"/>
      <c r="G1647" t="s">
        <v>1283</v>
      </c>
    </row>
    <row r="1648" spans="1:7">
      <c r="A1648" s="69" t="s">
        <v>316</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316</v>
      </c>
      <c r="B1667" s="792" t="s">
        <v>140</v>
      </c>
      <c r="C1667" s="56">
        <v>45929</v>
      </c>
      <c r="D1667" s="43">
        <v>600</v>
      </c>
      <c r="F1667" s="43" t="s">
        <v>1344</v>
      </c>
      <c r="G1667" t="s">
        <v>1283</v>
      </c>
    </row>
    <row r="1668" spans="1:7">
      <c r="A1668" s="317" t="s">
        <v>319</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319</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313</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316</v>
      </c>
      <c r="B1681" s="144" t="s">
        <v>744</v>
      </c>
      <c r="C1681" s="316">
        <v>45930</v>
      </c>
      <c r="E1681" s="142">
        <v>886</v>
      </c>
      <c r="G1681" t="s">
        <v>1283</v>
      </c>
    </row>
    <row r="1682" spans="1:7">
      <c r="A1682" s="137" t="s">
        <v>223</v>
      </c>
      <c r="B1682" s="310" t="s">
        <v>224</v>
      </c>
      <c r="C1682" s="56">
        <v>45930</v>
      </c>
      <c r="D1682" s="158">
        <v>1016</v>
      </c>
      <c r="G1682" t="s">
        <v>1283</v>
      </c>
    </row>
    <row r="1683" spans="1:7">
      <c r="A1683" s="873" t="s">
        <v>313</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313</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328</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328</v>
      </c>
      <c r="B1701" s="792" t="s">
        <v>140</v>
      </c>
      <c r="C1701" s="56">
        <v>45932</v>
      </c>
      <c r="D1701" s="158">
        <v>1472</v>
      </c>
      <c r="F1701" s="43" t="s">
        <v>1304</v>
      </c>
      <c r="G1701" t="s">
        <v>1350</v>
      </c>
    </row>
    <row r="1702" spans="1:7">
      <c r="A1702" s="874" t="s">
        <v>313</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328</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328</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328</v>
      </c>
      <c r="B1743" s="144" t="s">
        <v>140</v>
      </c>
      <c r="C1743" s="56">
        <v>45938</v>
      </c>
      <c r="D1743" s="43">
        <v>308</v>
      </c>
      <c r="F1743" s="43" t="s">
        <v>1366</v>
      </c>
      <c r="G1743" t="s">
        <v>1350</v>
      </c>
    </row>
    <row r="1744" spans="1:7">
      <c r="A1744" s="695" t="s">
        <v>319</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328</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328</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362</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363</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366</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322</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325</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122</v>
      </c>
      <c r="C73" s="188">
        <v>45838</v>
      </c>
      <c r="D73" s="661" t="s">
        <v>331</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50</v>
      </c>
      <c r="C94" s="188">
        <v>45711</v>
      </c>
      <c r="D94" s="189" t="s">
        <v>343</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50</v>
      </c>
      <c r="C96" s="188">
        <v>45711</v>
      </c>
      <c r="D96" s="748" t="s">
        <v>346</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346</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50</v>
      </c>
      <c r="C103" s="188">
        <v>45688</v>
      </c>
      <c r="D103" s="189" t="s">
        <v>351</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353</v>
      </c>
      <c r="B143" s="423" t="s">
        <v>50</v>
      </c>
      <c r="C143" s="777">
        <v>45688</v>
      </c>
      <c r="D143" s="552" t="s">
        <v>355</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357</v>
      </c>
      <c r="B148" s="423" t="s">
        <v>50</v>
      </c>
      <c r="C148" s="417">
        <v>45991</v>
      </c>
      <c r="D148" s="427" t="s">
        <v>359</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349</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342</v>
      </c>
      <c r="J7" s="1061">
        <v>7980</v>
      </c>
      <c r="P7" t="s">
        <v>1444</v>
      </c>
      <c r="Q7" t="s">
        <v>444</v>
      </c>
      <c r="R7" s="1061">
        <v>1</v>
      </c>
      <c r="U7" t="s">
        <v>1452</v>
      </c>
      <c r="W7" s="1061">
        <v>1</v>
      </c>
      <c r="AC7" t="s">
        <v>1453</v>
      </c>
      <c r="AD7" t="s">
        <v>1454</v>
      </c>
    </row>
    <row r="8" spans="1:30">
      <c r="E8" t="s">
        <v>66</v>
      </c>
      <c r="G8" s="1061">
        <v>24514</v>
      </c>
      <c r="I8" t="s">
        <v>345</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354</v>
      </c>
      <c r="G10" s="1061">
        <v>4975</v>
      </c>
      <c r="I10" t="s">
        <v>348</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353</v>
      </c>
      <c r="J14" s="1061">
        <v>4975</v>
      </c>
      <c r="Q14" t="s">
        <v>554</v>
      </c>
      <c r="R14" s="1061">
        <v>1</v>
      </c>
      <c r="U14" t="s">
        <v>1462</v>
      </c>
      <c r="W14" s="1061">
        <v>5</v>
      </c>
    </row>
    <row r="15" spans="1:30">
      <c r="I15" t="s">
        <v>108</v>
      </c>
      <c r="J15" s="1061">
        <v>1534</v>
      </c>
      <c r="Q15" t="s">
        <v>1460</v>
      </c>
      <c r="R15" s="1061">
        <v>1</v>
      </c>
      <c r="U15" t="s">
        <v>764</v>
      </c>
      <c r="W15" s="1061">
        <v>12</v>
      </c>
    </row>
    <row r="16" spans="1:30">
      <c r="I16" t="s">
        <v>362</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330</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365</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313</v>
      </c>
      <c r="J41" s="1061">
        <v>4774</v>
      </c>
    </row>
    <row r="42" spans="9:18">
      <c r="I42" t="s">
        <v>316</v>
      </c>
      <c r="J42" s="1061">
        <v>4833</v>
      </c>
    </row>
    <row r="43" spans="9:18">
      <c r="I43" t="s">
        <v>264</v>
      </c>
      <c r="J43" s="1061">
        <v>4825</v>
      </c>
    </row>
    <row r="44" spans="9:18">
      <c r="I44" t="s">
        <v>288</v>
      </c>
      <c r="J44" s="1061">
        <v>321</v>
      </c>
    </row>
    <row r="45" spans="9:18">
      <c r="I45" t="s">
        <v>336</v>
      </c>
      <c r="J45" s="1061">
        <v>11700</v>
      </c>
    </row>
    <row r="46" spans="9:18">
      <c r="I46" t="s">
        <v>319</v>
      </c>
      <c r="J46" s="1061">
        <v>3895</v>
      </c>
    </row>
    <row r="47" spans="9:18">
      <c r="I47" t="s">
        <v>325</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322</v>
      </c>
      <c r="J54" s="1061">
        <v>3836</v>
      </c>
    </row>
    <row r="55" spans="9:10">
      <c r="I55" t="s">
        <v>213</v>
      </c>
      <c r="J55" s="1061">
        <v>158</v>
      </c>
    </row>
    <row r="56" spans="9:10">
      <c r="I56" t="s">
        <v>328</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349</v>
      </c>
      <c r="B10">
        <v>3</v>
      </c>
      <c r="D10" t="s">
        <v>349</v>
      </c>
      <c r="E10">
        <v>2</v>
      </c>
    </row>
    <row r="11" spans="1:5" hidden="1">
      <c r="A11" t="s">
        <v>354</v>
      </c>
      <c r="B11">
        <v>3</v>
      </c>
      <c r="D11" t="s">
        <v>354</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357</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D152D5-B0D8-49E4-9E5A-FFCF4F853D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2025-10-10T20:59:26Z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