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47" documentId="8_{E14B221E-02E2-46A3-8CEC-C736815F2DD5}" xr6:coauthVersionLast="47" xr6:coauthVersionMax="47" xr10:uidLastSave="{2A9482F3-A257-4C5A-9150-81C58D3FE39A}"/>
  <bookViews>
    <workbookView xWindow="28680" yWindow="-120" windowWidth="29040" windowHeight="15720" tabRatio="866" firstSheet="6" activeTab="2"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<sst xmlns="http://schemas.openxmlformats.org/spreadsheetml/2006/main" count="13621" uniqueCount="1648">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</sst>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opLeftCell="A4" zoomScale="80" zoomScaleNormal="80" workbookViewId="0">
      <pane xSplit="1" topLeftCell="U28" activePane="topRight" state="frozen"/>
      <selection pane="topRight" activeCell="W38" sqref="W38"/>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1123">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9">
        <v>29</v>
      </c>
      <c r="I18" s="687" t="s">
        <v>55</v>
      </c>
      <c r="J18" s="483" t="s">
        <v>56</v>
      </c>
      <c r="K18" s="1140"/>
      <c r="L18" s="490"/>
      <c r="M18" s="492" t="s">
        <v>57</v>
      </c>
      <c r="N18" s="1141">
        <v>345.25</v>
      </c>
      <c r="O18" s="492" t="s">
        <v>57</v>
      </c>
      <c r="P18" s="817" t="s">
        <v>58</v>
      </c>
      <c r="Q18" s="1142"/>
      <c r="R18" s="1142"/>
      <c r="S18" s="1142"/>
      <c r="T18" s="1142"/>
      <c r="U18" s="1142"/>
      <c r="V18" s="1143">
        <v>15</v>
      </c>
      <c r="W18" s="486"/>
      <c r="X18" s="1144">
        <f>SUM(V18-W18)</f>
        <v>15</v>
      </c>
      <c r="Y18" s="688">
        <f>IFERROR($W18/$V18, 0)</f>
        <v>0</v>
      </c>
      <c r="Z18" s="1142"/>
      <c r="AA18" s="366">
        <v>0</v>
      </c>
      <c r="AB18" s="366">
        <v>0</v>
      </c>
      <c r="AC18" s="668">
        <v>0</v>
      </c>
      <c r="AD18" s="173"/>
      <c r="AE18" s="344"/>
    </row>
    <row r="19" spans="1:31" s="167" customFormat="1" ht="24.75" customHeight="1">
      <c r="A19" s="943" t="s">
        <v>103</v>
      </c>
      <c r="B19" s="887" t="s">
        <v>50</v>
      </c>
      <c r="C19" s="481">
        <v>45989</v>
      </c>
      <c r="D19" s="481"/>
      <c r="E19" s="490"/>
      <c r="F19" s="489"/>
      <c r="G19" s="491"/>
      <c r="H19" s="1139">
        <v>262</v>
      </c>
      <c r="I19" s="687" t="s">
        <v>55</v>
      </c>
      <c r="J19" s="483" t="s">
        <v>56</v>
      </c>
      <c r="K19" s="1140"/>
      <c r="L19" s="490"/>
      <c r="M19" s="492" t="s">
        <v>57</v>
      </c>
      <c r="N19" s="1141">
        <v>76768.800000000003</v>
      </c>
      <c r="O19" s="492" t="s">
        <v>57</v>
      </c>
      <c r="P19" s="817" t="s">
        <v>58</v>
      </c>
      <c r="Q19" s="1142"/>
      <c r="R19" s="1142"/>
      <c r="S19" s="1142"/>
      <c r="T19" s="1142"/>
      <c r="U19" s="1142"/>
      <c r="V19" s="1143">
        <v>6824</v>
      </c>
      <c r="W19" s="486"/>
      <c r="X19" s="1144">
        <f>SUM(V19-W19)</f>
        <v>6824</v>
      </c>
      <c r="Y19" s="688">
        <f>IFERROR($W19/$V19, 0)</f>
        <v>0</v>
      </c>
      <c r="Z19" s="1142"/>
      <c r="AA19" s="366">
        <v>0</v>
      </c>
      <c r="AB19" s="366">
        <v>0</v>
      </c>
      <c r="AC19" s="668">
        <v>0</v>
      </c>
      <c r="AD19" s="173"/>
      <c r="AE19" s="344"/>
    </row>
    <row r="20" spans="1:31" s="167" customFormat="1" ht="24.75" customHeight="1">
      <c r="A20" s="943" t="s">
        <v>104</v>
      </c>
      <c r="B20" s="887" t="s">
        <v>50</v>
      </c>
      <c r="C20" s="481">
        <v>45989</v>
      </c>
      <c r="D20" s="481"/>
      <c r="E20" s="490"/>
      <c r="F20" s="489"/>
      <c r="G20" s="491"/>
      <c r="H20" s="1139">
        <v>194</v>
      </c>
      <c r="I20" s="687" t="s">
        <v>55</v>
      </c>
      <c r="J20" s="483" t="s">
        <v>56</v>
      </c>
      <c r="K20" s="1140"/>
      <c r="L20" s="490"/>
      <c r="M20" s="492" t="s">
        <v>57</v>
      </c>
      <c r="N20" s="1141">
        <v>39337.5</v>
      </c>
      <c r="O20" s="492" t="s">
        <v>57</v>
      </c>
      <c r="P20" s="817" t="s">
        <v>58</v>
      </c>
      <c r="Q20" s="1142"/>
      <c r="R20" s="1142"/>
      <c r="S20" s="1142"/>
      <c r="T20" s="1142"/>
      <c r="U20" s="1142"/>
      <c r="V20" s="1143">
        <v>3970</v>
      </c>
      <c r="W20" s="486"/>
      <c r="X20" s="1144">
        <f>SUM(V20-W20)</f>
        <v>3970</v>
      </c>
      <c r="Y20" s="688">
        <f>IFERROR($W20/$V20, 0)</f>
        <v>0</v>
      </c>
      <c r="Z20" s="1142"/>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9">
        <v>156</v>
      </c>
      <c r="I21" s="687" t="s">
        <v>55</v>
      </c>
      <c r="J21" s="483" t="s">
        <v>56</v>
      </c>
      <c r="K21" s="1139" t="s">
        <v>107</v>
      </c>
      <c r="L21" s="490"/>
      <c r="M21" s="492" t="s">
        <v>94</v>
      </c>
      <c r="N21" s="1141"/>
      <c r="O21" s="492" t="s">
        <v>94</v>
      </c>
      <c r="P21" s="817" t="s">
        <v>58</v>
      </c>
      <c r="Q21" s="1142"/>
      <c r="R21" s="1142"/>
      <c r="S21" s="1142"/>
      <c r="T21" s="1142"/>
      <c r="U21" s="1142"/>
      <c r="V21" s="1143">
        <v>4677</v>
      </c>
      <c r="W21" s="486"/>
      <c r="X21" s="1144">
        <f>SUM(V21-W21)</f>
        <v>4677</v>
      </c>
      <c r="Y21" s="688">
        <f>IFERROR($W21/$V21, 0)</f>
        <v>0</v>
      </c>
      <c r="Z21" s="1142"/>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9">
        <v>380</v>
      </c>
      <c r="I22" s="687" t="s">
        <v>55</v>
      </c>
      <c r="J22" s="483" t="s">
        <v>56</v>
      </c>
      <c r="K22" s="1140"/>
      <c r="L22" s="490"/>
      <c r="M22" s="492" t="s">
        <v>57</v>
      </c>
      <c r="N22" s="1141">
        <v>117414</v>
      </c>
      <c r="O22" s="492" t="s">
        <v>57</v>
      </c>
      <c r="P22" s="817" t="s">
        <v>58</v>
      </c>
      <c r="Q22" s="1142"/>
      <c r="R22" s="1142"/>
      <c r="S22" s="1142"/>
      <c r="T22" s="1142"/>
      <c r="U22" s="1142"/>
      <c r="V22" s="1143">
        <v>7995</v>
      </c>
      <c r="W22" s="486"/>
      <c r="X22" s="1144">
        <f>SUM(V22-W22)</f>
        <v>7995</v>
      </c>
      <c r="Y22" s="688">
        <f>IFERROR($W22/$V22, 0)</f>
        <v>0</v>
      </c>
      <c r="Z22" s="1142"/>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0</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1123">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7">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4" t="s">
        <v>193</v>
      </c>
      <c r="B65" s="708" t="s">
        <v>112</v>
      </c>
      <c r="C65" s="490">
        <v>45960</v>
      </c>
      <c r="D65" s="479" t="s">
        <v>60</v>
      </c>
      <c r="E65" s="481">
        <v>45936</v>
      </c>
      <c r="F65" s="479" t="s">
        <v>113</v>
      </c>
      <c r="G65" s="709"/>
      <c r="H65" s="483">
        <v>0</v>
      </c>
      <c r="I65" s="483" t="s">
        <v>55</v>
      </c>
      <c r="J65" s="483" t="s">
        <v>114</v>
      </c>
      <c r="K65" s="483" t="s">
        <v>115</v>
      </c>
      <c r="L65" s="481" t="s">
        <v>167</v>
      </c>
      <c r="M65" s="483" t="s">
        <v>57</v>
      </c>
      <c r="N65" s="560">
        <v>74164.05</v>
      </c>
      <c r="O65" s="483" t="s">
        <v>57</v>
      </c>
      <c r="P65" s="820" t="s">
        <v>58</v>
      </c>
      <c r="Q65" s="485">
        <v>45939</v>
      </c>
      <c r="R65" s="485"/>
      <c r="S65" s="485"/>
      <c r="T65" s="485"/>
      <c r="U65" s="485"/>
      <c r="V65" s="430">
        <v>7421</v>
      </c>
      <c r="W65" s="430"/>
      <c r="X65" s="486">
        <f>SUM(V65-W65)</f>
        <v>7421</v>
      </c>
      <c r="Y65" s="688">
        <f t="shared" si="1"/>
        <v>0</v>
      </c>
      <c r="Z65" s="204"/>
      <c r="AA65" s="366">
        <v>0</v>
      </c>
      <c r="AB65" s="366">
        <v>0</v>
      </c>
      <c r="AC65" s="486">
        <v>0</v>
      </c>
      <c r="AD65" s="173" t="s">
        <v>194</v>
      </c>
      <c r="AE65" s="172"/>
      <c r="AF65" s="400"/>
    </row>
    <row r="66" spans="1:56" ht="24.75" customHeight="1">
      <c r="A66" s="944" t="s">
        <v>195</v>
      </c>
      <c r="B66" s="708" t="s">
        <v>112</v>
      </c>
      <c r="C66" s="490">
        <v>45960</v>
      </c>
      <c r="D66" s="479"/>
      <c r="E66" s="481"/>
      <c r="F66" s="665" t="s">
        <v>126</v>
      </c>
      <c r="G66" s="709"/>
      <c r="H66" s="483">
        <v>0</v>
      </c>
      <c r="I66" s="483" t="s">
        <v>55</v>
      </c>
      <c r="J66" s="483" t="s">
        <v>114</v>
      </c>
      <c r="K66" s="483" t="s">
        <v>115</v>
      </c>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19287</v>
      </c>
      <c r="W67" s="600">
        <v>18693</v>
      </c>
      <c r="X67" s="486">
        <f>SUM(V67-W67)</f>
        <v>594</v>
      </c>
      <c r="Y67" s="688">
        <f t="shared" ref="Y67:Y116" si="2">IFERROR($W67/$V67, 0)</f>
        <v>0.96920205319645358</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1131">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30">
        <v>4022</v>
      </c>
      <c r="X84" s="486">
        <f>SUM(V84-W84)</f>
        <v>650</v>
      </c>
      <c r="Y84" s="688">
        <f t="shared" si="2"/>
        <v>0.86087328767123283</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6:J71 J2:J24"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tabSelected="1" workbookViewId="0">
      <pane xSplit="1" topLeftCell="Y10"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6" t="s">
        <v>1512</v>
      </c>
      <c r="G1903" t="s">
        <v>1417</v>
      </c>
    </row>
    <row r="1904" spans="1:7">
      <c r="A1904" s="142" t="s">
        <v>136</v>
      </c>
      <c r="B1904" s="322" t="s">
        <v>133</v>
      </c>
      <c r="C1904" s="56">
        <v>45960</v>
      </c>
      <c r="G1904" t="s">
        <v>1417</v>
      </c>
    </row>
    <row r="1905" spans="1:7">
      <c r="A1905" t="s">
        <v>132</v>
      </c>
      <c r="B1905" s="1132"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5"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1532</v>
      </c>
      <c r="B32" s="1124" t="s">
        <v>50</v>
      </c>
      <c r="C32" s="996">
        <v>45991</v>
      </c>
      <c r="D32" s="996" t="s">
        <v>60</v>
      </c>
      <c r="E32" s="1115">
        <v>45734</v>
      </c>
      <c r="F32" s="1000" t="s">
        <v>61</v>
      </c>
      <c r="G32" s="1125" t="s">
        <v>1533</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1586</v>
      </c>
      <c r="B33" s="1124" t="s">
        <v>50</v>
      </c>
      <c r="C33" s="996">
        <v>45991</v>
      </c>
      <c r="D33" s="1000" t="s">
        <v>60</v>
      </c>
      <c r="E33" s="1115">
        <v>45743</v>
      </c>
      <c r="F33" s="1000" t="s">
        <v>61</v>
      </c>
      <c r="G33" s="1125" t="s">
        <v>1587</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5" t="s">
        <v>1589</v>
      </c>
      <c r="C1" s="1135"/>
      <c r="D1" s="577"/>
      <c r="E1" s="1135" t="s">
        <v>1590</v>
      </c>
      <c r="F1" s="1135"/>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1616</v>
      </c>
      <c r="I1" s="1137"/>
      <c r="J1" s="1137"/>
      <c r="K1" s="1137"/>
      <c r="L1" s="1137"/>
      <c r="M1" s="1137"/>
      <c r="N1" s="1137"/>
      <c r="O1" s="1137"/>
      <c r="P1" s="264"/>
      <c r="Q1" s="1138" t="s">
        <v>34</v>
      </c>
      <c r="R1" s="1138"/>
      <c r="S1" s="1134"/>
      <c r="T1" s="1138"/>
      <c r="U1" s="1138"/>
      <c r="V1" s="1138"/>
      <c r="W1" s="1138"/>
      <c r="X1" s="1138"/>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6744947-2A26-4127-9FC0-DE1BE2FC42A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2025-10-30T21:25:52Z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