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6" r:id="rId12"/>
    <pivotCache cacheId="207" r:id="rId13"/>
    <pivotCache cacheId="208" r:id="rId14"/>
    <pivotCache cacheId="209" r:id="rId15"/>
    <pivotCache cacheId="2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<sst xmlns="http://schemas.openxmlformats.org/spreadsheetml/2006/main" count="21606" uniqueCount="2666">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</sst>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1" t="s">
        <v>0</v>
      </c>
      <c r="B1" s="1531"/>
      <c r="C1" s="1531"/>
      <c r="D1" s="1531"/>
      <c r="E1" s="1531"/>
      <c r="F1" s="1531"/>
      <c r="G1" s="1531"/>
      <c r="H1" s="1531"/>
      <c r="I1" s="1531"/>
      <c r="J1" s="1531"/>
      <c r="K1" s="1531"/>
      <c r="L1" s="1531"/>
      <c r="M1" s="1531"/>
      <c r="N1" s="1531"/>
      <c r="O1" s="1531"/>
      <c r="P1" s="1531"/>
      <c r="Q1" s="1007"/>
      <c r="S1" s="1007"/>
      <c r="T1" s="1007"/>
      <c r="U1" s="1007"/>
      <c r="V1" s="1007"/>
      <c r="W1" s="1007"/>
      <c r="X1" s="1007"/>
      <c r="Y1" s="1007"/>
      <c r="Z1" s="1007"/>
    </row>
    <row r="2" spans="1:26" ht="24.95" customHeight="1">
      <c r="A2" s="1532" t="str">
        <f ca="1">"Last Updated: "&amp;TEXT(NOW(),"MM/DD/YYYY  h:mm AM/PM")</f>
        <v>Last Updated: 06/07/2026  5:23 PM</v>
      </c>
      <c r="B2" s="1532"/>
      <c r="C2" s="1532"/>
      <c r="D2" s="1532"/>
      <c r="E2" s="1532"/>
      <c r="F2" s="1532"/>
      <c r="G2" s="1532"/>
      <c r="H2" s="1532"/>
      <c r="I2" s="1532"/>
      <c r="J2" s="1532"/>
      <c r="K2" s="1532"/>
      <c r="L2" s="1532"/>
      <c r="M2" s="1532"/>
      <c r="N2" s="1532"/>
      <c r="O2" s="1532"/>
      <c r="P2" s="153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3" t="s">
        <v>7</v>
      </c>
      <c r="B7" s="1533"/>
      <c r="C7" s="1533"/>
      <c r="D7" s="1533"/>
      <c r="E7" s="1533"/>
      <c r="F7" s="1533"/>
      <c r="G7" s="1533"/>
      <c r="H7" s="1533"/>
      <c r="I7" s="1533"/>
      <c r="J7" s="1533"/>
      <c r="K7" s="1533"/>
      <c r="L7" s="1533"/>
      <c r="M7" s="1533"/>
      <c r="N7" s="1533"/>
      <c r="O7" s="1533"/>
      <c r="P7" s="153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4" t="s">
        <v>8</v>
      </c>
      <c r="B9" s="1535"/>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2"/>
      <c r="C10" s="1007"/>
      <c r="D10" s="152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1"/>
      <c r="F10" s="1522"/>
      <c r="G10" s="1007"/>
      <c r="H10" s="153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37"/>
      <c r="J10" s="1538"/>
      <c r="K10" s="1007"/>
      <c r="L10" s="153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40"/>
      <c r="N10" s="154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42">
        <f>IFERROR(H10/D10,0)</f>
        <v>8.8949060819641351E-2</v>
      </c>
      <c r="B13" s="1543"/>
      <c r="C13" s="1007"/>
      <c r="D13" s="1517"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18"/>
      <c r="F13" s="1519"/>
      <c r="G13" s="1007"/>
      <c r="H13" s="152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1"/>
      <c r="J13" s="1522"/>
      <c r="K13" s="1007"/>
      <c r="L13" s="1528">
        <f>COUNTA('Pending Resto-COP Packages'!A13:A57)</f>
        <v>33</v>
      </c>
      <c r="M13" s="1529"/>
      <c r="N13" s="153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3" t="s">
        <v>16</v>
      </c>
      <c r="B15" s="1523"/>
      <c r="C15" s="1523"/>
      <c r="D15" s="1523"/>
      <c r="E15" s="1007"/>
      <c r="F15" s="1523" t="s">
        <v>17</v>
      </c>
      <c r="G15" s="1523"/>
      <c r="H15" s="1523"/>
      <c r="I15" s="1523"/>
      <c r="J15" s="1007"/>
      <c r="K15" s="1523" t="s">
        <v>18</v>
      </c>
      <c r="L15" s="1523"/>
      <c r="M15" s="152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3" t="s">
        <v>44</v>
      </c>
      <c r="B27" s="1523"/>
      <c r="C27" s="1523"/>
      <c r="D27" s="1523"/>
      <c r="F27" s="1524" t="s">
        <v>45</v>
      </c>
      <c r="G27" s="1524"/>
      <c r="H27" s="1524"/>
      <c r="I27" s="152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5" t="s">
        <v>65</v>
      </c>
      <c r="B39" s="1525"/>
      <c r="C39" s="1525"/>
      <c r="D39" s="1525"/>
      <c r="E39" s="1525"/>
      <c r="F39" s="1525"/>
      <c r="G39" s="1525"/>
      <c r="H39" s="1525"/>
      <c r="I39" s="1525"/>
      <c r="J39" s="1525"/>
      <c r="K39" s="1526"/>
      <c r="L39" s="1526"/>
      <c r="M39" s="1526"/>
      <c r="N39" s="152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7" t="s">
        <v>66</v>
      </c>
      <c r="B60" s="1527"/>
      <c r="C60" s="1527"/>
      <c r="D60" s="1527"/>
      <c r="E60" s="1527"/>
      <c r="F60" s="1527"/>
      <c r="G60" s="1527"/>
      <c r="H60" s="1527"/>
      <c r="I60" s="1527"/>
      <c r="J60" s="1527"/>
      <c r="K60" s="1527"/>
      <c r="L60" s="1527"/>
      <c r="M60" s="1527"/>
      <c r="N60" s="152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64" activePane="topRight" state="frozen"/>
      <selection pane="topRight" activeCell="A68" sqref="A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V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50E93C6-2D00-4030-841E-D8F043CFAA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2026-06-07T21:58:56Z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