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65" documentId="8_{E14B221E-02E2-46A3-8CEC-C736815F2DD5}" xr6:coauthVersionLast="47" xr6:coauthVersionMax="47" xr10:uidLastSave="{4DCD3A51-5A18-40D8-9C92-9EB0E478E70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0" r:id="rId12"/>
    <pivotCache cacheId="1" r:id="rId13"/>
    <pivotCache cacheId="2" r:id="rId14"/>
    <pivotCache cacheId="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 i="2" l="1"/>
  <c r="Y130" i="2"/>
  <c r="X130" i="2"/>
  <c r="Y101" i="2"/>
  <c r="X101" i="2"/>
  <c r="Y95" i="2"/>
  <c r="X95" i="2"/>
  <c r="Y115" i="2"/>
  <c r="X115" i="2"/>
  <c r="Y113" i="2"/>
  <c r="X113" i="2"/>
  <c r="Y127" i="2"/>
  <c r="X127" i="2"/>
  <c r="Y126" i="2"/>
  <c r="X126"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29" i="2"/>
  <c r="X129" i="2"/>
  <c r="Y131" i="2"/>
  <c r="X131" i="2"/>
  <c r="Y134" i="2"/>
  <c r="X134" i="2"/>
  <c r="Y132" i="2"/>
  <c r="X132" i="2"/>
  <c r="Y97" i="2"/>
  <c r="Y98" i="2"/>
  <c r="Y99" i="2"/>
  <c r="Y102" i="2"/>
  <c r="Y103" i="2"/>
  <c r="Y104" i="2"/>
  <c r="Y105" i="2"/>
  <c r="Y106" i="2"/>
  <c r="Y107" i="2"/>
  <c r="Y108" i="2"/>
  <c r="Y109" i="2"/>
  <c r="Y110" i="2"/>
  <c r="Y111" i="2"/>
  <c r="Y112" i="2"/>
  <c r="Y114" i="2"/>
  <c r="Y116" i="2"/>
  <c r="Y117" i="2"/>
  <c r="Y118" i="2"/>
  <c r="Y119" i="2"/>
  <c r="Y120" i="2"/>
  <c r="Y96" i="2"/>
  <c r="Y90" i="2"/>
  <c r="Y135" i="2"/>
  <c r="Y146" i="2"/>
  <c r="Y145" i="2"/>
  <c r="Y144" i="2"/>
  <c r="Y143" i="2"/>
  <c r="Y142" i="2"/>
  <c r="Y141" i="2"/>
  <c r="Y140" i="2"/>
  <c r="Y139" i="2"/>
  <c r="Y136" i="2"/>
  <c r="Y128" i="2"/>
  <c r="Y125"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7" i="2"/>
  <c r="X112"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8" i="2"/>
  <c r="X89" i="2"/>
  <c r="X67" i="2"/>
  <c r="X110" i="2"/>
  <c r="X105" i="2"/>
  <c r="X116" i="2"/>
  <c r="X76" i="2"/>
  <c r="X77" i="2"/>
  <c r="X71" i="2"/>
  <c r="X83" i="2"/>
  <c r="X87" i="2"/>
  <c r="X88" i="2"/>
  <c r="X84" i="2"/>
  <c r="X66" i="2"/>
  <c r="X69" i="2"/>
  <c r="X65" i="2"/>
  <c r="X51" i="2"/>
  <c r="X79" i="2"/>
  <c r="X22" i="2"/>
  <c r="X85" i="2"/>
  <c r="X109" i="2"/>
  <c r="X80" i="2"/>
  <c r="X81" i="2"/>
  <c r="X82" i="2"/>
  <c r="X20" i="2"/>
  <c r="X21" i="2"/>
  <c r="X55" i="2"/>
  <c r="X28" i="2"/>
  <c r="X144" i="2"/>
  <c r="X97" i="2"/>
  <c r="X99" i="2"/>
  <c r="X98" i="2"/>
  <c r="X53" i="2"/>
  <c r="X86" i="2"/>
  <c r="X78" i="2"/>
  <c r="X75" i="2"/>
  <c r="X73" i="2"/>
  <c r="X74" i="2"/>
  <c r="X23" i="2"/>
  <c r="X46" i="2"/>
  <c r="X48" i="2"/>
  <c r="X40" i="2"/>
  <c r="X37" i="2"/>
  <c r="X120" i="2"/>
  <c r="X107" i="2"/>
  <c r="X108" i="2"/>
  <c r="X111"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5" i="2"/>
  <c r="X19" i="2"/>
  <c r="X43" i="2"/>
  <c r="X104" i="2"/>
  <c r="X96" i="2"/>
  <c r="X106" i="2"/>
  <c r="X118" i="2"/>
  <c r="X119" i="2"/>
  <c r="X114"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5"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1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8"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9"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30"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1"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2"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3"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4"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5"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6"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7"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5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<sst xmlns="http://schemas.openxmlformats.org/spreadsheetml/2006/main" count="12790" uniqueCount="1537">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</sst>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078706"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180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3101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96438425929" createdVersion="8" refreshedVersion="8" minRefreshableVersion="3" recordCount="1806"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7T00:00:00" count="18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928"/>
    <n v="176"/>
    <n v="0.9571150097465887"/>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2394"/>
    <n v="16893"/>
    <n v="0.1241250583294447"/>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m/>
    <m/>
    <m/>
    <x v="9"/>
  </r>
  <r>
    <s v="D-HNP135"/>
    <x v="1"/>
    <d v="2025-10-16T00:00:00"/>
    <m/>
    <m/>
    <s v="ABF / Sponge / Fix DAPs"/>
    <x v="9"/>
  </r>
  <r>
    <s v="Lake Shore Park"/>
    <x v="39"/>
    <d v="2025-10-16T00:00:00"/>
    <m/>
    <m/>
    <m/>
    <x v="9"/>
  </r>
  <r>
    <s v="D-HWP915"/>
    <x v="5"/>
    <d v="2025-10-16T00:00:00"/>
    <m/>
    <m/>
    <m/>
    <x v="9"/>
  </r>
  <r>
    <s v="D-HWP909"/>
    <x v="5"/>
    <d v="2025-10-16T00:00:00"/>
    <m/>
    <m/>
    <m/>
    <x v="9"/>
  </r>
  <r>
    <s v="Citrus Wood"/>
    <x v="44"/>
    <d v="2025-10-16T00:00:00"/>
    <m/>
    <m/>
    <m/>
    <x v="9"/>
  </r>
  <r>
    <s v="FB-HWP376"/>
    <x v="5"/>
    <d v="2025-10-16T00:00:00"/>
    <n v="688"/>
    <m/>
    <m/>
    <x v="9"/>
  </r>
  <r>
    <s v="FB-HLR201"/>
    <x v="1"/>
    <d v="2025-10-16T00:00:00"/>
    <m/>
    <m/>
    <m/>
    <x v="9"/>
  </r>
  <r>
    <s v="D-HLR211"/>
    <x v="45"/>
    <d v="2025-10-16T00:00:00"/>
    <m/>
    <m/>
    <m/>
    <x v="9"/>
  </r>
  <r>
    <s v="D-HLR207"/>
    <x v="35"/>
    <d v="2025-10-16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0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m/>
    <m/>
    <m/>
  </r>
  <r>
    <x v="129"/>
    <x v="1"/>
    <x v="177"/>
    <m/>
    <m/>
    <s v="ABF / Sponge / Fix DAPs"/>
  </r>
  <r>
    <x v="218"/>
    <x v="39"/>
    <x v="177"/>
    <m/>
    <m/>
    <m/>
  </r>
  <r>
    <x v="223"/>
    <x v="5"/>
    <x v="177"/>
    <m/>
    <m/>
    <m/>
  </r>
  <r>
    <x v="226"/>
    <x v="5"/>
    <x v="177"/>
    <m/>
    <m/>
    <m/>
  </r>
  <r>
    <x v="224"/>
    <x v="44"/>
    <x v="177"/>
    <m/>
    <m/>
    <m/>
  </r>
  <r>
    <x v="215"/>
    <x v="5"/>
    <x v="177"/>
    <n v="688"/>
    <m/>
    <m/>
  </r>
  <r>
    <x v="174"/>
    <x v="1"/>
    <x v="177"/>
    <m/>
    <m/>
    <m/>
  </r>
  <r>
    <x v="227"/>
    <x v="45"/>
    <x v="177"/>
    <m/>
    <m/>
    <m/>
  </r>
  <r>
    <x v="225"/>
    <x v="35"/>
    <x v="177"/>
    <m/>
    <m/>
    <m/>
  </r>
  <r>
    <x v="125"/>
    <x v="16"/>
    <x v="17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x="0"/>
        <item x="1"/>
        <item x="2"/>
        <item x="3"/>
        <item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x="10"/>
        <item x="11"/>
        <item x="12"/>
        <item x="13"/>
        <item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F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t="default"/>
      </items>
    </pivotField>
    <pivotField dataField="1" compact="0" outline="0" showAll="0"/>
    <pivotField compact="0" outline="0" showAll="0"/>
    <pivotField compact="0" outline="0" showAll="0"/>
  </pivotFields>
  <rowFields count="1">
    <field x="0"/>
  </rowFields>
  <rowItems count="18">
    <i>
      <x v="124"/>
    </i>
    <i>
      <x v="131"/>
    </i>
    <i>
      <x v="177"/>
    </i>
    <i>
      <x v="201"/>
    </i>
    <i>
      <x v="207"/>
    </i>
    <i>
      <x v="217"/>
    </i>
    <i>
      <x v="220"/>
    </i>
    <i>
      <x v="222"/>
    </i>
    <i>
      <x v="223"/>
    </i>
    <i>
      <x v="224"/>
    </i>
    <i>
      <x v="225"/>
    </i>
    <i>
      <x v="226"/>
    </i>
    <i>
      <x v="227"/>
    </i>
    <i>
      <x v="228"/>
    </i>
    <i>
      <x v="229"/>
    </i>
    <i>
      <x v="230"/>
    </i>
    <i>
      <x v="231"/>
    </i>
    <i t="grand">
      <x/>
    </i>
  </rowItems>
  <colFields count="1">
    <field x="2"/>
  </colFields>
  <colItems count="5">
    <i>
      <x v="178"/>
    </i>
    <i>
      <x v="179"/>
    </i>
    <i>
      <x v="180"/>
    </i>
    <i>
      <x v="1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x="15"/>
        <item x="16"/>
        <item x="17"/>
        <item x="18"/>
        <item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x="5"/>
        <item x="6"/>
        <item x="7"/>
        <item x="8"/>
        <item h="1" x="178"/>
        <item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x="20"/>
        <item h="1" m="1" x="181"/>
        <item x="21"/>
        <item m="1" x="18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3">
        <item h="1" x="0"/>
        <item h="1" x="1"/>
        <item h="1" x="2"/>
        <item h="1" x="3"/>
        <item h="1" x="4"/>
        <item h="1" x="5"/>
        <item h="1" x="6"/>
        <item h="1" x="7"/>
        <item h="1" x="8"/>
        <item h="1" x="178"/>
        <item h="1" x="9"/>
        <item h="1" x="10"/>
        <item h="1" x="11"/>
        <item h="1" x="12"/>
        <item h="1" x="13"/>
        <item h="1" x="14"/>
        <item h="1" x="15"/>
        <item h="1" x="16"/>
        <item h="1" x="17"/>
        <item h="1" x="18"/>
        <item h="1" x="19"/>
        <item h="1" x="20"/>
        <item h="1" m="1" x="181"/>
        <item h="1" x="21"/>
        <item h="1" m="1" x="18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9"/>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1" totalsRowShown="0" headerRowDxfId="83" tableBorderDxfId="82">
  <autoFilter ref="A94:AD121"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47" totalsRowShown="0" headerRowDxfId="70" tableBorderDxfId="69">
  <autoFilter ref="A124:AD147" xr:uid="{58F01DBB-3289-412F-8E25-7586BA9FF5B6}"/>
  <sortState xmlns:xlrd2="http://schemas.microsoft.com/office/spreadsheetml/2017/richdata2" ref="A125:AD147">
    <sortCondition ref="B124: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 activePane="topRight" state="frozen"/>
      <selection pane="topRight" activeCell="AD62" sqref="AD6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494">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494">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494">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1071">
        <v>3928</v>
      </c>
      <c r="X51" s="108">
        <f>SUM(V51-W51)</f>
        <v>176</v>
      </c>
      <c r="Y51" s="707">
        <f t="shared" si="5"/>
        <v>0.9571150097465887</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2394</v>
      </c>
      <c r="X64" s="108">
        <f>SUM(V64-W64)</f>
        <v>16893</v>
      </c>
      <c r="Y64" s="707">
        <f t="shared" ref="Y64:Y90" si="9">IFERROR($W64/$V64, 0)</f>
        <v>0.1241250583294447</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516">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436">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8" si="17">SUM(V96-W96)</f>
        <v>24</v>
      </c>
      <c r="Y96" s="22">
        <f t="shared" ref="Y96:Y120"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 si="19">SUM(V110-W110)</f>
        <v>87</v>
      </c>
      <c r="Y110" s="22">
        <f t="shared" si="18"/>
        <v>0.98199875853507135</v>
      </c>
      <c r="Z110" s="728">
        <v>45923</v>
      </c>
      <c r="AA110" s="368">
        <v>1</v>
      </c>
      <c r="AB110" s="368">
        <v>1</v>
      </c>
      <c r="AC110" s="690">
        <v>0</v>
      </c>
      <c r="AD110" s="430" t="s">
        <v>304</v>
      </c>
      <c r="AE110" s="403"/>
      <c r="AK110" s="403"/>
    </row>
    <row r="111" spans="1:37" ht="24.75" customHeight="1">
      <c r="A111" s="940" t="s">
        <v>305</v>
      </c>
      <c r="B111" s="487" t="s">
        <v>121</v>
      </c>
      <c r="C111" s="498">
        <v>45899</v>
      </c>
      <c r="D111" s="489" t="s">
        <v>139</v>
      </c>
      <c r="E111" s="489">
        <v>45887</v>
      </c>
      <c r="F111" s="487" t="s">
        <v>122</v>
      </c>
      <c r="G111" s="490" t="s">
        <v>306</v>
      </c>
      <c r="H111" s="491">
        <v>84</v>
      </c>
      <c r="I111" s="492" t="s">
        <v>260</v>
      </c>
      <c r="J111" s="491" t="s">
        <v>63</v>
      </c>
      <c r="K111" s="491"/>
      <c r="L111" s="489">
        <v>45887</v>
      </c>
      <c r="M111" s="491" t="s">
        <v>57</v>
      </c>
      <c r="N111" s="572">
        <v>52110</v>
      </c>
      <c r="O111" s="491" t="s">
        <v>57</v>
      </c>
      <c r="P111" s="666" t="s">
        <v>261</v>
      </c>
      <c r="Q111" s="493">
        <v>45887</v>
      </c>
      <c r="R111" s="585"/>
      <c r="S111" s="585"/>
      <c r="T111" s="585"/>
      <c r="U111" s="493">
        <v>45917</v>
      </c>
      <c r="V111" s="494">
        <v>4071</v>
      </c>
      <c r="W111" s="667">
        <v>4043</v>
      </c>
      <c r="X111" s="108">
        <f t="shared" si="17"/>
        <v>28</v>
      </c>
      <c r="Y111" s="22">
        <f t="shared" si="18"/>
        <v>0.99312208302628346</v>
      </c>
      <c r="Z111" s="728">
        <v>45895</v>
      </c>
      <c r="AA111" s="368">
        <v>1</v>
      </c>
      <c r="AB111" s="368">
        <v>1</v>
      </c>
      <c r="AC111" s="690">
        <v>0</v>
      </c>
      <c r="AD111" s="984" t="s">
        <v>307</v>
      </c>
      <c r="AE111" s="403"/>
    </row>
    <row r="112" spans="1:37" ht="24.75" customHeight="1">
      <c r="A112" s="522" t="s">
        <v>308</v>
      </c>
      <c r="B112" s="487" t="s">
        <v>121</v>
      </c>
      <c r="C112" s="498">
        <v>45960</v>
      </c>
      <c r="D112" s="489" t="s">
        <v>139</v>
      </c>
      <c r="E112" s="489">
        <v>45915</v>
      </c>
      <c r="F112" s="686" t="s">
        <v>179</v>
      </c>
      <c r="G112" s="733"/>
      <c r="H112" s="491">
        <v>82</v>
      </c>
      <c r="I112" s="711" t="s">
        <v>260</v>
      </c>
      <c r="J112" s="491" t="s">
        <v>63</v>
      </c>
      <c r="K112" s="491"/>
      <c r="L112" s="489">
        <v>45912</v>
      </c>
      <c r="M112" s="491" t="s">
        <v>57</v>
      </c>
      <c r="N112" s="572">
        <v>82621.149999999994</v>
      </c>
      <c r="O112" s="491" t="s">
        <v>57</v>
      </c>
      <c r="P112" s="666" t="s">
        <v>261</v>
      </c>
      <c r="Q112" s="493">
        <v>45912</v>
      </c>
      <c r="R112" s="493"/>
      <c r="S112" s="493"/>
      <c r="T112" s="493"/>
      <c r="U112" s="493"/>
      <c r="V112" s="494">
        <v>5669</v>
      </c>
      <c r="W112" s="667">
        <v>5669</v>
      </c>
      <c r="X112" s="108">
        <f>SUM(V112-W112)</f>
        <v>0</v>
      </c>
      <c r="Y112" s="707">
        <f t="shared" si="18"/>
        <v>1</v>
      </c>
      <c r="Z112" s="728">
        <v>45932</v>
      </c>
      <c r="AA112" s="368">
        <v>1</v>
      </c>
      <c r="AB112" s="368">
        <v>1</v>
      </c>
      <c r="AC112" s="851">
        <v>0</v>
      </c>
      <c r="AD112" s="984" t="s">
        <v>309</v>
      </c>
      <c r="AE112" s="403"/>
    </row>
    <row r="113" spans="1:32" ht="24.75" customHeight="1">
      <c r="A113" s="1066" t="s">
        <v>310</v>
      </c>
      <c r="B113" s="487" t="s">
        <v>121</v>
      </c>
      <c r="C113" s="498">
        <v>45945</v>
      </c>
      <c r="D113" s="489" t="s">
        <v>139</v>
      </c>
      <c r="E113" s="489">
        <v>45932</v>
      </c>
      <c r="F113" s="487"/>
      <c r="G113" s="733"/>
      <c r="H113" s="491">
        <v>34</v>
      </c>
      <c r="I113" s="711" t="s">
        <v>260</v>
      </c>
      <c r="J113" s="491" t="s">
        <v>63</v>
      </c>
      <c r="K113" s="491"/>
      <c r="L113" s="489">
        <v>45933</v>
      </c>
      <c r="M113" s="491" t="s">
        <v>57</v>
      </c>
      <c r="N113" s="572">
        <v>29646</v>
      </c>
      <c r="O113" s="491" t="s">
        <v>57</v>
      </c>
      <c r="P113" s="666" t="s">
        <v>261</v>
      </c>
      <c r="Q113" s="493">
        <v>45933</v>
      </c>
      <c r="R113" s="585"/>
      <c r="S113" s="585"/>
      <c r="T113" s="585"/>
      <c r="U113" s="585"/>
      <c r="V113" s="494">
        <v>2188</v>
      </c>
      <c r="W113" s="667">
        <v>2278</v>
      </c>
      <c r="X113" s="108">
        <f t="shared" ref="X113" si="20">SUM(V113-W113)</f>
        <v>-90</v>
      </c>
      <c r="Y113" s="707">
        <f t="shared" si="18"/>
        <v>1.0411334552102376</v>
      </c>
      <c r="Z113" s="728">
        <v>45931</v>
      </c>
      <c r="AA113" s="368">
        <v>0</v>
      </c>
      <c r="AB113" s="368">
        <v>0</v>
      </c>
      <c r="AC113" s="851">
        <v>0</v>
      </c>
      <c r="AD113" s="496" t="s">
        <v>311</v>
      </c>
      <c r="AE113" s="403"/>
    </row>
    <row r="114" spans="1:32" ht="24.75" customHeight="1">
      <c r="A114" s="535" t="s">
        <v>312</v>
      </c>
      <c r="B114" s="515" t="s">
        <v>121</v>
      </c>
      <c r="C114" s="533">
        <v>45838</v>
      </c>
      <c r="D114" s="533" t="s">
        <v>139</v>
      </c>
      <c r="E114" s="523">
        <v>45786</v>
      </c>
      <c r="F114" s="533" t="s">
        <v>179</v>
      </c>
      <c r="G114" s="601" t="s">
        <v>313</v>
      </c>
      <c r="H114" s="529">
        <v>0</v>
      </c>
      <c r="I114" s="534" t="s">
        <v>260</v>
      </c>
      <c r="J114" s="529" t="s">
        <v>63</v>
      </c>
      <c r="K114" s="529"/>
      <c r="L114" s="530">
        <v>45790</v>
      </c>
      <c r="M114" s="529" t="s">
        <v>57</v>
      </c>
      <c r="N114" s="575">
        <v>63283</v>
      </c>
      <c r="O114" s="529" t="s">
        <v>57</v>
      </c>
      <c r="P114" s="669" t="s">
        <v>261</v>
      </c>
      <c r="Q114" s="493">
        <v>45790</v>
      </c>
      <c r="R114" s="493">
        <v>45813</v>
      </c>
      <c r="S114" s="493">
        <v>45814</v>
      </c>
      <c r="T114" s="493">
        <v>45828</v>
      </c>
      <c r="U114" s="493">
        <v>45846</v>
      </c>
      <c r="V114" s="494">
        <v>5776</v>
      </c>
      <c r="W114" s="667">
        <v>5776</v>
      </c>
      <c r="X114" s="108">
        <f t="shared" si="17"/>
        <v>0</v>
      </c>
      <c r="Y114" s="22">
        <f t="shared" si="18"/>
        <v>1</v>
      </c>
      <c r="Z114" s="702">
        <v>45796</v>
      </c>
      <c r="AA114" s="368">
        <v>1</v>
      </c>
      <c r="AB114" s="368">
        <v>1</v>
      </c>
      <c r="AC114" s="690">
        <v>0</v>
      </c>
      <c r="AD114" s="544" t="s">
        <v>314</v>
      </c>
      <c r="AE114" s="403"/>
    </row>
    <row r="115" spans="1:32" ht="24.75" customHeight="1">
      <c r="A115" s="1066" t="s">
        <v>315</v>
      </c>
      <c r="B115" s="732" t="s">
        <v>121</v>
      </c>
      <c r="C115" s="498">
        <v>45960</v>
      </c>
      <c r="D115" s="489"/>
      <c r="E115" s="489"/>
      <c r="F115" s="487" t="s">
        <v>122</v>
      </c>
      <c r="G115" s="733"/>
      <c r="H115" s="491">
        <v>0</v>
      </c>
      <c r="I115" s="491" t="s">
        <v>260</v>
      </c>
      <c r="J115" s="491" t="s">
        <v>63</v>
      </c>
      <c r="K115" s="491"/>
      <c r="L115" s="489">
        <v>45936</v>
      </c>
      <c r="M115" s="491" t="s">
        <v>57</v>
      </c>
      <c r="N115" s="572">
        <v>4235.8</v>
      </c>
      <c r="O115" s="491" t="s">
        <v>57</v>
      </c>
      <c r="P115" s="666" t="s">
        <v>261</v>
      </c>
      <c r="Q115" s="493">
        <v>45939</v>
      </c>
      <c r="R115" s="493"/>
      <c r="S115" s="493"/>
      <c r="T115" s="493"/>
      <c r="U115" s="493"/>
      <c r="V115" s="436">
        <v>228</v>
      </c>
      <c r="W115" s="615">
        <v>240</v>
      </c>
      <c r="X115" s="108">
        <f>SUM(V115-W115)</f>
        <v>-12</v>
      </c>
      <c r="Y115" s="707">
        <f t="shared" si="18"/>
        <v>1.0526315789473684</v>
      </c>
      <c r="Z115" s="728">
        <v>45945</v>
      </c>
      <c r="AA115" s="368">
        <v>1</v>
      </c>
      <c r="AB115" s="368">
        <v>0</v>
      </c>
      <c r="AC115" s="494">
        <v>0</v>
      </c>
      <c r="AD115" s="175" t="s">
        <v>316</v>
      </c>
      <c r="AE115" s="403"/>
    </row>
    <row r="116" spans="1:32" ht="24.75" customHeight="1">
      <c r="A116" s="522" t="s">
        <v>317</v>
      </c>
      <c r="B116" s="487" t="s">
        <v>121</v>
      </c>
      <c r="C116" s="498">
        <v>45930</v>
      </c>
      <c r="D116" s="489" t="s">
        <v>318</v>
      </c>
      <c r="E116" s="489">
        <v>45916</v>
      </c>
      <c r="F116" s="487" t="s">
        <v>122</v>
      </c>
      <c r="G116" s="733"/>
      <c r="H116" s="491">
        <v>84</v>
      </c>
      <c r="I116" s="711" t="s">
        <v>260</v>
      </c>
      <c r="J116" s="491" t="s">
        <v>56</v>
      </c>
      <c r="K116" s="491"/>
      <c r="L116" s="487" t="s">
        <v>261</v>
      </c>
      <c r="M116" s="491" t="s">
        <v>57</v>
      </c>
      <c r="N116" s="572">
        <v>30892</v>
      </c>
      <c r="O116" s="491" t="s">
        <v>57</v>
      </c>
      <c r="P116" s="666" t="s">
        <v>261</v>
      </c>
      <c r="Q116" s="493">
        <v>45911</v>
      </c>
      <c r="R116" s="493"/>
      <c r="S116" s="493"/>
      <c r="T116" s="493"/>
      <c r="U116" s="493"/>
      <c r="V116" s="851">
        <v>2811</v>
      </c>
      <c r="W116" s="866">
        <v>2732</v>
      </c>
      <c r="X116" s="108">
        <f>SUM(V116-W116)</f>
        <v>79</v>
      </c>
      <c r="Y116" s="22">
        <f t="shared" si="18"/>
        <v>0.97189612237637857</v>
      </c>
      <c r="Z116" s="728">
        <v>45922</v>
      </c>
      <c r="AA116" s="368">
        <v>1</v>
      </c>
      <c r="AB116" s="368">
        <v>1</v>
      </c>
      <c r="AC116" s="494">
        <v>0</v>
      </c>
      <c r="AD116" s="982" t="s">
        <v>319</v>
      </c>
      <c r="AE116" s="403"/>
    </row>
    <row r="117" spans="1:32" ht="24.75" customHeight="1">
      <c r="A117" s="522" t="s">
        <v>320</v>
      </c>
      <c r="B117" s="487" t="s">
        <v>121</v>
      </c>
      <c r="C117" s="498">
        <v>45960</v>
      </c>
      <c r="D117" s="489" t="s">
        <v>321</v>
      </c>
      <c r="E117" s="489">
        <v>45915</v>
      </c>
      <c r="F117" s="487" t="s">
        <v>322</v>
      </c>
      <c r="G117" s="733"/>
      <c r="H117" s="491">
        <v>384</v>
      </c>
      <c r="I117" s="711" t="s">
        <v>260</v>
      </c>
      <c r="J117" s="491" t="s">
        <v>56</v>
      </c>
      <c r="K117" s="491"/>
      <c r="L117" s="489">
        <v>45905</v>
      </c>
      <c r="M117" s="491" t="s">
        <v>57</v>
      </c>
      <c r="N117" s="572">
        <v>145985.5</v>
      </c>
      <c r="O117" s="491" t="s">
        <v>57</v>
      </c>
      <c r="P117" s="666" t="s">
        <v>261</v>
      </c>
      <c r="Q117" s="493">
        <v>45906</v>
      </c>
      <c r="R117" s="493"/>
      <c r="S117" s="493"/>
      <c r="T117" s="493"/>
      <c r="U117" s="493"/>
      <c r="V117" s="436">
        <v>14150</v>
      </c>
      <c r="W117" s="615">
        <v>15594</v>
      </c>
      <c r="X117" s="108">
        <f t="shared" ref="X117" si="21">SUM(V117-W117)</f>
        <v>-1444</v>
      </c>
      <c r="Y117" s="707">
        <f t="shared" si="18"/>
        <v>1.1020494699646644</v>
      </c>
      <c r="Z117" s="728">
        <v>45926</v>
      </c>
      <c r="AA117" s="368">
        <v>0</v>
      </c>
      <c r="AB117" s="368">
        <v>0</v>
      </c>
      <c r="AC117" s="494">
        <v>0</v>
      </c>
      <c r="AD117" s="545" t="s">
        <v>323</v>
      </c>
      <c r="AE117" s="403"/>
    </row>
    <row r="118" spans="1:32" ht="24.75" customHeight="1">
      <c r="A118" s="535" t="s">
        <v>324</v>
      </c>
      <c r="B118" s="540" t="s">
        <v>50</v>
      </c>
      <c r="C118" s="541">
        <v>45688</v>
      </c>
      <c r="D118" s="523" t="s">
        <v>325</v>
      </c>
      <c r="E118" s="541">
        <v>45685</v>
      </c>
      <c r="F118" s="541" t="s">
        <v>326</v>
      </c>
      <c r="G118" s="542" t="s">
        <v>327</v>
      </c>
      <c r="H118" s="118">
        <v>86</v>
      </c>
      <c r="I118" s="531" t="s">
        <v>328</v>
      </c>
      <c r="J118" s="118" t="s">
        <v>63</v>
      </c>
      <c r="K118" s="118"/>
      <c r="L118" s="523">
        <v>45677</v>
      </c>
      <c r="M118" s="531" t="s">
        <v>57</v>
      </c>
      <c r="N118" s="576">
        <v>78075.5</v>
      </c>
      <c r="O118" s="531" t="s">
        <v>57</v>
      </c>
      <c r="P118" s="670" t="s">
        <v>261</v>
      </c>
      <c r="Q118" s="501">
        <v>45675</v>
      </c>
      <c r="R118" s="501">
        <v>45870</v>
      </c>
      <c r="S118" s="501">
        <v>45887</v>
      </c>
      <c r="T118" s="501"/>
      <c r="U118" s="493">
        <v>45894</v>
      </c>
      <c r="V118" s="41">
        <v>6526</v>
      </c>
      <c r="W118" s="667">
        <v>6217</v>
      </c>
      <c r="X118" s="108">
        <f t="shared" si="17"/>
        <v>309</v>
      </c>
      <c r="Y118" s="707">
        <f t="shared" si="18"/>
        <v>0.95265093472264784</v>
      </c>
      <c r="Z118" s="728">
        <v>45685</v>
      </c>
      <c r="AA118" s="495">
        <v>1</v>
      </c>
      <c r="AB118" s="495">
        <v>1</v>
      </c>
      <c r="AC118" s="886">
        <v>0</v>
      </c>
      <c r="AD118" s="178"/>
      <c r="AE118" s="403"/>
      <c r="AF118" s="43"/>
    </row>
    <row r="119" spans="1:32" ht="24.75" customHeight="1">
      <c r="A119" s="668" t="s">
        <v>329</v>
      </c>
      <c r="B119" s="488" t="s">
        <v>50</v>
      </c>
      <c r="C119" s="498">
        <v>45742</v>
      </c>
      <c r="D119" s="498" t="s">
        <v>330</v>
      </c>
      <c r="E119" s="448">
        <v>45680</v>
      </c>
      <c r="F119" s="497" t="s">
        <v>72</v>
      </c>
      <c r="G119" s="518" t="s">
        <v>331</v>
      </c>
      <c r="H119" s="500">
        <v>79</v>
      </c>
      <c r="I119" s="507" t="s">
        <v>328</v>
      </c>
      <c r="J119" s="500" t="s">
        <v>63</v>
      </c>
      <c r="K119" s="500"/>
      <c r="L119" s="487" t="s">
        <v>261</v>
      </c>
      <c r="M119" s="507" t="s">
        <v>57</v>
      </c>
      <c r="N119" s="573">
        <v>64790.5</v>
      </c>
      <c r="O119" s="507" t="s">
        <v>57</v>
      </c>
      <c r="P119" s="666" t="s">
        <v>261</v>
      </c>
      <c r="Q119" s="501">
        <v>45675</v>
      </c>
      <c r="R119" s="501">
        <v>45917</v>
      </c>
      <c r="S119" s="501">
        <v>45931</v>
      </c>
      <c r="T119" s="501"/>
      <c r="U119" s="501"/>
      <c r="V119" s="41">
        <v>4975</v>
      </c>
      <c r="W119" s="667">
        <v>4794</v>
      </c>
      <c r="X119" s="108">
        <f>SUM(V119-W119)</f>
        <v>181</v>
      </c>
      <c r="Y119" s="22">
        <f t="shared" si="18"/>
        <v>0.96361809045226132</v>
      </c>
      <c r="Z119" s="728">
        <v>45680</v>
      </c>
      <c r="AA119" s="368">
        <v>0</v>
      </c>
      <c r="AB119" s="368">
        <v>0</v>
      </c>
      <c r="AC119" s="886">
        <v>0</v>
      </c>
      <c r="AD119" s="178" t="s">
        <v>332</v>
      </c>
      <c r="AE119" s="403"/>
    </row>
    <row r="120" spans="1:32" ht="24.75" customHeight="1">
      <c r="A120" s="940" t="s">
        <v>333</v>
      </c>
      <c r="B120" s="488" t="s">
        <v>50</v>
      </c>
      <c r="C120" s="489">
        <v>45991</v>
      </c>
      <c r="D120" s="497" t="s">
        <v>334</v>
      </c>
      <c r="E120" s="448">
        <v>45735</v>
      </c>
      <c r="F120" s="497" t="s">
        <v>72</v>
      </c>
      <c r="G120" s="499" t="s">
        <v>335</v>
      </c>
      <c r="H120" s="500">
        <v>70</v>
      </c>
      <c r="I120" s="492" t="s">
        <v>260</v>
      </c>
      <c r="J120" s="500" t="s">
        <v>63</v>
      </c>
      <c r="K120" s="500"/>
      <c r="L120" s="489">
        <v>45716</v>
      </c>
      <c r="M120" s="500" t="s">
        <v>57</v>
      </c>
      <c r="N120" s="573">
        <v>56262.5</v>
      </c>
      <c r="O120" s="500" t="s">
        <v>57</v>
      </c>
      <c r="P120" s="763" t="s">
        <v>261</v>
      </c>
      <c r="Q120" s="501">
        <v>45744</v>
      </c>
      <c r="R120" s="501">
        <v>45917</v>
      </c>
      <c r="S120" s="501">
        <v>45930</v>
      </c>
      <c r="T120" s="501"/>
      <c r="U120" s="501"/>
      <c r="V120" s="506">
        <v>4870</v>
      </c>
      <c r="W120" s="667">
        <v>5044</v>
      </c>
      <c r="X120" s="108">
        <f t="shared" ref="X120" si="22">SUM(V120-W120)</f>
        <v>-174</v>
      </c>
      <c r="Y120" s="707">
        <f t="shared" si="18"/>
        <v>1.0357289527720739</v>
      </c>
      <c r="Z120" s="728">
        <v>45754</v>
      </c>
      <c r="AA120" s="368">
        <v>0</v>
      </c>
      <c r="AB120" s="368">
        <v>0</v>
      </c>
      <c r="AC120" s="41">
        <v>0</v>
      </c>
      <c r="AD120" s="986" t="s">
        <v>336</v>
      </c>
      <c r="AE120" s="403"/>
    </row>
    <row r="121" spans="1:32" ht="24.75" customHeight="1">
      <c r="A121" s="987"/>
      <c r="B121" s="169"/>
      <c r="C121" s="169"/>
      <c r="D121" s="169"/>
      <c r="E121" s="169"/>
      <c r="F121" s="987"/>
      <c r="G121" s="987"/>
      <c r="H121" s="169"/>
      <c r="I121" s="169"/>
      <c r="J121" s="169"/>
      <c r="K121" s="169"/>
      <c r="L121" s="987"/>
      <c r="M121" s="169"/>
      <c r="N121" s="988"/>
      <c r="O121" s="169"/>
      <c r="P121" s="169"/>
      <c r="Q121" s="169"/>
      <c r="R121" s="169"/>
      <c r="S121" s="169"/>
      <c r="T121" s="169"/>
      <c r="U121" s="989"/>
      <c r="V121" s="169"/>
      <c r="W121" s="169"/>
      <c r="X121" s="989"/>
      <c r="Y121" s="989"/>
      <c r="Z121" s="989"/>
      <c r="AA121" s="989"/>
      <c r="AB121" s="989"/>
      <c r="AC121" s="169"/>
      <c r="AD121" s="430"/>
    </row>
    <row r="122" spans="1:32" ht="24.75" customHeight="1"/>
    <row r="123" spans="1:32" ht="24.75" customHeight="1">
      <c r="A123" s="55" t="s">
        <v>337</v>
      </c>
    </row>
    <row r="124" spans="1:32" ht="24.75" customHeight="1">
      <c r="A124" s="546" t="s">
        <v>19</v>
      </c>
      <c r="B124" s="546" t="s">
        <v>20</v>
      </c>
      <c r="C124" s="546" t="s">
        <v>21</v>
      </c>
      <c r="D124" s="546" t="s">
        <v>22</v>
      </c>
      <c r="E124" s="546" t="s">
        <v>23</v>
      </c>
      <c r="F124" s="546" t="s">
        <v>24</v>
      </c>
      <c r="G124" s="546" t="s">
        <v>25</v>
      </c>
      <c r="H124" s="546" t="s">
        <v>26</v>
      </c>
      <c r="I124" s="546" t="s">
        <v>27</v>
      </c>
      <c r="J124" s="546" t="s">
        <v>28</v>
      </c>
      <c r="K124" s="546" t="s">
        <v>29</v>
      </c>
      <c r="L124" s="546" t="s">
        <v>30</v>
      </c>
      <c r="M124" s="546" t="s">
        <v>31</v>
      </c>
      <c r="N124" s="580" t="s">
        <v>32</v>
      </c>
      <c r="O124" s="546" t="s">
        <v>33</v>
      </c>
      <c r="P124" s="546" t="s">
        <v>34</v>
      </c>
      <c r="Q124" s="445" t="s">
        <v>35</v>
      </c>
      <c r="R124" s="445" t="s">
        <v>36</v>
      </c>
      <c r="S124" s="445" t="s">
        <v>37</v>
      </c>
      <c r="T124" s="445" t="s">
        <v>38</v>
      </c>
      <c r="U124" s="445" t="s">
        <v>39</v>
      </c>
      <c r="V124" s="445" t="s">
        <v>40</v>
      </c>
      <c r="W124" s="445" t="s">
        <v>41</v>
      </c>
      <c r="X124" s="445" t="s">
        <v>42</v>
      </c>
      <c r="Y124" s="445" t="s">
        <v>43</v>
      </c>
      <c r="Z124" s="445" t="s">
        <v>44</v>
      </c>
      <c r="AA124" s="547" t="s">
        <v>45</v>
      </c>
      <c r="AB124" s="445" t="s">
        <v>46</v>
      </c>
      <c r="AC124" s="445" t="s">
        <v>47</v>
      </c>
      <c r="AD124" s="990" t="s">
        <v>48</v>
      </c>
    </row>
    <row r="125" spans="1:32" ht="24.75" customHeight="1">
      <c r="A125" s="942" t="s">
        <v>338</v>
      </c>
      <c r="B125" s="927" t="s">
        <v>205</v>
      </c>
      <c r="C125" s="498">
        <v>45807</v>
      </c>
      <c r="D125" s="487" t="s">
        <v>60</v>
      </c>
      <c r="E125" s="497" t="s">
        <v>52</v>
      </c>
      <c r="F125" s="487" t="s">
        <v>326</v>
      </c>
      <c r="G125" s="918" t="s">
        <v>339</v>
      </c>
      <c r="H125" s="491">
        <v>84</v>
      </c>
      <c r="I125" s="923" t="s">
        <v>260</v>
      </c>
      <c r="J125" s="500" t="s">
        <v>63</v>
      </c>
      <c r="K125" s="943"/>
      <c r="L125" s="489">
        <v>45716</v>
      </c>
      <c r="M125" s="500" t="s">
        <v>57</v>
      </c>
      <c r="N125" s="572">
        <v>2812.95</v>
      </c>
      <c r="O125" s="500" t="s">
        <v>57</v>
      </c>
      <c r="P125" s="874" t="s">
        <v>261</v>
      </c>
      <c r="Q125" s="501">
        <v>45792</v>
      </c>
      <c r="R125" s="365"/>
      <c r="S125" s="365"/>
      <c r="T125" s="365"/>
      <c r="U125" s="510" t="s">
        <v>340</v>
      </c>
      <c r="V125" s="41">
        <v>285</v>
      </c>
      <c r="W125" s="944">
        <v>285</v>
      </c>
      <c r="X125" s="494">
        <f>SUM(V125-W125)</f>
        <v>0</v>
      </c>
      <c r="Y125" s="712">
        <f>IFERROR($W125/$V125, 0)</f>
        <v>1</v>
      </c>
      <c r="Z125" s="501">
        <v>45798</v>
      </c>
      <c r="AA125" s="712">
        <v>1</v>
      </c>
      <c r="AB125" s="712">
        <v>1</v>
      </c>
      <c r="AC125" s="494">
        <v>3451</v>
      </c>
      <c r="AD125" s="714"/>
    </row>
    <row r="126" spans="1:32" ht="24.75" customHeight="1">
      <c r="A126" s="945" t="s">
        <v>341</v>
      </c>
      <c r="B126" s="517" t="s">
        <v>205</v>
      </c>
      <c r="C126" s="489">
        <v>45991</v>
      </c>
      <c r="D126" s="497" t="s">
        <v>77</v>
      </c>
      <c r="E126" s="498">
        <v>45880</v>
      </c>
      <c r="F126" s="497" t="s">
        <v>78</v>
      </c>
      <c r="G126" s="499" t="s">
        <v>342</v>
      </c>
      <c r="H126" s="500">
        <v>0</v>
      </c>
      <c r="I126" s="507" t="s">
        <v>260</v>
      </c>
      <c r="J126" s="500" t="s">
        <v>63</v>
      </c>
      <c r="K126" s="513"/>
      <c r="L126" s="498">
        <v>45881</v>
      </c>
      <c r="M126" s="500" t="s">
        <v>57</v>
      </c>
      <c r="N126" s="573">
        <v>4815.6499999999996</v>
      </c>
      <c r="O126" s="500" t="s">
        <v>57</v>
      </c>
      <c r="P126" s="874" t="s">
        <v>261</v>
      </c>
      <c r="Q126" s="501">
        <v>45881</v>
      </c>
      <c r="R126" s="501"/>
      <c r="S126" s="501"/>
      <c r="T126" s="501"/>
      <c r="U126" s="510" t="s">
        <v>340</v>
      </c>
      <c r="V126" s="41">
        <v>321</v>
      </c>
      <c r="W126" s="796">
        <v>367</v>
      </c>
      <c r="X126" s="108">
        <f t="shared" ref="X126" si="23">SUM(V126-W126)</f>
        <v>-46</v>
      </c>
      <c r="Y126" s="22">
        <f t="shared" ref="Y126:Y127" si="24">IFERROR($W126/$V126, 0)</f>
        <v>1.1433021806853583</v>
      </c>
      <c r="Z126" s="728">
        <v>45905</v>
      </c>
      <c r="AA126" s="368">
        <v>0</v>
      </c>
      <c r="AB126" s="368">
        <v>0</v>
      </c>
      <c r="AC126" s="41">
        <v>0</v>
      </c>
      <c r="AD126" s="545"/>
    </row>
    <row r="127" spans="1:32" ht="24.75" customHeight="1">
      <c r="A127" s="945" t="s">
        <v>343</v>
      </c>
      <c r="B127" s="487" t="s">
        <v>121</v>
      </c>
      <c r="C127" s="498">
        <v>45899</v>
      </c>
      <c r="D127" s="541" t="s">
        <v>71</v>
      </c>
      <c r="E127" s="498">
        <v>45889</v>
      </c>
      <c r="F127" s="514" t="s">
        <v>179</v>
      </c>
      <c r="G127" s="499"/>
      <c r="H127" s="500">
        <v>76</v>
      </c>
      <c r="I127" s="507" t="s">
        <v>260</v>
      </c>
      <c r="J127" s="500" t="s">
        <v>63</v>
      </c>
      <c r="K127" s="513"/>
      <c r="L127" s="498">
        <v>45888</v>
      </c>
      <c r="M127" s="500" t="s">
        <v>57</v>
      </c>
      <c r="N127" s="573">
        <v>53902</v>
      </c>
      <c r="O127" s="500" t="s">
        <v>57</v>
      </c>
      <c r="P127" s="874" t="s">
        <v>261</v>
      </c>
      <c r="Q127" s="501">
        <v>45887</v>
      </c>
      <c r="R127" s="501"/>
      <c r="S127" s="501"/>
      <c r="T127" s="501"/>
      <c r="U127" s="510" t="s">
        <v>340</v>
      </c>
      <c r="V127" s="41">
        <v>3566</v>
      </c>
      <c r="W127" s="796">
        <v>3704</v>
      </c>
      <c r="X127" s="108">
        <f>SUM(V127-W127)</f>
        <v>-138</v>
      </c>
      <c r="Y127" s="22">
        <f t="shared" si="24"/>
        <v>1.0386988222097588</v>
      </c>
      <c r="Z127" s="728">
        <v>45904</v>
      </c>
      <c r="AA127" s="368">
        <v>1</v>
      </c>
      <c r="AB127" s="368">
        <v>1</v>
      </c>
      <c r="AC127" s="690">
        <v>0</v>
      </c>
      <c r="AD127" s="545" t="s">
        <v>344</v>
      </c>
    </row>
    <row r="128" spans="1:32" ht="24.75" customHeight="1">
      <c r="A128" s="945" t="s">
        <v>345</v>
      </c>
      <c r="B128" s="487" t="s">
        <v>121</v>
      </c>
      <c r="C128" s="498">
        <v>45930</v>
      </c>
      <c r="D128" s="489" t="s">
        <v>139</v>
      </c>
      <c r="E128" s="489">
        <v>45896</v>
      </c>
      <c r="F128" s="514" t="s">
        <v>179</v>
      </c>
      <c r="G128" s="487" t="s">
        <v>346</v>
      </c>
      <c r="H128" s="491">
        <v>72</v>
      </c>
      <c r="I128" s="491" t="s">
        <v>260</v>
      </c>
      <c r="J128" s="491" t="s">
        <v>63</v>
      </c>
      <c r="K128" s="491"/>
      <c r="L128" s="489">
        <v>45897</v>
      </c>
      <c r="M128" s="491" t="s">
        <v>57</v>
      </c>
      <c r="N128" s="572">
        <v>50874.95</v>
      </c>
      <c r="O128" s="491" t="s">
        <v>57</v>
      </c>
      <c r="P128" s="874" t="s">
        <v>261</v>
      </c>
      <c r="Q128" s="493">
        <v>45897</v>
      </c>
      <c r="R128" s="505"/>
      <c r="S128" s="505"/>
      <c r="T128" s="505"/>
      <c r="U128" s="510" t="s">
        <v>340</v>
      </c>
      <c r="V128" s="494">
        <v>3012</v>
      </c>
      <c r="W128" s="796">
        <v>3012</v>
      </c>
      <c r="X128" s="494">
        <f>SUM(V128-W128)</f>
        <v>0</v>
      </c>
      <c r="Y128" s="712">
        <f>IFERROR($W128/$V128, 0)</f>
        <v>1</v>
      </c>
      <c r="Z128" s="501">
        <v>45916</v>
      </c>
      <c r="AA128" s="368">
        <v>1</v>
      </c>
      <c r="AB128" s="368">
        <v>1</v>
      </c>
      <c r="AC128" s="690">
        <v>0</v>
      </c>
      <c r="AD128" s="179" t="s">
        <v>347</v>
      </c>
    </row>
    <row r="129" spans="1:31" ht="24.75" customHeight="1">
      <c r="A129" s="942" t="s">
        <v>348</v>
      </c>
      <c r="B129" s="487" t="s">
        <v>121</v>
      </c>
      <c r="C129" s="498">
        <v>45930</v>
      </c>
      <c r="D129" s="489" t="s">
        <v>139</v>
      </c>
      <c r="E129" s="686">
        <v>45910</v>
      </c>
      <c r="F129" s="686" t="s">
        <v>179</v>
      </c>
      <c r="G129" s="487" t="s">
        <v>349</v>
      </c>
      <c r="H129" s="491">
        <v>87</v>
      </c>
      <c r="I129" s="491" t="s">
        <v>260</v>
      </c>
      <c r="J129" s="491" t="s">
        <v>63</v>
      </c>
      <c r="K129" s="491"/>
      <c r="L129" s="489">
        <v>45912</v>
      </c>
      <c r="M129" s="491" t="s">
        <v>57</v>
      </c>
      <c r="N129" s="572">
        <v>60115.95</v>
      </c>
      <c r="O129" s="491" t="s">
        <v>57</v>
      </c>
      <c r="P129" s="874" t="s">
        <v>261</v>
      </c>
      <c r="Q129" s="493">
        <v>45908</v>
      </c>
      <c r="R129" s="493"/>
      <c r="S129" s="493"/>
      <c r="T129" s="493"/>
      <c r="U129" s="510" t="s">
        <v>340</v>
      </c>
      <c r="V129" s="494">
        <v>4774</v>
      </c>
      <c r="W129" s="796">
        <v>4605</v>
      </c>
      <c r="X129" s="108">
        <f t="shared" ref="X129:X130" si="25">SUM(V129-W129)</f>
        <v>169</v>
      </c>
      <c r="Y129" s="22">
        <f t="shared" ref="Y129:Y130" si="26">IFERROR($W129/$V129, 0)</f>
        <v>0.96459991621281949</v>
      </c>
      <c r="Z129" s="728">
        <v>45930</v>
      </c>
      <c r="AA129" s="368">
        <v>1</v>
      </c>
      <c r="AB129" s="368">
        <v>1</v>
      </c>
      <c r="AC129" s="690">
        <v>0</v>
      </c>
      <c r="AD129" s="430" t="s">
        <v>350</v>
      </c>
    </row>
    <row r="130" spans="1:31" ht="24.75" customHeight="1">
      <c r="A130" s="942" t="s">
        <v>351</v>
      </c>
      <c r="B130" s="487" t="s">
        <v>121</v>
      </c>
      <c r="C130" s="498">
        <v>45930</v>
      </c>
      <c r="D130" s="489" t="s">
        <v>139</v>
      </c>
      <c r="E130" s="686">
        <v>45910</v>
      </c>
      <c r="F130" s="686" t="s">
        <v>179</v>
      </c>
      <c r="G130" s="733" t="s">
        <v>352</v>
      </c>
      <c r="H130" s="491">
        <v>67</v>
      </c>
      <c r="I130" s="711" t="s">
        <v>260</v>
      </c>
      <c r="J130" s="491" t="s">
        <v>63</v>
      </c>
      <c r="K130" s="491"/>
      <c r="L130" s="489">
        <v>45903</v>
      </c>
      <c r="M130" s="491" t="s">
        <v>57</v>
      </c>
      <c r="N130" s="572">
        <v>40406</v>
      </c>
      <c r="O130" s="491" t="s">
        <v>57</v>
      </c>
      <c r="P130" s="874" t="s">
        <v>261</v>
      </c>
      <c r="Q130" s="493">
        <v>45903</v>
      </c>
      <c r="R130" s="585"/>
      <c r="S130" s="585"/>
      <c r="T130" s="585"/>
      <c r="U130" s="510" t="s">
        <v>340</v>
      </c>
      <c r="V130" s="494">
        <v>3895</v>
      </c>
      <c r="W130" s="796">
        <v>3809</v>
      </c>
      <c r="X130" s="108">
        <f t="shared" si="25"/>
        <v>86</v>
      </c>
      <c r="Y130" s="707">
        <f t="shared" si="26"/>
        <v>0.97792041078305525</v>
      </c>
      <c r="Z130" s="728">
        <v>45924</v>
      </c>
      <c r="AA130" s="368">
        <v>1</v>
      </c>
      <c r="AB130" s="368">
        <v>1</v>
      </c>
      <c r="AC130" s="690">
        <v>0</v>
      </c>
      <c r="AD130" s="984"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340</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340</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340</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340</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340</v>
      </c>
      <c r="V135" s="851">
        <v>1010</v>
      </c>
      <c r="W135" s="1000">
        <v>978</v>
      </c>
      <c r="X135" s="494">
        <f>SUM(V135-W135)</f>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340</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340</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340</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340</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340</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328</v>
      </c>
      <c r="J141" s="491" t="s">
        <v>63</v>
      </c>
      <c r="K141" s="923"/>
      <c r="L141" s="487" t="s">
        <v>261</v>
      </c>
      <c r="M141" s="711" t="s">
        <v>57</v>
      </c>
      <c r="N141" s="572">
        <v>43130</v>
      </c>
      <c r="O141" s="711" t="s">
        <v>57</v>
      </c>
      <c r="P141" s="874" t="s">
        <v>261</v>
      </c>
      <c r="Q141" s="493">
        <v>45691</v>
      </c>
      <c r="R141" s="493">
        <v>45870</v>
      </c>
      <c r="S141" s="493">
        <v>45908</v>
      </c>
      <c r="T141" s="493"/>
      <c r="U141" s="510" t="s">
        <v>340</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328</v>
      </c>
      <c r="J142" s="500" t="s">
        <v>63</v>
      </c>
      <c r="K142" s="500"/>
      <c r="L142" s="924">
        <v>45706</v>
      </c>
      <c r="M142" s="923" t="s">
        <v>57</v>
      </c>
      <c r="N142" s="573">
        <v>69212.5</v>
      </c>
      <c r="O142" s="923" t="s">
        <v>57</v>
      </c>
      <c r="P142" s="874" t="s">
        <v>261</v>
      </c>
      <c r="Q142" s="501">
        <v>45679</v>
      </c>
      <c r="R142" s="501">
        <v>45917</v>
      </c>
      <c r="S142" s="501">
        <v>45918</v>
      </c>
      <c r="T142" s="501"/>
      <c r="U142" s="510" t="s">
        <v>340</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340</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340</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340</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340</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4 I94" xr:uid="{926DFC83-3DBF-4858-99BA-16460A4A14DD}">
      <formula1>"N/A, On Track, In Jeopardy, Completed on Track, Completed, Completed -Missed TSD, On Hold Per Tillman"</formula1>
    </dataValidation>
    <dataValidation allowBlank="1" showInputMessage="1" showErrorMessage="1" sqref="E7 E17 R7 Q3:U6 E118 E139 E90 D90:D92 Q8:U11 E107:E108 D145:D146 Q103:T103 Q144:T148 Q149:U1048576 R132:T132 Q133:T142 D125:E125 Q17:U101 U103:U148 Q105:T131 L2:L1048576" xr:uid="{1D31F93E-3D68-4310-94BF-578ADAD65882}"/>
    <dataValidation type="list" allowBlank="1" showInputMessage="1" showErrorMessage="1" sqref="J95:J97 J84 J82 J87:J92 J125 J2:J77 J100:J102 J127:J146 J104:J120" xr:uid="{5598570D-D2DE-4A6E-ABB1-14F4B3480632}">
      <formula1>"Received, Pending, Not Required"</formula1>
    </dataValidation>
    <dataValidation type="list" allowBlank="1" showInputMessage="1" showErrorMessage="1" sqref="I6 I4 I34 I91:I93 I8:I16 I119:I123 I18:I22 I146:I1048576 I104 I82:I89 I134 I140:I144 I127:I128 I106 I137:I138 I114:I117 I95:I101 I52:I77" xr:uid="{BDA55F74-4FDA-49CF-8062-F3046665EBCB}">
      <formula1>"On Track, In Jeopardy, Completed on Track, Completed, Completed -Missed TSD"</formula1>
    </dataValidation>
    <dataValidation type="list" allowBlank="1" showInputMessage="1" showErrorMessage="1" sqref="I7 I5 I17 I90 I118 I78:I81 I125:I126 I105 I102:I103 I2:I3 I145 I139 I135:I136 I23:I33 I35:I51 I129:I133 I107:I11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328</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328</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328</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328</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328</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328</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328</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328</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328</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328</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328</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330</v>
      </c>
      <c r="E42" s="708">
        <v>45692</v>
      </c>
      <c r="F42" s="708" t="s">
        <v>78</v>
      </c>
      <c r="G42" s="709" t="s">
        <v>496</v>
      </c>
      <c r="H42" s="52">
        <v>86</v>
      </c>
      <c r="I42" s="710" t="s">
        <v>328</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330</v>
      </c>
      <c r="E45" s="708">
        <v>45691</v>
      </c>
      <c r="F45" s="708" t="s">
        <v>78</v>
      </c>
      <c r="G45" s="709" t="s">
        <v>506</v>
      </c>
      <c r="H45" s="52">
        <v>73</v>
      </c>
      <c r="I45" s="717" t="s">
        <v>328</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328</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328</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328</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326</v>
      </c>
      <c r="G64" s="709" t="s">
        <v>551</v>
      </c>
      <c r="H64" s="52">
        <v>86</v>
      </c>
      <c r="I64" s="717" t="s">
        <v>328</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328</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328</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346</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328</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326</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326</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326</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5" width="11.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324</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324</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329</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324</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329</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324</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329</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324</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329</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324</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329</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333</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324</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333</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312</v>
      </c>
      <c r="B470">
        <v>644</v>
      </c>
      <c r="C470">
        <v>1430</v>
      </c>
      <c r="D470">
        <v>970</v>
      </c>
      <c r="G470">
        <v>3044</v>
      </c>
    </row>
    <row r="471" spans="1:7">
      <c r="A471" t="s">
        <v>338</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312</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333</v>
      </c>
      <c r="E501">
        <v>341</v>
      </c>
      <c r="G501">
        <v>341</v>
      </c>
    </row>
    <row r="502" spans="1:7">
      <c r="A502" t="s">
        <v>759</v>
      </c>
    </row>
    <row r="503" spans="1:7">
      <c r="A503" t="s">
        <v>312</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312</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333</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312</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333</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333</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305</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305</v>
      </c>
      <c r="C715">
        <v>977</v>
      </c>
      <c r="G715">
        <v>977</v>
      </c>
    </row>
    <row r="716" spans="1:7">
      <c r="A716" t="s">
        <v>695</v>
      </c>
      <c r="D716">
        <v>2819</v>
      </c>
      <c r="G716">
        <v>2819</v>
      </c>
    </row>
    <row r="717" spans="1:7">
      <c r="A717" t="s">
        <v>604</v>
      </c>
      <c r="D717">
        <v>1491</v>
      </c>
      <c r="E717">
        <v>1549</v>
      </c>
      <c r="G717">
        <v>3040</v>
      </c>
    </row>
    <row r="718" spans="1:7">
      <c r="A718" t="s">
        <v>780</v>
      </c>
    </row>
    <row r="719" spans="1:7">
      <c r="A719" t="s">
        <v>343</v>
      </c>
      <c r="E719">
        <v>903</v>
      </c>
      <c r="G719">
        <v>903</v>
      </c>
    </row>
    <row r="720" spans="1:7">
      <c r="A720" t="s">
        <v>341</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333</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343</v>
      </c>
      <c r="B731">
        <v>254</v>
      </c>
      <c r="C731">
        <v>1686</v>
      </c>
      <c r="D731">
        <v>611</v>
      </c>
      <c r="G731">
        <v>2551</v>
      </c>
    </row>
    <row r="732" spans="1:7">
      <c r="A732" t="s">
        <v>341</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343</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345</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345</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351</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351</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348</v>
      </c>
      <c r="C804">
        <v>1850</v>
      </c>
      <c r="D804">
        <v>1276</v>
      </c>
      <c r="E804">
        <v>1479</v>
      </c>
      <c r="G804">
        <v>4605</v>
      </c>
    </row>
    <row r="805" spans="1:7">
      <c r="A805" t="s">
        <v>308</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351</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308</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6">
      <c r="A834" s="44" t="s">
        <v>724</v>
      </c>
      <c r="B834" s="44" t="s">
        <v>722</v>
      </c>
    </row>
    <row r="835" spans="1:6">
      <c r="A835" s="44" t="s">
        <v>725</v>
      </c>
      <c r="B835" s="113">
        <v>45943</v>
      </c>
      <c r="C835" s="113">
        <v>45944</v>
      </c>
      <c r="D835" s="113">
        <v>45945</v>
      </c>
      <c r="E835" s="113">
        <v>45946</v>
      </c>
      <c r="F835" t="s">
        <v>726</v>
      </c>
    </row>
    <row r="836" spans="1:6">
      <c r="A836" t="s">
        <v>752</v>
      </c>
      <c r="C836">
        <v>163</v>
      </c>
      <c r="D836">
        <v>535</v>
      </c>
      <c r="F836">
        <v>698</v>
      </c>
    </row>
    <row r="837" spans="1:6">
      <c r="A837" t="s">
        <v>758</v>
      </c>
    </row>
    <row r="838" spans="1:6">
      <c r="A838" t="s">
        <v>252</v>
      </c>
    </row>
    <row r="839" spans="1:6">
      <c r="A839" t="s">
        <v>216</v>
      </c>
      <c r="D839">
        <v>986</v>
      </c>
      <c r="F839">
        <v>986</v>
      </c>
    </row>
    <row r="840" spans="1:6">
      <c r="A840" t="s">
        <v>783</v>
      </c>
      <c r="B840">
        <v>916</v>
      </c>
      <c r="C840">
        <v>144</v>
      </c>
      <c r="F840">
        <v>1060</v>
      </c>
    </row>
    <row r="841" spans="1:6">
      <c r="A841" t="s">
        <v>358</v>
      </c>
    </row>
    <row r="842" spans="1:6">
      <c r="A842" t="s">
        <v>174</v>
      </c>
      <c r="B842">
        <v>828</v>
      </c>
      <c r="C842">
        <v>150</v>
      </c>
      <c r="E842">
        <v>688</v>
      </c>
      <c r="F842">
        <v>1666</v>
      </c>
    </row>
    <row r="843" spans="1:6">
      <c r="A843" t="s">
        <v>787</v>
      </c>
      <c r="B843">
        <v>233</v>
      </c>
      <c r="F843">
        <v>233</v>
      </c>
    </row>
    <row r="844" spans="1:6">
      <c r="A844" t="s">
        <v>310</v>
      </c>
      <c r="B844">
        <v>1768</v>
      </c>
      <c r="C844">
        <v>510</v>
      </c>
      <c r="F844">
        <v>2278</v>
      </c>
    </row>
    <row r="845" spans="1:6">
      <c r="A845" t="s">
        <v>114</v>
      </c>
      <c r="B845">
        <v>220</v>
      </c>
      <c r="C845">
        <v>435</v>
      </c>
      <c r="D845">
        <v>227</v>
      </c>
      <c r="F845">
        <v>882</v>
      </c>
    </row>
    <row r="846" spans="1:6">
      <c r="A846" t="s">
        <v>259</v>
      </c>
      <c r="B846">
        <v>60</v>
      </c>
      <c r="C846">
        <v>219</v>
      </c>
      <c r="F846">
        <v>279</v>
      </c>
    </row>
    <row r="847" spans="1:6">
      <c r="A847" t="s">
        <v>315</v>
      </c>
      <c r="D847">
        <v>240</v>
      </c>
      <c r="F847">
        <v>240</v>
      </c>
    </row>
    <row r="848" spans="1:6">
      <c r="A848" t="s">
        <v>788</v>
      </c>
      <c r="C848">
        <v>1603</v>
      </c>
      <c r="D848">
        <v>791</v>
      </c>
      <c r="F848">
        <v>2394</v>
      </c>
    </row>
    <row r="849" spans="1:6">
      <c r="A849" t="s">
        <v>226</v>
      </c>
      <c r="C849">
        <v>927</v>
      </c>
      <c r="D849">
        <v>1221</v>
      </c>
      <c r="F849">
        <v>2148</v>
      </c>
    </row>
    <row r="850" spans="1:6">
      <c r="A850" t="s">
        <v>148</v>
      </c>
      <c r="C850">
        <v>974</v>
      </c>
      <c r="D850">
        <v>1312</v>
      </c>
      <c r="F850">
        <v>2286</v>
      </c>
    </row>
    <row r="851" spans="1:6">
      <c r="A851" t="s">
        <v>138</v>
      </c>
      <c r="D851">
        <v>1239</v>
      </c>
      <c r="F851">
        <v>1239</v>
      </c>
    </row>
    <row r="852" spans="1:6">
      <c r="A852" t="s">
        <v>233</v>
      </c>
      <c r="D852">
        <v>1457</v>
      </c>
      <c r="F852">
        <v>1457</v>
      </c>
    </row>
    <row r="853" spans="1:6">
      <c r="A853" t="s">
        <v>726</v>
      </c>
      <c r="B853">
        <v>4025</v>
      </c>
      <c r="C853">
        <v>5125</v>
      </c>
      <c r="D853">
        <v>8008</v>
      </c>
      <c r="E853">
        <v>688</v>
      </c>
      <c r="F853">
        <v>17846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06"/>
  <sheetViews>
    <sheetView workbookViewId="0">
      <pane ySplit="1" topLeftCell="A1783" activePane="bottomLeft" state="frozen"/>
      <selection pane="bottomLeft" activeCell="D1808" sqref="D180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330</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324</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330</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324</v>
      </c>
      <c r="B27" s="161" t="s">
        <v>793</v>
      </c>
      <c r="C27" s="156">
        <v>45707</v>
      </c>
      <c r="D27" s="119"/>
      <c r="E27" s="119"/>
      <c r="F27" s="120" t="s">
        <v>796</v>
      </c>
      <c r="G27" t="str">
        <f t="shared" si="0"/>
        <v>February</v>
      </c>
    </row>
    <row r="28" spans="1:7">
      <c r="A28" s="119" t="s">
        <v>495</v>
      </c>
      <c r="B28" s="249" t="s">
        <v>330</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330</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324</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330</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324</v>
      </c>
      <c r="B44" s="161" t="s">
        <v>793</v>
      </c>
      <c r="C44" s="156">
        <v>45709</v>
      </c>
      <c r="D44" s="119">
        <v>24</v>
      </c>
      <c r="E44" s="119"/>
      <c r="F44" s="120" t="s">
        <v>802</v>
      </c>
      <c r="G44" t="str">
        <f t="shared" si="0"/>
        <v>February</v>
      </c>
    </row>
    <row r="45" spans="1:7">
      <c r="A45" s="119" t="s">
        <v>329</v>
      </c>
      <c r="B45" s="249" t="s">
        <v>330</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324</v>
      </c>
      <c r="B59" s="161" t="s">
        <v>793</v>
      </c>
      <c r="C59" s="156">
        <v>45713</v>
      </c>
      <c r="D59" s="119"/>
      <c r="E59" s="119"/>
      <c r="F59" s="120" t="s">
        <v>806</v>
      </c>
      <c r="G59" t="str">
        <f t="shared" si="0"/>
        <v>February</v>
      </c>
    </row>
    <row r="60" spans="1:7">
      <c r="A60" s="119" t="s">
        <v>495</v>
      </c>
      <c r="B60" s="250" t="s">
        <v>330</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329</v>
      </c>
      <c r="B62" s="250" t="s">
        <v>330</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330</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324</v>
      </c>
      <c r="B83" s="161" t="s">
        <v>793</v>
      </c>
      <c r="C83" s="156">
        <v>45714</v>
      </c>
      <c r="D83" s="119"/>
      <c r="E83" s="119"/>
      <c r="F83" s="119"/>
      <c r="G83" t="str">
        <f t="shared" si="1"/>
        <v>February</v>
      </c>
    </row>
    <row r="84" spans="1:7">
      <c r="A84" s="119" t="s">
        <v>495</v>
      </c>
      <c r="B84" s="250" t="s">
        <v>330</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329</v>
      </c>
      <c r="B87" s="250" t="s">
        <v>330</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330</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324</v>
      </c>
      <c r="B114" s="161" t="s">
        <v>793</v>
      </c>
      <c r="C114" s="124">
        <v>45715</v>
      </c>
      <c r="D114" s="120"/>
      <c r="E114" s="120"/>
      <c r="F114" s="120"/>
      <c r="G114" t="str">
        <f t="shared" si="1"/>
        <v>February</v>
      </c>
    </row>
    <row r="115" spans="1:7">
      <c r="A115" s="119" t="s">
        <v>495</v>
      </c>
      <c r="B115" s="250" t="s">
        <v>330</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329</v>
      </c>
      <c r="B118" s="250" t="s">
        <v>330</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330</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324</v>
      </c>
      <c r="B145" s="161" t="s">
        <v>793</v>
      </c>
      <c r="C145" s="124">
        <v>45716</v>
      </c>
      <c r="D145" s="125">
        <v>9</v>
      </c>
      <c r="E145" s="125"/>
      <c r="F145" s="120" t="s">
        <v>800</v>
      </c>
      <c r="G145" t="str">
        <f t="shared" si="2"/>
        <v>February</v>
      </c>
    </row>
    <row r="146" spans="1:7">
      <c r="A146" s="119" t="s">
        <v>495</v>
      </c>
      <c r="B146" s="250" t="s">
        <v>330</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329</v>
      </c>
      <c r="B149" s="250" t="s">
        <v>330</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330</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324</v>
      </c>
      <c r="B176" s="161" t="s">
        <v>793</v>
      </c>
      <c r="C176" s="124">
        <v>45719</v>
      </c>
      <c r="D176" s="125" t="s">
        <v>819</v>
      </c>
      <c r="E176" s="125"/>
      <c r="F176" s="120"/>
      <c r="G176" t="str">
        <f t="shared" si="2"/>
        <v>March</v>
      </c>
    </row>
    <row r="177" spans="1:7">
      <c r="A177" s="119" t="s">
        <v>495</v>
      </c>
      <c r="B177" s="250" t="s">
        <v>330</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329</v>
      </c>
      <c r="B180" s="250" t="s">
        <v>330</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330</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324</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324</v>
      </c>
      <c r="B225" s="161" t="s">
        <v>793</v>
      </c>
      <c r="C225" s="124">
        <v>45721</v>
      </c>
      <c r="D225" s="125">
        <v>0</v>
      </c>
      <c r="E225" s="125"/>
      <c r="F225" s="120"/>
      <c r="G225" t="str">
        <f t="shared" si="3"/>
        <v>March</v>
      </c>
    </row>
    <row r="226" spans="1:7">
      <c r="A226" s="119" t="s">
        <v>495</v>
      </c>
      <c r="B226" s="250" t="s">
        <v>330</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329</v>
      </c>
      <c r="B229" s="250" t="s">
        <v>330</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330</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324</v>
      </c>
      <c r="B262" s="161" t="s">
        <v>793</v>
      </c>
      <c r="C262" s="124">
        <v>45722</v>
      </c>
      <c r="D262" s="137">
        <v>0</v>
      </c>
      <c r="E262" s="137"/>
      <c r="F262" s="120"/>
      <c r="G262" t="str">
        <f t="shared" si="4"/>
        <v>March</v>
      </c>
    </row>
    <row r="263" spans="1:7">
      <c r="A263" s="119" t="s">
        <v>495</v>
      </c>
      <c r="B263" s="250" t="s">
        <v>330</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329</v>
      </c>
      <c r="B266" s="250" t="s">
        <v>330</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330</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324</v>
      </c>
      <c r="B302" s="161" t="s">
        <v>793</v>
      </c>
      <c r="C302" s="56">
        <v>45723</v>
      </c>
      <c r="D302" s="137">
        <v>0</v>
      </c>
      <c r="E302" s="137"/>
      <c r="G302" t="str">
        <f t="shared" si="4"/>
        <v>March</v>
      </c>
    </row>
    <row r="303" spans="1:7">
      <c r="A303" s="119" t="s">
        <v>495</v>
      </c>
      <c r="B303" s="250" t="s">
        <v>330</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329</v>
      </c>
      <c r="B306" s="250" t="s">
        <v>330</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330</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324</v>
      </c>
      <c r="B343" s="161" t="s">
        <v>793</v>
      </c>
      <c r="C343" s="56">
        <v>45726</v>
      </c>
      <c r="D343" s="137">
        <v>0</v>
      </c>
      <c r="E343" s="137"/>
      <c r="G343" t="str">
        <f t="shared" si="5"/>
        <v>March</v>
      </c>
    </row>
    <row r="344" spans="1:7">
      <c r="A344" s="119" t="s">
        <v>495</v>
      </c>
      <c r="B344" s="250" t="s">
        <v>330</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329</v>
      </c>
      <c r="B347" s="250" t="s">
        <v>330</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330</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324</v>
      </c>
      <c r="B384" s="161" t="s">
        <v>793</v>
      </c>
      <c r="C384" s="56">
        <v>45727</v>
      </c>
      <c r="D384" s="125">
        <v>3</v>
      </c>
      <c r="E384" s="125"/>
      <c r="F384" s="111" t="s">
        <v>812</v>
      </c>
      <c r="G384" t="str">
        <f t="shared" si="5"/>
        <v>March</v>
      </c>
    </row>
    <row r="385" spans="1:7">
      <c r="A385" s="119" t="s">
        <v>495</v>
      </c>
      <c r="B385" s="250" t="s">
        <v>330</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329</v>
      </c>
      <c r="B388" s="250" t="s">
        <v>330</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330</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324</v>
      </c>
      <c r="B430" s="161" t="s">
        <v>793</v>
      </c>
      <c r="C430" s="56">
        <v>45728</v>
      </c>
      <c r="D430" s="125"/>
      <c r="E430" s="125"/>
      <c r="F430" s="125" t="s">
        <v>852</v>
      </c>
      <c r="G430" t="str">
        <f t="shared" si="6"/>
        <v>March</v>
      </c>
    </row>
    <row r="431" spans="1:7">
      <c r="A431" s="119" t="s">
        <v>495</v>
      </c>
      <c r="B431" s="250" t="s">
        <v>330</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329</v>
      </c>
      <c r="B434" s="250" t="s">
        <v>330</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330</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324</v>
      </c>
      <c r="B480" s="161" t="s">
        <v>793</v>
      </c>
      <c r="C480" s="56">
        <v>45729</v>
      </c>
      <c r="D480" s="125"/>
      <c r="E480" s="125"/>
      <c r="F480" s="125" t="s">
        <v>852</v>
      </c>
      <c r="G480" t="str">
        <f t="shared" si="7"/>
        <v>March</v>
      </c>
    </row>
    <row r="481" spans="1:7">
      <c r="A481" s="119" t="s">
        <v>495</v>
      </c>
      <c r="B481" s="250" t="s">
        <v>330</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329</v>
      </c>
      <c r="B484" s="250" t="s">
        <v>330</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330</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324</v>
      </c>
      <c r="B531" s="161" t="s">
        <v>793</v>
      </c>
      <c r="C531" s="56">
        <v>45730</v>
      </c>
      <c r="D531" s="125"/>
      <c r="E531" s="125"/>
      <c r="F531" s="125" t="s">
        <v>852</v>
      </c>
      <c r="G531" t="str">
        <f t="shared" si="8"/>
        <v>March</v>
      </c>
    </row>
    <row r="532" spans="1:7">
      <c r="A532" s="119" t="s">
        <v>495</v>
      </c>
      <c r="B532" s="250" t="s">
        <v>330</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329</v>
      </c>
      <c r="B535" s="250" t="s">
        <v>330</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330</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324</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329</v>
      </c>
      <c r="B584" s="250" t="s">
        <v>330</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330</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324</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330</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333</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333</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324</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333</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333</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312</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312</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312</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338</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338</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312</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312</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312</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333</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312</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333</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312</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333</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312</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333</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333</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333</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305</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305</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305</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305</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343</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341</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343</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343</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343</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341</v>
      </c>
      <c r="B1564" s="735" t="s">
        <v>1158</v>
      </c>
      <c r="C1564" s="56">
        <v>45910</v>
      </c>
      <c r="F1564" s="43" t="s">
        <v>996</v>
      </c>
      <c r="G1564" t="s">
        <v>1277</v>
      </c>
    </row>
    <row r="1565" spans="1:7">
      <c r="A1565" s="89" t="s">
        <v>758</v>
      </c>
      <c r="B1565" s="415" t="s">
        <v>735</v>
      </c>
      <c r="C1565" s="56">
        <v>45911</v>
      </c>
      <c r="D1565" s="43">
        <v>302</v>
      </c>
      <c r="G1565" t="s">
        <v>1277</v>
      </c>
    </row>
    <row r="1566" spans="1:7">
      <c r="A1566" s="89" t="s">
        <v>333</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341</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341</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345</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343</v>
      </c>
      <c r="B1591" s="321" t="s">
        <v>71</v>
      </c>
      <c r="C1591" s="56">
        <v>45917</v>
      </c>
      <c r="D1591" s="43">
        <v>250</v>
      </c>
      <c r="F1591" s="785" t="s">
        <v>1306</v>
      </c>
      <c r="G1591" t="s">
        <v>1277</v>
      </c>
    </row>
    <row r="1592" spans="1:7">
      <c r="A1592" s="144" t="s">
        <v>345</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345</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351</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345</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351</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351</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351</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348</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348</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348</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308</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308</v>
      </c>
      <c r="B1701" s="789" t="s">
        <v>139</v>
      </c>
      <c r="C1701" s="56">
        <v>45932</v>
      </c>
      <c r="D1701" s="158">
        <v>1472</v>
      </c>
      <c r="F1701" s="43" t="s">
        <v>1298</v>
      </c>
      <c r="G1701" t="s">
        <v>1344</v>
      </c>
    </row>
    <row r="1702" spans="1:7">
      <c r="A1702" s="869" t="s">
        <v>348</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308</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308</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308</v>
      </c>
      <c r="B1743" s="144" t="s">
        <v>139</v>
      </c>
      <c r="C1743" s="56">
        <v>45938</v>
      </c>
      <c r="D1743" s="43">
        <v>308</v>
      </c>
      <c r="F1743" s="43" t="s">
        <v>1360</v>
      </c>
      <c r="G1743" t="s">
        <v>1344</v>
      </c>
    </row>
    <row r="1744" spans="1:7">
      <c r="A1744" s="692" t="s">
        <v>351</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308</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308</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310</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315</v>
      </c>
      <c r="B1780" s="350" t="s">
        <v>735</v>
      </c>
      <c r="C1780" s="56">
        <v>45944</v>
      </c>
      <c r="F1780" s="350" t="s">
        <v>1370</v>
      </c>
      <c r="G1780" t="s">
        <v>1344</v>
      </c>
    </row>
    <row r="1781" spans="1:7">
      <c r="A1781" s="323" t="s">
        <v>174</v>
      </c>
      <c r="B1781" s="312" t="s">
        <v>139</v>
      </c>
      <c r="C1781" s="56">
        <v>45944</v>
      </c>
      <c r="D1781" s="43">
        <v>150</v>
      </c>
      <c r="G1781" t="s">
        <v>1344</v>
      </c>
    </row>
    <row r="1782" spans="1:7">
      <c r="A1782" s="873" t="s">
        <v>310</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315</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D1793" s="43">
        <v>791</v>
      </c>
      <c r="F1793" s="43" t="s">
        <v>1378</v>
      </c>
      <c r="G1793" t="s">
        <v>1344</v>
      </c>
    </row>
    <row r="1794" spans="1:7">
      <c r="A1794" s="312" t="s">
        <v>216</v>
      </c>
      <c r="B1794" s="317" t="s">
        <v>735</v>
      </c>
      <c r="C1794" s="56">
        <v>45945</v>
      </c>
      <c r="D1794" s="43">
        <v>986</v>
      </c>
      <c r="G1794" t="s">
        <v>1344</v>
      </c>
    </row>
    <row r="1795" spans="1:7">
      <c r="A1795" s="312" t="s">
        <v>233</v>
      </c>
      <c r="B1795" s="361" t="s">
        <v>1379</v>
      </c>
      <c r="C1795" s="56">
        <v>45945</v>
      </c>
      <c r="D1795" s="158">
        <v>1457</v>
      </c>
      <c r="F1795" s="43" t="s">
        <v>1380</v>
      </c>
      <c r="G1795" t="s">
        <v>1344</v>
      </c>
    </row>
    <row r="1796" spans="1:7">
      <c r="A1796" s="317" t="s">
        <v>226</v>
      </c>
      <c r="B1796" s="350" t="s">
        <v>221</v>
      </c>
      <c r="C1796" s="56">
        <v>45945</v>
      </c>
      <c r="D1796" s="158">
        <v>1221</v>
      </c>
      <c r="F1796" s="43" t="s">
        <v>1381</v>
      </c>
      <c r="G1796" t="s">
        <v>1344</v>
      </c>
    </row>
    <row r="1797" spans="1:7">
      <c r="A1797" s="687" t="s">
        <v>752</v>
      </c>
      <c r="B1797" s="144" t="s">
        <v>735</v>
      </c>
      <c r="C1797" s="316">
        <v>45946</v>
      </c>
      <c r="G1797" t="s">
        <v>1344</v>
      </c>
    </row>
    <row r="1798" spans="1:7">
      <c r="A1798" s="1073" t="s">
        <v>758</v>
      </c>
      <c r="B1798" s="144" t="s">
        <v>735</v>
      </c>
      <c r="C1798" s="316">
        <v>45946</v>
      </c>
      <c r="F1798" s="322" t="s">
        <v>1368</v>
      </c>
      <c r="G1798" t="s">
        <v>1344</v>
      </c>
    </row>
    <row r="1799" spans="1:7">
      <c r="A1799" s="1074" t="s">
        <v>114</v>
      </c>
      <c r="B1799" s="144" t="s">
        <v>1335</v>
      </c>
      <c r="C1799" s="316">
        <v>45946</v>
      </c>
      <c r="G1799" t="s">
        <v>1344</v>
      </c>
    </row>
    <row r="1800" spans="1:7">
      <c r="A1800" s="1075" t="s">
        <v>148</v>
      </c>
      <c r="B1800" s="144" t="s">
        <v>139</v>
      </c>
      <c r="C1800" s="316">
        <v>45946</v>
      </c>
      <c r="G1800" t="s">
        <v>1344</v>
      </c>
    </row>
    <row r="1801" spans="1:7">
      <c r="A1801" s="1076" t="s">
        <v>138</v>
      </c>
      <c r="B1801" s="144" t="s">
        <v>139</v>
      </c>
      <c r="C1801" s="316">
        <v>45946</v>
      </c>
      <c r="G1801" t="s">
        <v>1344</v>
      </c>
    </row>
    <row r="1802" spans="1:7">
      <c r="A1802" s="311" t="s">
        <v>788</v>
      </c>
      <c r="B1802" s="311" t="s">
        <v>202</v>
      </c>
      <c r="C1802" s="316">
        <v>45946</v>
      </c>
      <c r="G1802" t="s">
        <v>1344</v>
      </c>
    </row>
    <row r="1803" spans="1:7">
      <c r="A1803" s="144" t="s">
        <v>174</v>
      </c>
      <c r="B1803" s="144" t="s">
        <v>139</v>
      </c>
      <c r="C1803" s="316">
        <v>45946</v>
      </c>
      <c r="D1803" s="43">
        <v>688</v>
      </c>
      <c r="G1803" t="s">
        <v>1344</v>
      </c>
    </row>
    <row r="1804" spans="1:7">
      <c r="A1804" s="1072" t="s">
        <v>252</v>
      </c>
      <c r="B1804" s="312" t="s">
        <v>735</v>
      </c>
      <c r="C1804" s="316">
        <v>45946</v>
      </c>
      <c r="G1804" t="s">
        <v>1344</v>
      </c>
    </row>
    <row r="1805" spans="1:7">
      <c r="A1805" s="144" t="s">
        <v>233</v>
      </c>
      <c r="B1805" s="144" t="s">
        <v>1379</v>
      </c>
      <c r="C1805" s="316">
        <v>45946</v>
      </c>
      <c r="G1805" t="s">
        <v>1344</v>
      </c>
    </row>
    <row r="1806" spans="1:7">
      <c r="A1806" s="310" t="s">
        <v>226</v>
      </c>
      <c r="B1806" s="310" t="s">
        <v>221</v>
      </c>
      <c r="C1806" s="316">
        <v>45946</v>
      </c>
      <c r="G1806"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1382</v>
      </c>
      <c r="Q1" s="162" t="s">
        <v>1383</v>
      </c>
      <c r="R1" s="129" t="s">
        <v>1384</v>
      </c>
      <c r="S1" s="129" t="s">
        <v>1385</v>
      </c>
      <c r="T1" s="162" t="s">
        <v>1386</v>
      </c>
      <c r="U1" s="129" t="s">
        <v>863</v>
      </c>
      <c r="V1" s="163" t="s">
        <v>1387</v>
      </c>
      <c r="W1" s="163" t="s">
        <v>1388</v>
      </c>
      <c r="X1" s="166" t="s">
        <v>1389</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1390</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1390</v>
      </c>
      <c r="S7" s="43" t="s">
        <v>261</v>
      </c>
      <c r="T7" s="43" t="s">
        <v>261</v>
      </c>
      <c r="U7" s="43" t="s">
        <v>261</v>
      </c>
      <c r="V7" s="69" t="s">
        <v>125</v>
      </c>
      <c r="W7" s="30"/>
      <c r="X7" s="69" t="s">
        <v>125</v>
      </c>
      <c r="Y7" t="e">
        <f>VLOOKUP(A7,#REF!,2,FALSE)</f>
        <v>#REF!</v>
      </c>
    </row>
    <row r="8" spans="1:25">
      <c r="A8" s="180" t="s">
        <v>338</v>
      </c>
      <c r="B8" s="185" t="s">
        <v>205</v>
      </c>
      <c r="C8" s="181">
        <v>45742</v>
      </c>
      <c r="D8" s="190" t="s">
        <v>1391</v>
      </c>
      <c r="E8" s="122"/>
      <c r="F8" s="110"/>
      <c r="G8" s="110"/>
      <c r="H8" s="184">
        <v>84</v>
      </c>
      <c r="I8" s="186"/>
      <c r="J8" s="190" t="s">
        <v>57</v>
      </c>
      <c r="K8" s="190" t="s">
        <v>57</v>
      </c>
      <c r="L8" s="190" t="s">
        <v>63</v>
      </c>
      <c r="M8" s="198">
        <v>45716</v>
      </c>
      <c r="N8" s="30" t="s">
        <v>261</v>
      </c>
      <c r="O8" s="30" t="s">
        <v>261</v>
      </c>
      <c r="P8" s="762" t="s">
        <v>261</v>
      </c>
      <c r="Q8" s="69" t="s">
        <v>261</v>
      </c>
      <c r="R8" s="43" t="s">
        <v>1390</v>
      </c>
      <c r="S8" s="43" t="s">
        <v>261</v>
      </c>
      <c r="T8" s="43" t="s">
        <v>261</v>
      </c>
      <c r="U8" s="43" t="s">
        <v>261</v>
      </c>
      <c r="V8" s="69" t="s">
        <v>125</v>
      </c>
      <c r="W8" s="30"/>
      <c r="X8" s="69" t="s">
        <v>125</v>
      </c>
      <c r="Y8" t="e">
        <f>VLOOKUP(A8,#REF!,2,FALSE)</f>
        <v>#REF!</v>
      </c>
    </row>
    <row r="9" spans="1:25">
      <c r="A9" s="180" t="s">
        <v>703</v>
      </c>
      <c r="B9" s="185" t="s">
        <v>205</v>
      </c>
      <c r="C9" s="181">
        <v>45742</v>
      </c>
      <c r="D9" s="549" t="s">
        <v>339</v>
      </c>
      <c r="E9" s="196"/>
      <c r="F9" s="141"/>
      <c r="G9" s="141"/>
      <c r="H9" s="190">
        <v>79</v>
      </c>
      <c r="I9" s="186"/>
      <c r="J9" s="190" t="s">
        <v>57</v>
      </c>
      <c r="K9" s="190" t="s">
        <v>57</v>
      </c>
      <c r="L9" s="190" t="s">
        <v>63</v>
      </c>
      <c r="M9" s="198">
        <v>45716</v>
      </c>
      <c r="N9" s="121" t="s">
        <v>261</v>
      </c>
      <c r="O9" s="54">
        <v>45718</v>
      </c>
      <c r="P9" s="121" t="s">
        <v>261</v>
      </c>
      <c r="Q9" s="69" t="s">
        <v>261</v>
      </c>
      <c r="R9" s="43" t="s">
        <v>1390</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1390</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1390</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1390</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1392</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1393</v>
      </c>
      <c r="N16" s="30" t="s">
        <v>261</v>
      </c>
      <c r="O16" s="54" t="s">
        <v>1393</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341</v>
      </c>
      <c r="B18" s="185" t="s">
        <v>205</v>
      </c>
      <c r="C18" s="426">
        <v>45991</v>
      </c>
      <c r="D18" s="427" t="s">
        <v>342</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1392</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1392</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1392</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1392</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1392</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1392</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1392</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1390</v>
      </c>
      <c r="S31" s="43" t="s">
        <v>261</v>
      </c>
      <c r="T31" s="142" t="s">
        <v>261</v>
      </c>
      <c r="U31" s="117" t="s">
        <v>261</v>
      </c>
      <c r="V31" s="69" t="s">
        <v>261</v>
      </c>
      <c r="W31" s="54">
        <v>45779</v>
      </c>
      <c r="X31" s="69" t="s">
        <v>1392</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1390</v>
      </c>
      <c r="S32" s="43" t="s">
        <v>261</v>
      </c>
      <c r="T32" s="142" t="s">
        <v>261</v>
      </c>
      <c r="U32" s="43" t="s">
        <v>261</v>
      </c>
      <c r="V32" s="69" t="s">
        <v>261</v>
      </c>
      <c r="W32" s="54">
        <v>45792</v>
      </c>
      <c r="X32" s="69" t="s">
        <v>1392</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1390</v>
      </c>
      <c r="S33" s="43" t="s">
        <v>261</v>
      </c>
      <c r="T33" s="142" t="s">
        <v>261</v>
      </c>
      <c r="U33" s="43" t="s">
        <v>261</v>
      </c>
      <c r="V33" s="347" t="s">
        <v>261</v>
      </c>
      <c r="W33" s="54">
        <v>45812</v>
      </c>
      <c r="X33" s="69" t="s">
        <v>1392</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1390</v>
      </c>
      <c r="S34" s="43" t="s">
        <v>261</v>
      </c>
      <c r="T34" s="142" t="s">
        <v>261</v>
      </c>
      <c r="U34" s="43" t="s">
        <v>261</v>
      </c>
      <c r="V34" s="421" t="s">
        <v>261</v>
      </c>
      <c r="W34" s="170">
        <v>45797</v>
      </c>
      <c r="X34" s="69" t="s">
        <v>1392</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1390</v>
      </c>
      <c r="S35" s="43" t="s">
        <v>261</v>
      </c>
      <c r="T35" s="142" t="s">
        <v>261</v>
      </c>
      <c r="U35" s="173" t="s">
        <v>261</v>
      </c>
      <c r="V35" s="69" t="s">
        <v>261</v>
      </c>
      <c r="W35" s="54">
        <v>45789</v>
      </c>
      <c r="X35" s="347" t="s">
        <v>1392</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1390</v>
      </c>
      <c r="S36" s="43" t="s">
        <v>261</v>
      </c>
      <c r="T36" s="142" t="s">
        <v>261</v>
      </c>
      <c r="U36" s="43" t="s">
        <v>261</v>
      </c>
      <c r="V36" s="69" t="s">
        <v>261</v>
      </c>
      <c r="W36" s="54">
        <v>45824</v>
      </c>
      <c r="X36" s="347" t="s">
        <v>1392</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1390</v>
      </c>
      <c r="S37" s="43" t="s">
        <v>261</v>
      </c>
      <c r="T37" s="43" t="s">
        <v>261</v>
      </c>
      <c r="U37" s="173" t="s">
        <v>261</v>
      </c>
      <c r="V37" s="69" t="s">
        <v>261</v>
      </c>
      <c r="W37" s="159">
        <v>45789</v>
      </c>
      <c r="X37" s="69" t="s">
        <v>1392</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1390</v>
      </c>
      <c r="S38" s="43" t="s">
        <v>261</v>
      </c>
      <c r="T38" s="43" t="s">
        <v>261</v>
      </c>
      <c r="U38" s="173" t="s">
        <v>261</v>
      </c>
      <c r="V38" s="69" t="s">
        <v>261</v>
      </c>
      <c r="W38" s="54">
        <v>45789</v>
      </c>
      <c r="X38" s="69" t="s">
        <v>1392</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1390</v>
      </c>
      <c r="S39" s="43" t="s">
        <v>261</v>
      </c>
      <c r="T39" s="43" t="s">
        <v>261</v>
      </c>
      <c r="U39" s="173" t="s">
        <v>261</v>
      </c>
      <c r="V39" s="69" t="s">
        <v>261</v>
      </c>
      <c r="W39" s="54">
        <v>45789</v>
      </c>
      <c r="X39" s="69" t="s">
        <v>1392</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1392</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1392</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1392</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1392</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1392</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1392</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1392</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1392</v>
      </c>
    </row>
    <row r="50" spans="1:56">
      <c r="A50" s="183" t="s">
        <v>611</v>
      </c>
      <c r="B50" s="180" t="s">
        <v>121</v>
      </c>
      <c r="C50" s="426">
        <v>45899</v>
      </c>
      <c r="D50" s="383" t="s">
        <v>346</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1392</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1392</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1392</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1392</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305</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1390</v>
      </c>
      <c r="S57" s="43" t="s">
        <v>261</v>
      </c>
      <c r="T57" s="43" t="s">
        <v>261</v>
      </c>
      <c r="U57" s="43" t="s">
        <v>261</v>
      </c>
      <c r="V57" s="69" t="s">
        <v>261</v>
      </c>
      <c r="W57" s="54">
        <v>45813</v>
      </c>
      <c r="X57" s="69" t="s">
        <v>1392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1390</v>
      </c>
      <c r="S58" s="43" t="s">
        <v>261</v>
      </c>
      <c r="T58" s="43" t="s">
        <v>261</v>
      </c>
      <c r="U58" s="43" t="s">
        <v>261</v>
      </c>
      <c r="V58" s="347" t="s">
        <v>261</v>
      </c>
      <c r="W58" s="54">
        <v>45796</v>
      </c>
      <c r="X58" s="69" t="s">
        <v>1392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1390</v>
      </c>
      <c r="S59" s="43" t="s">
        <v>261</v>
      </c>
      <c r="T59" s="43" t="s">
        <v>261</v>
      </c>
      <c r="U59" s="43" t="s">
        <v>261</v>
      </c>
      <c r="V59" s="347" t="s">
        <v>261</v>
      </c>
      <c r="W59" s="54">
        <v>45796</v>
      </c>
      <c r="X59" s="69" t="s">
        <v>1392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1390</v>
      </c>
      <c r="S60" s="43" t="s">
        <v>261</v>
      </c>
      <c r="T60" s="43" t="s">
        <v>261</v>
      </c>
      <c r="U60" s="43" t="s">
        <v>261</v>
      </c>
      <c r="V60" s="347" t="s">
        <v>261</v>
      </c>
      <c r="W60" s="54">
        <v>45824</v>
      </c>
      <c r="X60" s="69" t="s">
        <v>1392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121</v>
      </c>
      <c r="C73" s="188">
        <v>45838</v>
      </c>
      <c r="D73" s="659" t="s">
        <v>313</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1394</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1390</v>
      </c>
      <c r="S81" s="43" t="s">
        <v>261</v>
      </c>
      <c r="T81" s="43" t="s">
        <v>261</v>
      </c>
      <c r="U81" s="117" t="s">
        <v>261</v>
      </c>
      <c r="V81" s="69" t="s">
        <v>261</v>
      </c>
      <c r="W81" s="54">
        <v>45789</v>
      </c>
      <c r="X81" s="69" t="s">
        <v>1392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1390</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1390</v>
      </c>
      <c r="S84" s="173" t="s">
        <v>261</v>
      </c>
      <c r="T84" s="173" t="s">
        <v>261</v>
      </c>
      <c r="U84" s="93" t="s">
        <v>261</v>
      </c>
      <c r="V84" s="69" t="s">
        <v>261</v>
      </c>
      <c r="W84" s="200">
        <v>45875</v>
      </c>
      <c r="X84" s="69" t="s">
        <v>1392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1390</v>
      </c>
      <c r="S85" s="173" t="s">
        <v>261</v>
      </c>
      <c r="T85" s="173" t="s">
        <v>261</v>
      </c>
      <c r="U85" s="93" t="s">
        <v>261</v>
      </c>
      <c r="V85" s="93" t="s">
        <v>261</v>
      </c>
      <c r="W85" s="200">
        <v>45874</v>
      </c>
      <c r="X85" s="69" t="s">
        <v>1392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1390</v>
      </c>
      <c r="S86" s="43" t="s">
        <v>261</v>
      </c>
      <c r="T86" s="43" t="s">
        <v>261</v>
      </c>
      <c r="U86" s="69" t="s">
        <v>261</v>
      </c>
      <c r="V86" s="69" t="s">
        <v>261</v>
      </c>
      <c r="W86" s="54">
        <v>45824</v>
      </c>
      <c r="X86" s="69" t="s">
        <v>1392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1390</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1390</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1390</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1390</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1390</v>
      </c>
      <c r="S91" s="69" t="s">
        <v>261</v>
      </c>
      <c r="T91" s="69" t="s">
        <v>261</v>
      </c>
      <c r="U91" s="69" t="s">
        <v>261</v>
      </c>
      <c r="V91" s="69" t="s">
        <v>261</v>
      </c>
      <c r="W91" s="54">
        <v>45831</v>
      </c>
      <c r="X91" s="69" t="s">
        <v>1392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1390</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1390</v>
      </c>
      <c r="S93" s="43" t="s">
        <v>261</v>
      </c>
      <c r="T93" s="43" t="s">
        <v>261</v>
      </c>
      <c r="U93" s="347" t="s">
        <v>261</v>
      </c>
      <c r="V93" s="69" t="s">
        <v>261</v>
      </c>
      <c r="W93" s="54">
        <v>45789</v>
      </c>
      <c r="X93" s="69" t="s">
        <v>1392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1390</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1390</v>
      </c>
      <c r="S95" s="69" t="s">
        <v>261</v>
      </c>
      <c r="T95" s="43" t="s">
        <v>261</v>
      </c>
      <c r="U95" s="69" t="s">
        <v>261</v>
      </c>
      <c r="V95" s="69" t="s">
        <v>261</v>
      </c>
      <c r="W95" s="54">
        <v>45814</v>
      </c>
      <c r="X95" s="69" t="s">
        <v>1392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1390</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1390</v>
      </c>
      <c r="S97" s="69" t="s">
        <v>261</v>
      </c>
      <c r="T97" s="69" t="s">
        <v>261</v>
      </c>
      <c r="U97" s="69" t="s">
        <v>261</v>
      </c>
      <c r="V97" s="43" t="s">
        <v>261</v>
      </c>
      <c r="W97" s="54">
        <v>45824</v>
      </c>
      <c r="X97" s="69" t="s">
        <v>1392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1390</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1390</v>
      </c>
      <c r="S99" s="43" t="s">
        <v>261</v>
      </c>
      <c r="T99" s="117" t="s">
        <v>261</v>
      </c>
      <c r="U99" s="151" t="s">
        <v>261</v>
      </c>
      <c r="V99" s="69" t="s">
        <v>261</v>
      </c>
      <c r="W99" s="54">
        <v>45814</v>
      </c>
      <c r="X99" s="69" t="s">
        <v>1392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1390</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1390</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1390</v>
      </c>
      <c r="S102" s="43" t="s">
        <v>261</v>
      </c>
      <c r="T102" s="43" t="s">
        <v>261</v>
      </c>
      <c r="U102" s="43" t="s">
        <v>261</v>
      </c>
      <c r="V102" s="168" t="s">
        <v>261</v>
      </c>
      <c r="W102" s="54">
        <v>45835</v>
      </c>
      <c r="X102" s="69" t="s">
        <v>1392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324</v>
      </c>
      <c r="B103" s="187" t="s">
        <v>50</v>
      </c>
      <c r="C103" s="188">
        <v>45688</v>
      </c>
      <c r="D103" s="189" t="s">
        <v>327</v>
      </c>
      <c r="E103" s="778"/>
      <c r="F103" s="778"/>
      <c r="G103" s="778"/>
      <c r="H103" s="190">
        <v>86</v>
      </c>
      <c r="I103" s="186"/>
      <c r="J103" s="193" t="s">
        <v>57</v>
      </c>
      <c r="K103" s="193" t="s">
        <v>57</v>
      </c>
      <c r="L103" s="190" t="s">
        <v>63</v>
      </c>
      <c r="M103" s="200">
        <v>45677</v>
      </c>
      <c r="N103" s="30" t="s">
        <v>261</v>
      </c>
      <c r="O103" s="54">
        <v>45675</v>
      </c>
      <c r="P103" s="88" t="s">
        <v>261</v>
      </c>
      <c r="Q103" s="43" t="s">
        <v>261</v>
      </c>
      <c r="R103" s="43" t="s">
        <v>1390</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1390</v>
      </c>
      <c r="S104" s="43" t="s">
        <v>261</v>
      </c>
      <c r="T104" s="43" t="s">
        <v>261</v>
      </c>
      <c r="U104" s="43" t="s">
        <v>261</v>
      </c>
      <c r="V104" s="142" t="s">
        <v>261</v>
      </c>
      <c r="W104" s="54">
        <v>45820</v>
      </c>
      <c r="X104" s="69" t="s">
        <v>1392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1390</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1390</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1390</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1390</v>
      </c>
      <c r="S108" s="43" t="s">
        <v>261</v>
      </c>
      <c r="T108" s="43" t="s">
        <v>261</v>
      </c>
      <c r="U108" s="89" t="s">
        <v>261</v>
      </c>
      <c r="V108" s="503" t="s">
        <v>261</v>
      </c>
      <c r="W108" s="370">
        <v>45798</v>
      </c>
      <c r="X108" s="69" t="s">
        <v>1392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1390</v>
      </c>
      <c r="S109" s="43" t="s">
        <v>261</v>
      </c>
      <c r="T109" s="43" t="s">
        <v>261</v>
      </c>
      <c r="U109" s="43" t="s">
        <v>1395</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1390</v>
      </c>
      <c r="S110" s="43" t="s">
        <v>261</v>
      </c>
      <c r="T110" s="43" t="s">
        <v>261</v>
      </c>
      <c r="U110" s="89" t="s">
        <v>261</v>
      </c>
      <c r="V110" s="503" t="s">
        <v>261</v>
      </c>
      <c r="W110" s="370">
        <v>45902</v>
      </c>
      <c r="X110" s="69" t="s">
        <v>1392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1390</v>
      </c>
      <c r="S111" s="43" t="s">
        <v>261</v>
      </c>
      <c r="T111" s="43" t="s">
        <v>261</v>
      </c>
      <c r="U111" s="43" t="s">
        <v>261</v>
      </c>
      <c r="V111" s="206" t="s">
        <v>261</v>
      </c>
      <c r="W111" s="170">
        <v>45790</v>
      </c>
      <c r="X111" s="69" t="s">
        <v>1392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1390</v>
      </c>
      <c r="S112" s="43" t="s">
        <v>261</v>
      </c>
      <c r="T112" s="43" t="s">
        <v>261</v>
      </c>
      <c r="U112" s="43" t="s">
        <v>261</v>
      </c>
      <c r="V112" s="206" t="s">
        <v>261</v>
      </c>
      <c r="W112" s="501">
        <v>45791</v>
      </c>
      <c r="X112" s="69" t="s">
        <v>1392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1390</v>
      </c>
      <c r="S113" s="117" t="s">
        <v>261</v>
      </c>
      <c r="T113" s="43" t="s">
        <v>261</v>
      </c>
      <c r="U113" s="43" t="s">
        <v>261</v>
      </c>
      <c r="V113" s="206" t="s">
        <v>261</v>
      </c>
      <c r="W113" s="501">
        <v>45791</v>
      </c>
      <c r="X113" s="151" t="s">
        <v>1392</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1390</v>
      </c>
      <c r="S114" s="117" t="s">
        <v>261</v>
      </c>
      <c r="T114" s="43" t="s">
        <v>261</v>
      </c>
      <c r="U114" s="160" t="s">
        <v>261</v>
      </c>
      <c r="V114" s="206" t="s">
        <v>261</v>
      </c>
      <c r="W114" s="54">
        <v>45798</v>
      </c>
      <c r="X114" s="69" t="s">
        <v>1392</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1390</v>
      </c>
      <c r="S115" s="43" t="s">
        <v>261</v>
      </c>
      <c r="T115" s="43" t="s">
        <v>261</v>
      </c>
      <c r="U115" s="43" t="s">
        <v>261</v>
      </c>
      <c r="V115" s="89" t="s">
        <v>261</v>
      </c>
      <c r="W115" s="54">
        <v>45814</v>
      </c>
      <c r="X115" s="69" t="s">
        <v>1392</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1390</v>
      </c>
      <c r="S116" s="43" t="s">
        <v>261</v>
      </c>
      <c r="T116" s="43" t="s">
        <v>261</v>
      </c>
      <c r="U116" s="43" t="s">
        <v>261</v>
      </c>
      <c r="V116" s="503" t="s">
        <v>261</v>
      </c>
      <c r="W116" s="54">
        <v>45807</v>
      </c>
      <c r="X116" s="69" t="s">
        <v>1392</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1390</v>
      </c>
      <c r="S117" s="43" t="s">
        <v>261</v>
      </c>
      <c r="T117" s="43" t="s">
        <v>261</v>
      </c>
      <c r="U117" s="43" t="s">
        <v>261</v>
      </c>
      <c r="V117" s="89" t="s">
        <v>261</v>
      </c>
      <c r="W117" s="54">
        <v>45811</v>
      </c>
      <c r="X117" s="69" t="s">
        <v>1392</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1390</v>
      </c>
      <c r="S118" s="43" t="s">
        <v>261</v>
      </c>
      <c r="T118" s="43" t="s">
        <v>261</v>
      </c>
      <c r="U118" s="160" t="s">
        <v>261</v>
      </c>
      <c r="V118" s="89" t="s">
        <v>261</v>
      </c>
      <c r="W118" s="54">
        <v>45810</v>
      </c>
      <c r="X118" s="69" t="s">
        <v>1392</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1390</v>
      </c>
      <c r="S119" s="43" t="s">
        <v>261</v>
      </c>
      <c r="T119" s="43" t="s">
        <v>261</v>
      </c>
      <c r="U119" s="160" t="s">
        <v>261</v>
      </c>
      <c r="V119" s="89" t="s">
        <v>261</v>
      </c>
      <c r="W119" s="54">
        <v>45813</v>
      </c>
      <c r="X119" s="69" t="s">
        <v>1392</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1390</v>
      </c>
      <c r="S120" s="43" t="s">
        <v>261</v>
      </c>
      <c r="T120" s="43" t="s">
        <v>261</v>
      </c>
      <c r="U120" s="43" t="s">
        <v>261</v>
      </c>
      <c r="V120" s="89" t="s">
        <v>261</v>
      </c>
      <c r="W120" s="54">
        <v>45811</v>
      </c>
      <c r="X120" s="69" t="s">
        <v>1392</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1390</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1390</v>
      </c>
      <c r="S122" s="43" t="s">
        <v>261</v>
      </c>
      <c r="T122" s="43" t="s">
        <v>261</v>
      </c>
      <c r="U122" s="160" t="s">
        <v>261</v>
      </c>
      <c r="V122" s="160" t="s">
        <v>261</v>
      </c>
      <c r="W122" s="54">
        <v>45789</v>
      </c>
      <c r="X122" s="69" t="s">
        <v>1392</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1390</v>
      </c>
      <c r="S123" s="43" t="s">
        <v>261</v>
      </c>
      <c r="T123" s="43" t="s">
        <v>261</v>
      </c>
      <c r="U123" s="43" t="s">
        <v>261</v>
      </c>
      <c r="V123" s="69" t="s">
        <v>261</v>
      </c>
      <c r="W123" s="54">
        <v>45811</v>
      </c>
      <c r="X123" s="69" t="s">
        <v>1392</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1390</v>
      </c>
      <c r="S124" s="43" t="s">
        <v>261</v>
      </c>
      <c r="T124" s="43" t="s">
        <v>261</v>
      </c>
      <c r="U124" s="43" t="s">
        <v>1395</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1390</v>
      </c>
      <c r="S125" s="43" t="s">
        <v>261</v>
      </c>
      <c r="T125" s="43" t="s">
        <v>261</v>
      </c>
      <c r="U125" s="43" t="s">
        <v>261</v>
      </c>
      <c r="V125" s="43" t="s">
        <v>261</v>
      </c>
      <c r="W125" s="54">
        <v>45814</v>
      </c>
      <c r="X125" s="69" t="s">
        <v>1392</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1390</v>
      </c>
      <c r="S126" s="43" t="s">
        <v>261</v>
      </c>
      <c r="T126" s="43" t="s">
        <v>261</v>
      </c>
      <c r="U126" s="43" t="s">
        <v>261</v>
      </c>
      <c r="V126" s="89" t="s">
        <v>261</v>
      </c>
      <c r="W126" s="54">
        <v>45819</v>
      </c>
      <c r="X126" s="69" t="s">
        <v>1392</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1390</v>
      </c>
      <c r="S127" s="43" t="s">
        <v>261</v>
      </c>
      <c r="T127" s="43" t="s">
        <v>261</v>
      </c>
      <c r="U127" s="43" t="s">
        <v>261</v>
      </c>
      <c r="V127" s="89" t="s">
        <v>261</v>
      </c>
      <c r="W127" s="54">
        <v>45812</v>
      </c>
      <c r="X127" s="69" t="s">
        <v>1392</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1390</v>
      </c>
      <c r="S128" s="43" t="s">
        <v>261</v>
      </c>
      <c r="T128" s="43" t="s">
        <v>261</v>
      </c>
      <c r="U128" s="43" t="s">
        <v>261</v>
      </c>
      <c r="V128" s="89" t="s">
        <v>261</v>
      </c>
      <c r="W128" s="170">
        <v>45883</v>
      </c>
      <c r="X128" s="69" t="s">
        <v>1392</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1390</v>
      </c>
      <c r="S129" s="43" t="s">
        <v>261</v>
      </c>
      <c r="T129" s="117" t="s">
        <v>261</v>
      </c>
      <c r="U129" s="117" t="s">
        <v>261</v>
      </c>
      <c r="V129" s="89" t="s">
        <v>261</v>
      </c>
      <c r="W129" s="170">
        <v>45814</v>
      </c>
      <c r="X129" s="69" t="s">
        <v>1392</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1390</v>
      </c>
      <c r="S130" s="43" t="s">
        <v>261</v>
      </c>
      <c r="T130" s="43" t="s">
        <v>261</v>
      </c>
      <c r="U130" s="43" t="s">
        <v>261</v>
      </c>
      <c r="V130" s="89" t="s">
        <v>261</v>
      </c>
      <c r="W130" s="54">
        <v>45798</v>
      </c>
      <c r="X130" s="69" t="s">
        <v>1392</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1390</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1390</v>
      </c>
      <c r="S132" s="43" t="s">
        <v>261</v>
      </c>
      <c r="T132" s="43" t="s">
        <v>261</v>
      </c>
      <c r="U132" s="43" t="s">
        <v>261</v>
      </c>
      <c r="V132" s="43" t="s">
        <v>261</v>
      </c>
      <c r="W132" s="54">
        <v>45820</v>
      </c>
      <c r="X132" s="69" t="s">
        <v>1392</v>
      </c>
      <c r="Y132" t="e">
        <f>VLOOKUP(A132,#REF!,2,FALSE)</f>
        <v>#REF!</v>
      </c>
    </row>
    <row r="133" spans="1:25" ht="15" customHeight="1">
      <c r="A133" s="372" t="s">
        <v>545</v>
      </c>
      <c r="B133" s="423" t="s">
        <v>50</v>
      </c>
      <c r="C133" s="381">
        <v>45742</v>
      </c>
      <c r="D133" s="439" t="s">
        <v>1396</v>
      </c>
      <c r="E133" s="375"/>
      <c r="F133" s="375"/>
      <c r="G133" s="375"/>
      <c r="H133" s="375">
        <v>38</v>
      </c>
      <c r="I133" s="374"/>
      <c r="J133" s="375" t="s">
        <v>57</v>
      </c>
      <c r="K133" s="375" t="s">
        <v>57</v>
      </c>
      <c r="L133" s="375" t="s">
        <v>63</v>
      </c>
      <c r="M133" s="49" t="s">
        <v>261</v>
      </c>
      <c r="N133" s="49" t="s">
        <v>261</v>
      </c>
      <c r="O133" s="54">
        <v>45701</v>
      </c>
      <c r="P133" s="30" t="s">
        <v>261</v>
      </c>
      <c r="Q133" s="69" t="s">
        <v>261</v>
      </c>
      <c r="R133" s="43" t="s">
        <v>1390</v>
      </c>
      <c r="S133" s="43" t="s">
        <v>261</v>
      </c>
      <c r="T133" s="43" t="s">
        <v>261</v>
      </c>
      <c r="U133" s="43" t="s">
        <v>261</v>
      </c>
      <c r="V133" s="69" t="s">
        <v>261</v>
      </c>
      <c r="W133" s="54">
        <v>45821</v>
      </c>
      <c r="X133" s="69" t="s">
        <v>1392</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1390</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1390</v>
      </c>
      <c r="S135" s="43" t="s">
        <v>261</v>
      </c>
      <c r="T135" s="43" t="s">
        <v>261</v>
      </c>
      <c r="U135" s="160" t="s">
        <v>261</v>
      </c>
      <c r="V135" s="43" t="s">
        <v>261</v>
      </c>
      <c r="W135" s="54">
        <v>45819</v>
      </c>
      <c r="X135" s="69" t="s">
        <v>1392</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1390</v>
      </c>
      <c r="S136" s="43" t="s">
        <v>261</v>
      </c>
      <c r="T136" s="43" t="s">
        <v>261</v>
      </c>
      <c r="U136" s="43" t="s">
        <v>261</v>
      </c>
      <c r="V136" s="43" t="s">
        <v>261</v>
      </c>
      <c r="W136" s="54">
        <v>45791</v>
      </c>
      <c r="X136" s="69" t="s">
        <v>1392</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1390</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1390</v>
      </c>
      <c r="S138" s="43" t="s">
        <v>261</v>
      </c>
      <c r="T138" s="43" t="s">
        <v>261</v>
      </c>
      <c r="U138" s="43" t="s">
        <v>261</v>
      </c>
      <c r="V138" s="43" t="s">
        <v>261</v>
      </c>
      <c r="W138" s="54">
        <v>45790</v>
      </c>
      <c r="X138" s="69" t="s">
        <v>1392</v>
      </c>
      <c r="Y138" t="e">
        <f>VLOOKUP(A138,#REF!,2,FALSE)</f>
        <v>#REF!</v>
      </c>
    </row>
    <row r="139" spans="1:25" ht="15" customHeight="1">
      <c r="A139" s="372" t="s">
        <v>1397</v>
      </c>
      <c r="B139" s="187" t="s">
        <v>50</v>
      </c>
      <c r="C139" s="425">
        <v>45742</v>
      </c>
      <c r="D139" s="375" t="s">
        <v>1398</v>
      </c>
      <c r="E139" s="551"/>
      <c r="F139" s="375"/>
      <c r="G139" s="375"/>
      <c r="H139" s="375">
        <v>87</v>
      </c>
      <c r="I139" s="374"/>
      <c r="J139" s="375" t="s">
        <v>57</v>
      </c>
      <c r="K139" s="375" t="s">
        <v>57</v>
      </c>
      <c r="L139" s="375" t="s">
        <v>63</v>
      </c>
      <c r="M139" s="49" t="s">
        <v>261</v>
      </c>
      <c r="N139" s="30" t="s">
        <v>261</v>
      </c>
      <c r="O139" s="30" t="s">
        <v>261</v>
      </c>
      <c r="P139" s="30" t="s">
        <v>261</v>
      </c>
      <c r="Q139" s="43" t="s">
        <v>261</v>
      </c>
      <c r="R139" s="43" t="s">
        <v>1390</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1390</v>
      </c>
      <c r="S140" s="43" t="s">
        <v>261</v>
      </c>
      <c r="T140" s="43" t="s">
        <v>261</v>
      </c>
      <c r="U140" s="89" t="s">
        <v>261</v>
      </c>
      <c r="V140" s="69" t="s">
        <v>261</v>
      </c>
      <c r="W140" s="54">
        <v>45819</v>
      </c>
      <c r="X140" s="69" t="s">
        <v>1392</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1390</v>
      </c>
      <c r="S141" s="43" t="s">
        <v>261</v>
      </c>
      <c r="T141" s="43" t="s">
        <v>261</v>
      </c>
      <c r="U141" s="89" t="s">
        <v>261</v>
      </c>
      <c r="V141" s="89" t="s">
        <v>261</v>
      </c>
      <c r="W141" s="54">
        <v>45811</v>
      </c>
      <c r="X141" s="69" t="s">
        <v>1392</v>
      </c>
      <c r="Y141" t="e">
        <f>VLOOKUP(A141,#REF!,2,FALSE)</f>
        <v>#REF!</v>
      </c>
    </row>
    <row r="142" spans="1:25" ht="15" customHeight="1">
      <c r="A142" s="372" t="s">
        <v>1399</v>
      </c>
      <c r="B142" s="423" t="s">
        <v>50</v>
      </c>
      <c r="C142" s="425">
        <v>45742</v>
      </c>
      <c r="D142" s="375" t="s">
        <v>1400</v>
      </c>
      <c r="E142" s="551"/>
      <c r="F142" s="375"/>
      <c r="G142" s="375"/>
      <c r="H142" s="375">
        <v>87</v>
      </c>
      <c r="I142" s="374"/>
      <c r="J142" s="375" t="s">
        <v>57</v>
      </c>
      <c r="K142" s="375" t="s">
        <v>57</v>
      </c>
      <c r="L142" s="375" t="s">
        <v>63</v>
      </c>
      <c r="M142" s="49" t="s">
        <v>261</v>
      </c>
      <c r="N142" s="49" t="s">
        <v>261</v>
      </c>
      <c r="O142" s="200">
        <v>45691</v>
      </c>
      <c r="P142" s="30" t="s">
        <v>261</v>
      </c>
      <c r="Q142" s="69" t="s">
        <v>261</v>
      </c>
      <c r="R142" s="43" t="s">
        <v>1390</v>
      </c>
      <c r="S142" s="43" t="s">
        <v>261</v>
      </c>
      <c r="T142" s="43" t="s">
        <v>261</v>
      </c>
      <c r="U142" s="160" t="s">
        <v>261</v>
      </c>
      <c r="V142" s="69" t="s">
        <v>125</v>
      </c>
      <c r="W142" s="30"/>
      <c r="X142" s="69" t="s">
        <v>125</v>
      </c>
      <c r="Y142" t="e">
        <f>VLOOKUP(A142,#REF!,2,FALSE)</f>
        <v>#REF!</v>
      </c>
    </row>
    <row r="143" spans="1:25" ht="15" customHeight="1">
      <c r="A143" s="372" t="s">
        <v>329</v>
      </c>
      <c r="B143" s="423" t="s">
        <v>50</v>
      </c>
      <c r="C143" s="774">
        <v>45688</v>
      </c>
      <c r="D143" s="550" t="s">
        <v>331</v>
      </c>
      <c r="E143" s="550"/>
      <c r="F143" s="550"/>
      <c r="G143" s="550"/>
      <c r="H143" s="439">
        <v>79</v>
      </c>
      <c r="I143" s="374"/>
      <c r="J143" s="569" t="s">
        <v>57</v>
      </c>
      <c r="K143" s="569" t="s">
        <v>57</v>
      </c>
      <c r="L143" s="375" t="s">
        <v>63</v>
      </c>
      <c r="M143" s="49" t="s">
        <v>261</v>
      </c>
      <c r="N143" s="49" t="s">
        <v>261</v>
      </c>
      <c r="O143" s="200">
        <v>45675</v>
      </c>
      <c r="P143" s="30" t="s">
        <v>261</v>
      </c>
      <c r="Q143" s="69" t="s">
        <v>261</v>
      </c>
      <c r="R143" s="43" t="s">
        <v>1390</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1392</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333</v>
      </c>
      <c r="B148" s="423" t="s">
        <v>50</v>
      </c>
      <c r="C148" s="417">
        <v>45991</v>
      </c>
      <c r="D148" s="427" t="s">
        <v>335</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1390</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1390</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1390</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1390</v>
      </c>
      <c r="S153" s="43" t="s">
        <v>261</v>
      </c>
      <c r="T153" s="160" t="s">
        <v>261</v>
      </c>
      <c r="U153" s="160" t="s">
        <v>261</v>
      </c>
      <c r="V153" s="43" t="s">
        <v>261</v>
      </c>
      <c r="W153" s="54">
        <v>45807</v>
      </c>
      <c r="X153" s="69" t="s">
        <v>1392</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1390</v>
      </c>
      <c r="S154" s="43" t="s">
        <v>261</v>
      </c>
      <c r="T154" s="160" t="s">
        <v>261</v>
      </c>
      <c r="U154" s="160" t="s">
        <v>261</v>
      </c>
      <c r="V154" s="43" t="s">
        <v>261</v>
      </c>
      <c r="W154" s="170">
        <v>45792</v>
      </c>
      <c r="X154" s="151" t="s">
        <v>1392</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1390</v>
      </c>
      <c r="S155" s="43" t="s">
        <v>261</v>
      </c>
      <c r="T155" s="43" t="s">
        <v>261</v>
      </c>
      <c r="U155" s="160" t="s">
        <v>261</v>
      </c>
      <c r="V155" s="43" t="s">
        <v>261</v>
      </c>
      <c r="W155" s="370">
        <v>45821</v>
      </c>
      <c r="X155" s="69" t="s">
        <v>1392</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1390</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1390</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1390</v>
      </c>
      <c r="S158" s="43" t="s">
        <v>261</v>
      </c>
      <c r="T158" s="43" t="s">
        <v>261</v>
      </c>
      <c r="U158" s="160" t="s">
        <v>261</v>
      </c>
      <c r="V158" s="160" t="s">
        <v>261</v>
      </c>
      <c r="W158" s="370">
        <v>45817</v>
      </c>
      <c r="X158" s="69" t="s">
        <v>1392</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1392</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1392</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1392</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1392</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1392</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7"/>
      <c r="B1" s="1077"/>
      <c r="C1" s="1077"/>
      <c r="D1" s="1077"/>
      <c r="E1" s="1077"/>
      <c r="F1" s="1077"/>
      <c r="G1" s="1077"/>
      <c r="H1" s="1077"/>
      <c r="I1" s="1077"/>
      <c r="J1" s="1"/>
      <c r="K1" s="1"/>
      <c r="L1" s="1"/>
      <c r="M1" s="1"/>
      <c r="N1" s="1"/>
      <c r="O1" s="1"/>
      <c r="P1" s="1078" t="s">
        <v>34</v>
      </c>
      <c r="Q1" s="1078"/>
      <c r="R1" s="1078"/>
      <c r="S1" s="1078"/>
      <c r="T1" s="1078"/>
      <c r="U1" s="1078"/>
      <c r="V1" s="1078"/>
      <c r="W1" s="1078"/>
      <c r="X1" s="1078"/>
      <c r="Y1" s="1078"/>
      <c r="Z1" s="1078"/>
      <c r="AA1" s="1078"/>
      <c r="AB1" s="66"/>
    </row>
    <row r="2" spans="1:30" ht="15.75" thickBot="1">
      <c r="A2" s="2"/>
      <c r="B2" s="2"/>
      <c r="C2" s="2"/>
      <c r="D2" s="2"/>
      <c r="E2" s="2"/>
      <c r="F2" s="2"/>
      <c r="G2" s="2"/>
      <c r="H2" s="2"/>
      <c r="I2" s="2"/>
      <c r="J2" s="6"/>
      <c r="K2" s="6"/>
      <c r="L2" s="6"/>
      <c r="M2" s="6"/>
      <c r="N2" s="6"/>
      <c r="O2" s="6"/>
      <c r="P2" s="8"/>
      <c r="Q2" s="8"/>
      <c r="R2" s="3"/>
      <c r="S2" s="3"/>
      <c r="T2" s="3"/>
      <c r="U2" s="3"/>
      <c r="V2" s="3" t="s">
        <v>1401</v>
      </c>
      <c r="W2" s="3" t="s">
        <v>1402</v>
      </c>
      <c r="X2" s="3" t="s">
        <v>1402</v>
      </c>
      <c r="Y2" s="3" t="s">
        <v>1402</v>
      </c>
      <c r="Z2" s="3" t="s">
        <v>1402</v>
      </c>
      <c r="AA2" s="8" t="s">
        <v>1403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1404</v>
      </c>
      <c r="T3" s="19" t="s">
        <v>1405</v>
      </c>
      <c r="U3" s="19" t="s">
        <v>1406</v>
      </c>
      <c r="V3" s="5" t="s">
        <v>1407</v>
      </c>
      <c r="W3" s="5" t="s">
        <v>44</v>
      </c>
      <c r="X3" s="5" t="s">
        <v>43</v>
      </c>
      <c r="Y3" s="5" t="s">
        <v>1408</v>
      </c>
      <c r="Z3" s="5" t="s">
        <v>46</v>
      </c>
      <c r="AA3" s="91" t="s">
        <v>400</v>
      </c>
      <c r="AB3" s="68" t="s">
        <v>48</v>
      </c>
    </row>
    <row r="4" spans="1:30" ht="24.75" customHeight="1" thickBot="1">
      <c r="A4" s="461" t="s">
        <v>1409</v>
      </c>
      <c r="B4" s="461" t="s">
        <v>1410</v>
      </c>
      <c r="C4" s="16">
        <v>45717</v>
      </c>
      <c r="D4" s="63" t="s">
        <v>1411</v>
      </c>
      <c r="E4" s="51">
        <v>45707</v>
      </c>
      <c r="F4" s="51" t="s">
        <v>78</v>
      </c>
      <c r="G4" s="396" t="s">
        <v>1412</v>
      </c>
      <c r="H4" s="99">
        <v>0</v>
      </c>
      <c r="I4" s="107"/>
      <c r="J4" s="76" t="s">
        <v>63</v>
      </c>
      <c r="K4" s="76" t="s">
        <v>1413</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1414</v>
      </c>
    </row>
    <row r="5" spans="1:30" ht="24.75" customHeight="1" thickBot="1">
      <c r="A5" s="461" t="s">
        <v>1415</v>
      </c>
      <c r="B5" s="461" t="s">
        <v>1410</v>
      </c>
      <c r="C5" s="16">
        <v>45717</v>
      </c>
      <c r="D5" s="63" t="s">
        <v>1411</v>
      </c>
      <c r="E5" s="51">
        <v>45707</v>
      </c>
      <c r="F5" s="395" t="s">
        <v>78</v>
      </c>
      <c r="G5" s="396" t="s">
        <v>1416</v>
      </c>
      <c r="H5" s="99">
        <v>0</v>
      </c>
      <c r="I5" s="107"/>
      <c r="J5" s="76" t="s">
        <v>63</v>
      </c>
      <c r="K5" s="76" t="s">
        <v>1413</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1417</v>
      </c>
      <c r="B6" s="461" t="s">
        <v>1410</v>
      </c>
      <c r="C6" s="16">
        <v>45717</v>
      </c>
      <c r="D6" s="63" t="s">
        <v>1411</v>
      </c>
      <c r="E6" s="51">
        <v>45707</v>
      </c>
      <c r="F6" s="395" t="s">
        <v>78</v>
      </c>
      <c r="G6" s="396" t="s">
        <v>1418</v>
      </c>
      <c r="H6" s="99">
        <v>0</v>
      </c>
      <c r="I6" s="107"/>
      <c r="J6" s="76" t="s">
        <v>63</v>
      </c>
      <c r="K6" s="76" t="s">
        <v>1413</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1419</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1420</v>
      </c>
      <c r="B8" s="461" t="s">
        <v>1421</v>
      </c>
      <c r="C8" s="16">
        <v>45748</v>
      </c>
      <c r="D8" s="16" t="s">
        <v>1411</v>
      </c>
      <c r="E8" s="96" t="s">
        <v>52</v>
      </c>
      <c r="F8" s="97" t="s">
        <v>52</v>
      </c>
      <c r="G8" s="660" t="s">
        <v>1422</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1423</v>
      </c>
      <c r="AC8" s="455"/>
      <c r="AD8" s="70"/>
    </row>
    <row r="9" spans="1:30" ht="24.75" customHeight="1">
      <c r="A9" s="471" t="s">
        <v>1424</v>
      </c>
      <c r="B9" s="471" t="s">
        <v>1425</v>
      </c>
      <c r="C9" s="23">
        <v>45741</v>
      </c>
      <c r="D9" s="16" t="s">
        <v>1411</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1426</v>
      </c>
    </row>
    <row r="10" spans="1:30" ht="24.75" customHeight="1" thickBot="1">
      <c r="A10" s="26" t="s">
        <v>1427</v>
      </c>
      <c r="B10" s="26" t="s">
        <v>1425</v>
      </c>
      <c r="C10" s="27">
        <v>45741</v>
      </c>
      <c r="D10" s="16" t="s">
        <v>1411</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1428</v>
      </c>
      <c r="B11" s="36" t="s">
        <v>1425</v>
      </c>
      <c r="C11" s="37">
        <v>45747</v>
      </c>
      <c r="D11" s="16" t="s">
        <v>1411</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1429</v>
      </c>
      <c r="B12" s="26" t="s">
        <v>1425</v>
      </c>
      <c r="C12" s="27">
        <v>45741</v>
      </c>
      <c r="D12" s="16" t="s">
        <v>1411</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1426</v>
      </c>
    </row>
    <row r="13" spans="1:30" ht="24.75" customHeight="1" thickBot="1">
      <c r="A13" s="26" t="s">
        <v>1430</v>
      </c>
      <c r="B13" s="26" t="s">
        <v>1425</v>
      </c>
      <c r="C13" s="27">
        <v>45741</v>
      </c>
      <c r="D13" s="27" t="s">
        <v>1411</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1426</v>
      </c>
    </row>
    <row r="14" spans="1:30" ht="24.75" customHeight="1" thickBot="1">
      <c r="A14" s="26" t="s">
        <v>1431</v>
      </c>
      <c r="B14" s="26" t="s">
        <v>1425</v>
      </c>
      <c r="C14" s="27">
        <v>45747</v>
      </c>
      <c r="D14" s="27" t="s">
        <v>1411</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1432</v>
      </c>
      <c r="B15" s="26" t="s">
        <v>1425</v>
      </c>
      <c r="C15" s="27">
        <v>45741</v>
      </c>
      <c r="D15" s="27" t="s">
        <v>1411</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1426</v>
      </c>
    </row>
    <row r="16" spans="1:30" ht="24.75" customHeight="1" thickBot="1">
      <c r="A16" s="26" t="s">
        <v>1433</v>
      </c>
      <c r="B16" s="26" t="s">
        <v>1425</v>
      </c>
      <c r="C16" s="27">
        <v>45741</v>
      </c>
      <c r="D16" s="27" t="s">
        <v>1411</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1426</v>
      </c>
    </row>
    <row r="17" spans="1:30" ht="24.75" customHeight="1" thickBot="1">
      <c r="A17" s="36" t="s">
        <v>1434</v>
      </c>
      <c r="B17" s="36" t="s">
        <v>1425</v>
      </c>
      <c r="C17" s="37">
        <v>45747</v>
      </c>
      <c r="D17" s="37" t="s">
        <v>1411</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1435</v>
      </c>
      <c r="B18" s="388" t="s">
        <v>1425</v>
      </c>
      <c r="C18" s="51">
        <v>45717</v>
      </c>
      <c r="D18" s="27" t="s">
        <v>1411</v>
      </c>
      <c r="E18" s="86">
        <v>45700</v>
      </c>
      <c r="F18" s="51"/>
      <c r="G18" s="51" t="s">
        <v>1436</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1426</v>
      </c>
    </row>
    <row r="19" spans="1:30" ht="24.75" customHeight="1" thickBot="1">
      <c r="A19" s="50" t="s">
        <v>1437</v>
      </c>
      <c r="B19" s="26" t="s">
        <v>1425</v>
      </c>
      <c r="C19" s="51">
        <v>45747</v>
      </c>
      <c r="D19" s="27" t="s">
        <v>1411</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1438</v>
      </c>
    </row>
    <row r="20" spans="1:30" ht="24.75" customHeight="1" thickBot="1">
      <c r="A20" s="388" t="s">
        <v>1439</v>
      </c>
      <c r="B20" s="388" t="s">
        <v>1425</v>
      </c>
      <c r="C20" s="389">
        <v>45717</v>
      </c>
      <c r="D20" s="27" t="s">
        <v>1411</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1426</v>
      </c>
    </row>
    <row r="21" spans="1:30" ht="24.75" customHeight="1" thickBot="1">
      <c r="A21" s="388" t="s">
        <v>1440</v>
      </c>
      <c r="B21" s="114" t="s">
        <v>50</v>
      </c>
      <c r="C21" s="51">
        <v>45717</v>
      </c>
      <c r="D21" s="27" t="s">
        <v>1441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1442</v>
      </c>
      <c r="B22" s="392" t="s">
        <v>50</v>
      </c>
      <c r="C22" s="51">
        <v>45717</v>
      </c>
      <c r="D22" s="51" t="s">
        <v>1441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1443</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1444</v>
      </c>
      <c r="B24" s="392" t="s">
        <v>50</v>
      </c>
      <c r="C24" s="395">
        <v>45688</v>
      </c>
      <c r="D24" s="405" t="s">
        <v>1443</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1445</v>
      </c>
      <c r="B25" s="115" t="s">
        <v>50</v>
      </c>
      <c r="C25" s="51">
        <v>45747</v>
      </c>
      <c r="D25" s="51" t="s">
        <v>1441</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1446</v>
      </c>
    </row>
    <row r="26" spans="1:30" ht="24.75" customHeight="1">
      <c r="A26" s="103" t="s">
        <v>1447</v>
      </c>
      <c r="B26" s="104" t="s">
        <v>50</v>
      </c>
      <c r="C26" s="77">
        <v>45716</v>
      </c>
      <c r="D26" s="26" t="s">
        <v>1443</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1448</v>
      </c>
      <c r="B27" s="104" t="s">
        <v>50</v>
      </c>
      <c r="C27" s="77">
        <v>45716</v>
      </c>
      <c r="D27" s="50" t="s">
        <v>1443</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1449</v>
      </c>
      <c r="B28" s="104" t="s">
        <v>50</v>
      </c>
      <c r="C28" s="77">
        <v>45717</v>
      </c>
      <c r="D28" s="51" t="s">
        <v>1441</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1450</v>
      </c>
      <c r="B29" s="104" t="s">
        <v>50</v>
      </c>
      <c r="C29" s="77">
        <v>45717</v>
      </c>
      <c r="D29" s="51" t="s">
        <v>1441</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1451</v>
      </c>
      <c r="B30" s="392" t="s">
        <v>50</v>
      </c>
      <c r="C30" s="51">
        <v>45717</v>
      </c>
      <c r="D30" s="51" t="s">
        <v>1441</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1452</v>
      </c>
      <c r="B31" s="392" t="s">
        <v>50</v>
      </c>
      <c r="C31" s="51">
        <v>45717</v>
      </c>
      <c r="D31" s="51" t="s">
        <v>1441</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9" t="s">
        <v>1453</v>
      </c>
      <c r="B1" s="1079"/>
      <c r="C1" s="1079"/>
      <c r="E1" s="1079" t="s">
        <v>1454</v>
      </c>
      <c r="F1" s="1079"/>
      <c r="G1" s="1079"/>
      <c r="I1" s="1079" t="s">
        <v>1455</v>
      </c>
      <c r="J1" s="1079"/>
      <c r="K1" s="1079"/>
    </row>
    <row r="2" spans="1:30">
      <c r="A2" s="44" t="s">
        <v>21</v>
      </c>
      <c r="B2" t="s">
        <v>723</v>
      </c>
      <c r="E2" s="44" t="s">
        <v>1456</v>
      </c>
      <c r="I2" s="44" t="s">
        <v>22</v>
      </c>
      <c r="J2" t="s">
        <v>723</v>
      </c>
      <c r="U2" s="44" t="s">
        <v>27</v>
      </c>
      <c r="V2" t="s">
        <v>1457</v>
      </c>
    </row>
    <row r="3" spans="1:30">
      <c r="E3" s="44" t="s">
        <v>22</v>
      </c>
      <c r="F3" s="44" t="s">
        <v>19</v>
      </c>
      <c r="G3" t="s">
        <v>729</v>
      </c>
      <c r="P3" s="44" t="s">
        <v>1458</v>
      </c>
      <c r="Q3" t="s">
        <v>1453</v>
      </c>
      <c r="U3" s="44" t="s">
        <v>1458</v>
      </c>
      <c r="V3" t="s">
        <v>1453</v>
      </c>
    </row>
    <row r="4" spans="1:30">
      <c r="A4" s="44" t="s">
        <v>1459</v>
      </c>
      <c r="E4" t="s">
        <v>139</v>
      </c>
      <c r="G4">
        <v>88082</v>
      </c>
      <c r="I4" s="44" t="s">
        <v>1456</v>
      </c>
      <c r="AB4" t="s">
        <v>1460</v>
      </c>
      <c r="AC4">
        <v>22</v>
      </c>
    </row>
    <row r="5" spans="1:30">
      <c r="A5" s="44" t="s">
        <v>27</v>
      </c>
      <c r="B5" s="44" t="s">
        <v>19</v>
      </c>
      <c r="C5" t="s">
        <v>729</v>
      </c>
      <c r="E5" t="s">
        <v>325</v>
      </c>
      <c r="G5">
        <v>6526</v>
      </c>
      <c r="I5" s="44" t="s">
        <v>19</v>
      </c>
      <c r="J5" t="s">
        <v>729</v>
      </c>
      <c r="P5" s="44" t="s">
        <v>1461</v>
      </c>
      <c r="U5" s="44" t="s">
        <v>1461</v>
      </c>
      <c r="AB5" t="s">
        <v>1462</v>
      </c>
      <c r="AC5">
        <v>13</v>
      </c>
    </row>
    <row r="6" spans="1:30">
      <c r="A6" t="s">
        <v>726</v>
      </c>
      <c r="E6" t="s">
        <v>77</v>
      </c>
      <c r="G6">
        <v>51411</v>
      </c>
      <c r="I6" t="s">
        <v>394</v>
      </c>
      <c r="J6">
        <v>153</v>
      </c>
      <c r="P6" s="44" t="s">
        <v>27</v>
      </c>
      <c r="Q6" s="44" t="s">
        <v>1463</v>
      </c>
      <c r="R6" t="s">
        <v>729</v>
      </c>
      <c r="U6" s="44" t="s">
        <v>1464</v>
      </c>
      <c r="V6" s="44" t="s">
        <v>1463</v>
      </c>
      <c r="W6" t="s">
        <v>729</v>
      </c>
    </row>
    <row r="7" spans="1:30">
      <c r="E7" t="s">
        <v>71</v>
      </c>
      <c r="G7">
        <v>11579</v>
      </c>
      <c r="I7" t="s">
        <v>369</v>
      </c>
      <c r="J7">
        <v>7980</v>
      </c>
      <c r="P7" t="s">
        <v>1457</v>
      </c>
      <c r="Q7" t="s">
        <v>406</v>
      </c>
      <c r="R7">
        <v>1</v>
      </c>
      <c r="U7" t="s">
        <v>1465</v>
      </c>
      <c r="W7">
        <v>1</v>
      </c>
      <c r="AC7" t="s">
        <v>1466</v>
      </c>
      <c r="AD7" t="s">
        <v>1467</v>
      </c>
    </row>
    <row r="8" spans="1:30">
      <c r="E8" t="s">
        <v>66</v>
      </c>
      <c r="G8">
        <v>24514</v>
      </c>
      <c r="I8" t="s">
        <v>372</v>
      </c>
      <c r="J8">
        <v>7562</v>
      </c>
      <c r="Q8" t="s">
        <v>408</v>
      </c>
      <c r="R8">
        <v>1</v>
      </c>
      <c r="U8" t="s">
        <v>1468</v>
      </c>
      <c r="W8">
        <v>1</v>
      </c>
      <c r="AA8" t="s">
        <v>1469</v>
      </c>
      <c r="AB8" s="263">
        <v>203521</v>
      </c>
      <c r="AC8" s="319">
        <f>AC5/AC4</f>
        <v>0.59090909090909094</v>
      </c>
      <c r="AD8" s="319">
        <f>AB9/AB8</f>
        <v>0.31446386367991508</v>
      </c>
    </row>
    <row r="9" spans="1:30">
      <c r="E9" t="s">
        <v>60</v>
      </c>
      <c r="G9">
        <v>14054</v>
      </c>
      <c r="I9" t="s">
        <v>375</v>
      </c>
      <c r="J9">
        <v>5005</v>
      </c>
      <c r="Q9" t="s">
        <v>1470</v>
      </c>
      <c r="R9">
        <v>1</v>
      </c>
      <c r="U9" t="s">
        <v>1471</v>
      </c>
      <c r="V9" t="s">
        <v>1470</v>
      </c>
      <c r="W9">
        <v>1</v>
      </c>
      <c r="AA9" t="s">
        <v>1472</v>
      </c>
      <c r="AB9">
        <v>64000</v>
      </c>
    </row>
    <row r="10" spans="1:30">
      <c r="E10" t="s">
        <v>330</v>
      </c>
      <c r="G10">
        <v>4975</v>
      </c>
      <c r="I10" t="s">
        <v>324</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1473</v>
      </c>
      <c r="W12">
        <v>1</v>
      </c>
    </row>
    <row r="13" spans="1:30">
      <c r="I13" t="s">
        <v>329</v>
      </c>
      <c r="J13">
        <v>4975</v>
      </c>
      <c r="Q13" t="s">
        <v>1474</v>
      </c>
      <c r="R13">
        <v>1</v>
      </c>
      <c r="V13" t="s">
        <v>669</v>
      </c>
      <c r="W13">
        <v>1</v>
      </c>
    </row>
    <row r="14" spans="1:30">
      <c r="I14" t="s">
        <v>107</v>
      </c>
      <c r="J14">
        <v>1534</v>
      </c>
      <c r="Q14" t="s">
        <v>516</v>
      </c>
      <c r="R14">
        <v>1</v>
      </c>
      <c r="U14" t="s">
        <v>1475</v>
      </c>
      <c r="W14">
        <v>5</v>
      </c>
    </row>
    <row r="15" spans="1:30">
      <c r="I15" t="s">
        <v>338</v>
      </c>
      <c r="J15">
        <v>285</v>
      </c>
      <c r="Q15" t="s">
        <v>1473</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1476</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1477</v>
      </c>
      <c r="R25">
        <v>1</v>
      </c>
    </row>
    <row r="26" spans="9:18">
      <c r="I26" t="s">
        <v>88</v>
      </c>
      <c r="J26">
        <v>6152</v>
      </c>
      <c r="P26" t="s">
        <v>1478</v>
      </c>
      <c r="R26">
        <v>19</v>
      </c>
    </row>
    <row r="27" spans="9:18">
      <c r="I27" t="s">
        <v>99</v>
      </c>
      <c r="J27">
        <v>1157</v>
      </c>
      <c r="P27" t="s">
        <v>1479</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312</v>
      </c>
      <c r="J32">
        <v>5776</v>
      </c>
      <c r="Q32" t="s">
        <v>1480</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345</v>
      </c>
      <c r="J37">
        <v>3012</v>
      </c>
      <c r="Q37" t="s">
        <v>449</v>
      </c>
      <c r="R37">
        <v>1</v>
      </c>
    </row>
    <row r="38" spans="9:18">
      <c r="I38" t="s">
        <v>299</v>
      </c>
      <c r="J38">
        <v>2385</v>
      </c>
      <c r="Q38" t="s">
        <v>451</v>
      </c>
      <c r="R38">
        <v>1</v>
      </c>
    </row>
    <row r="39" spans="9:18">
      <c r="I39" t="s">
        <v>348</v>
      </c>
      <c r="J39">
        <v>4774</v>
      </c>
      <c r="P39" t="s">
        <v>1481</v>
      </c>
      <c r="R39">
        <v>12</v>
      </c>
    </row>
    <row r="40" spans="9:18">
      <c r="I40" t="s">
        <v>302</v>
      </c>
      <c r="J40">
        <v>4833</v>
      </c>
      <c r="P40" t="s">
        <v>726</v>
      </c>
      <c r="R40">
        <v>31</v>
      </c>
    </row>
    <row r="41" spans="9:18">
      <c r="I41" t="s">
        <v>252</v>
      </c>
      <c r="J41">
        <v>7022</v>
      </c>
    </row>
    <row r="42" spans="9:18">
      <c r="I42" t="s">
        <v>341</v>
      </c>
      <c r="J42">
        <v>321</v>
      </c>
    </row>
    <row r="43" spans="9:18">
      <c r="I43" t="s">
        <v>351</v>
      </c>
      <c r="J43">
        <v>3895</v>
      </c>
    </row>
    <row r="44" spans="9:18">
      <c r="I44" t="s">
        <v>305</v>
      </c>
      <c r="J44">
        <v>4071</v>
      </c>
    </row>
    <row r="45" spans="9:18">
      <c r="I45" t="s">
        <v>343</v>
      </c>
      <c r="J45">
        <v>3566</v>
      </c>
    </row>
    <row r="46" spans="9:18">
      <c r="I46" t="s">
        <v>354</v>
      </c>
      <c r="J46">
        <v>2084</v>
      </c>
    </row>
    <row r="47" spans="9:18">
      <c r="I47" t="s">
        <v>356</v>
      </c>
      <c r="J47">
        <v>4048</v>
      </c>
    </row>
    <row r="48" spans="9:18">
      <c r="I48" t="s">
        <v>358</v>
      </c>
      <c r="J48">
        <v>4022</v>
      </c>
    </row>
    <row r="49" spans="9:10">
      <c r="I49" t="s">
        <v>259</v>
      </c>
      <c r="J49">
        <v>158</v>
      </c>
    </row>
    <row r="50" spans="9:10">
      <c r="I50" t="s">
        <v>308</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310</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1482</v>
      </c>
      <c r="D1" s="134" t="s">
        <v>121</v>
      </c>
      <c r="E1" s="134" t="s">
        <v>1482</v>
      </c>
    </row>
    <row r="2" spans="1:5">
      <c r="A2" t="s">
        <v>139</v>
      </c>
      <c r="B2">
        <v>3</v>
      </c>
      <c r="D2" t="s">
        <v>139</v>
      </c>
      <c r="E2">
        <v>1</v>
      </c>
    </row>
    <row r="3" spans="1:5">
      <c r="A3" t="s">
        <v>1483</v>
      </c>
      <c r="B3">
        <v>3</v>
      </c>
      <c r="D3" t="s">
        <v>580</v>
      </c>
      <c r="E3">
        <v>2</v>
      </c>
    </row>
    <row r="4" spans="1:5" hidden="1">
      <c r="A4" t="s">
        <v>1484</v>
      </c>
      <c r="B4">
        <v>2</v>
      </c>
      <c r="D4" t="s">
        <v>1484</v>
      </c>
    </row>
    <row r="5" spans="1:5">
      <c r="A5" t="s">
        <v>1485</v>
      </c>
      <c r="B5">
        <v>4</v>
      </c>
      <c r="D5" t="s">
        <v>1485</v>
      </c>
      <c r="E5">
        <v>1</v>
      </c>
    </row>
    <row r="9" spans="1:5">
      <c r="A9" s="134" t="s">
        <v>1486</v>
      </c>
      <c r="D9" s="134" t="s">
        <v>1486</v>
      </c>
      <c r="E9" s="134" t="s">
        <v>1482</v>
      </c>
    </row>
    <row r="10" spans="1:5">
      <c r="A10" t="s">
        <v>325</v>
      </c>
      <c r="B10">
        <v>3</v>
      </c>
      <c r="D10" t="s">
        <v>325</v>
      </c>
      <c r="E10">
        <v>2</v>
      </c>
    </row>
    <row r="11" spans="1:5" hidden="1">
      <c r="A11" t="s">
        <v>330</v>
      </c>
      <c r="B11">
        <v>3</v>
      </c>
      <c r="D11" t="s">
        <v>330</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1487</v>
      </c>
      <c r="B15">
        <v>5</v>
      </c>
      <c r="D15" t="s">
        <v>1487</v>
      </c>
      <c r="E15">
        <v>3</v>
      </c>
    </row>
    <row r="18" spans="1:5">
      <c r="A18" s="134" t="s">
        <v>1488</v>
      </c>
      <c r="D18" s="134" t="s">
        <v>1488</v>
      </c>
      <c r="E18" s="134" t="s">
        <v>1482</v>
      </c>
    </row>
    <row r="19" spans="1:5">
      <c r="A19" t="s">
        <v>379</v>
      </c>
      <c r="B19">
        <v>1</v>
      </c>
      <c r="D19" t="s">
        <v>379</v>
      </c>
      <c r="E19">
        <v>1</v>
      </c>
    </row>
    <row r="20" spans="1:5">
      <c r="A20" t="s">
        <v>1489</v>
      </c>
      <c r="B20" t="s">
        <v>52</v>
      </c>
      <c r="D20" t="s">
        <v>1489</v>
      </c>
      <c r="E20" t="s">
        <v>52</v>
      </c>
    </row>
    <row r="21" spans="1:5">
      <c r="A21" t="s">
        <v>525</v>
      </c>
      <c r="B21" t="s">
        <v>52</v>
      </c>
      <c r="D21" t="s">
        <v>525</v>
      </c>
      <c r="E21" t="s">
        <v>52</v>
      </c>
    </row>
    <row r="22" spans="1:5">
      <c r="A22" t="s">
        <v>1490</v>
      </c>
      <c r="B22" t="s">
        <v>52</v>
      </c>
      <c r="D22" t="s">
        <v>1490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0"/>
      <c r="B1" s="1080"/>
      <c r="C1" s="1080"/>
      <c r="D1" s="1080"/>
      <c r="E1" s="1080"/>
      <c r="F1" s="1080"/>
      <c r="G1" s="1080"/>
      <c r="H1" s="1081" t="s">
        <v>1491</v>
      </c>
      <c r="I1" s="1081"/>
      <c r="J1" s="1081"/>
      <c r="K1" s="1081"/>
      <c r="L1" s="1081"/>
      <c r="M1" s="1081"/>
      <c r="N1" s="1081"/>
      <c r="O1" s="1081"/>
      <c r="P1" s="266"/>
      <c r="Q1" s="1082" t="s">
        <v>34</v>
      </c>
      <c r="R1" s="1082"/>
      <c r="S1" s="1078"/>
      <c r="T1" s="1082"/>
      <c r="U1" s="1082"/>
      <c r="V1" s="1082"/>
      <c r="W1" s="1082"/>
      <c r="X1" s="1082"/>
      <c r="Y1" s="270"/>
    </row>
    <row r="2" spans="1:26" ht="15.75" thickBot="1">
      <c r="A2" s="271"/>
      <c r="B2" s="272"/>
      <c r="C2" s="272"/>
      <c r="D2" s="272"/>
      <c r="E2" s="272"/>
      <c r="F2" s="272"/>
      <c r="G2" s="272"/>
      <c r="H2" s="273"/>
      <c r="I2" s="273"/>
      <c r="J2" s="273"/>
      <c r="K2" s="273"/>
      <c r="L2" s="273"/>
      <c r="M2" s="273"/>
      <c r="N2" s="273"/>
      <c r="O2" s="273"/>
      <c r="P2" s="266"/>
      <c r="Q2" s="270"/>
      <c r="R2" s="270" t="s">
        <v>1492</v>
      </c>
      <c r="S2" s="3" t="s">
        <v>1401</v>
      </c>
      <c r="T2" s="270" t="s">
        <v>1402</v>
      </c>
      <c r="U2" s="270" t="s">
        <v>1402</v>
      </c>
      <c r="V2" s="270" t="s">
        <v>1402</v>
      </c>
      <c r="W2" s="270" t="s">
        <v>1402</v>
      </c>
      <c r="X2" s="270" t="s">
        <v>1403</v>
      </c>
      <c r="Y2" s="270" t="s">
        <v>1493</v>
      </c>
    </row>
    <row r="3" spans="1:26" ht="15.75" thickBot="1">
      <c r="A3" s="269" t="s">
        <v>1463</v>
      </c>
      <c r="B3" s="265" t="s">
        <v>20</v>
      </c>
      <c r="C3" s="265" t="s">
        <v>1494</v>
      </c>
      <c r="D3" s="265" t="s">
        <v>26</v>
      </c>
      <c r="E3" s="265" t="s">
        <v>1458</v>
      </c>
      <c r="F3" s="265" t="s">
        <v>1495</v>
      </c>
      <c r="G3" s="265" t="s">
        <v>27</v>
      </c>
      <c r="H3" s="213" t="s">
        <v>28</v>
      </c>
      <c r="I3" s="213" t="s">
        <v>1496</v>
      </c>
      <c r="J3" s="213" t="s">
        <v>1497</v>
      </c>
      <c r="K3" s="213" t="s">
        <v>1498</v>
      </c>
      <c r="L3" s="213" t="s">
        <v>1392</v>
      </c>
      <c r="M3" s="213" t="s">
        <v>1499</v>
      </c>
      <c r="N3" s="213" t="s">
        <v>1500</v>
      </c>
      <c r="O3" s="212" t="s">
        <v>1406</v>
      </c>
      <c r="P3" s="266" t="s">
        <v>1464</v>
      </c>
      <c r="Q3" s="267" t="s">
        <v>34</v>
      </c>
      <c r="R3" s="267" t="s">
        <v>1496</v>
      </c>
      <c r="S3" s="5" t="s">
        <v>1407</v>
      </c>
      <c r="T3" s="267" t="s">
        <v>1501</v>
      </c>
      <c r="U3" s="267" t="s">
        <v>43</v>
      </c>
      <c r="V3" s="267" t="s">
        <v>1408</v>
      </c>
      <c r="W3" s="267" t="s">
        <v>46</v>
      </c>
      <c r="X3" s="267" t="s">
        <v>400</v>
      </c>
      <c r="Y3" s="267" t="s">
        <v>1502</v>
      </c>
      <c r="Z3" s="318" t="s">
        <v>1503</v>
      </c>
    </row>
    <row r="4" spans="1:26" ht="15.75" thickBot="1">
      <c r="A4" s="123" t="s">
        <v>96</v>
      </c>
      <c r="B4" s="104" t="s">
        <v>50</v>
      </c>
      <c r="C4" s="77">
        <v>45807</v>
      </c>
      <c r="D4" s="274"/>
      <c r="E4" s="275" t="s">
        <v>1504</v>
      </c>
      <c r="F4" s="274"/>
      <c r="G4" s="276" t="s">
        <v>1457</v>
      </c>
      <c r="H4" s="274"/>
      <c r="I4" s="274"/>
      <c r="J4" s="277"/>
      <c r="K4" s="211"/>
      <c r="L4" s="211"/>
      <c r="M4" s="211"/>
      <c r="N4" s="278"/>
      <c r="O4" s="279"/>
      <c r="P4" s="280" t="s">
        <v>1505</v>
      </c>
      <c r="Q4" s="281" t="s">
        <v>69</v>
      </c>
      <c r="R4" s="133" t="s">
        <v>1506</v>
      </c>
      <c r="S4" s="133"/>
      <c r="T4" s="282"/>
      <c r="U4" s="283"/>
      <c r="V4" s="283"/>
      <c r="W4" s="283"/>
      <c r="X4" s="283"/>
      <c r="Y4" s="283"/>
      <c r="Z4" t="e">
        <f>VLOOKUP(A4,#REF!,9,FALSE)</f>
        <v>#REF!</v>
      </c>
    </row>
    <row r="5" spans="1:26" ht="15.75" thickBot="1">
      <c r="A5" s="284" t="s">
        <v>65</v>
      </c>
      <c r="B5" s="104" t="s">
        <v>50</v>
      </c>
      <c r="C5" s="221">
        <v>45807</v>
      </c>
      <c r="D5" s="274"/>
      <c r="E5" s="275" t="s">
        <v>1504</v>
      </c>
      <c r="F5" s="274"/>
      <c r="G5" s="276" t="s">
        <v>1457</v>
      </c>
      <c r="H5" s="274"/>
      <c r="I5" s="274"/>
      <c r="J5" s="285"/>
      <c r="K5" s="211"/>
      <c r="L5" s="211"/>
      <c r="M5" s="211"/>
      <c r="N5" s="278"/>
      <c r="O5" s="279"/>
      <c r="P5" s="280" t="s">
        <v>1505</v>
      </c>
      <c r="Q5" s="281" t="s">
        <v>69</v>
      </c>
      <c r="R5" s="133" t="s">
        <v>1506</v>
      </c>
      <c r="S5" s="133"/>
      <c r="T5" s="282"/>
      <c r="U5" s="283"/>
      <c r="V5" s="283"/>
      <c r="W5" s="283"/>
      <c r="X5" s="283"/>
      <c r="Y5" s="283"/>
      <c r="Z5" t="e">
        <f>VLOOKUP(A5,#REF!,9,FALSE)</f>
        <v>#REF!</v>
      </c>
    </row>
    <row r="6" spans="1:26" ht="15.75" thickBot="1">
      <c r="A6" s="123" t="s">
        <v>752</v>
      </c>
      <c r="B6" s="104" t="s">
        <v>50</v>
      </c>
      <c r="C6" s="221">
        <v>45807</v>
      </c>
      <c r="D6" s="274"/>
      <c r="E6" s="275" t="s">
        <v>1504</v>
      </c>
      <c r="F6" s="274"/>
      <c r="G6" s="276" t="s">
        <v>1457</v>
      </c>
      <c r="H6" s="274"/>
      <c r="I6" s="274"/>
      <c r="J6" s="285"/>
      <c r="K6" s="211"/>
      <c r="L6" s="211"/>
      <c r="M6" s="211"/>
      <c r="N6" s="278"/>
      <c r="O6" s="279"/>
      <c r="P6" s="280" t="s">
        <v>1505</v>
      </c>
      <c r="Q6" s="281" t="s">
        <v>69</v>
      </c>
      <c r="R6" s="133" t="s">
        <v>1506</v>
      </c>
      <c r="S6" s="133"/>
      <c r="T6" s="282"/>
      <c r="U6" s="283"/>
      <c r="V6" s="283"/>
      <c r="W6" s="283"/>
      <c r="X6" s="283"/>
      <c r="Y6" s="283"/>
      <c r="Z6" t="e">
        <f>VLOOKUP(A6,#REF!,9,FALSE)</f>
        <v>#REF!</v>
      </c>
    </row>
    <row r="7" spans="1:26" ht="15.75" thickBot="1">
      <c r="A7" s="123" t="s">
        <v>769</v>
      </c>
      <c r="B7" s="104" t="s">
        <v>50</v>
      </c>
      <c r="C7" s="221">
        <v>45807</v>
      </c>
      <c r="D7" s="274"/>
      <c r="E7" s="275" t="s">
        <v>1504</v>
      </c>
      <c r="F7" s="274"/>
      <c r="G7" s="276" t="s">
        <v>1457</v>
      </c>
      <c r="H7" s="274"/>
      <c r="I7" s="274"/>
      <c r="J7" s="285"/>
      <c r="K7" s="211"/>
      <c r="L7" s="211"/>
      <c r="M7" s="211"/>
      <c r="N7" s="278"/>
      <c r="O7" s="279"/>
      <c r="P7" s="280" t="s">
        <v>1505</v>
      </c>
      <c r="Q7" s="281" t="s">
        <v>69</v>
      </c>
      <c r="R7" s="133" t="s">
        <v>1506</v>
      </c>
      <c r="S7" s="133"/>
      <c r="T7" s="282"/>
      <c r="U7" s="283"/>
      <c r="V7" s="283"/>
      <c r="W7" s="283"/>
      <c r="X7" s="283"/>
      <c r="Y7" s="283"/>
      <c r="Z7" t="e">
        <f>VLOOKUP(A7,#REF!,9,FALSE)</f>
        <v>#REF!</v>
      </c>
    </row>
    <row r="8" spans="1:26" ht="15.75" thickBot="1">
      <c r="A8" s="284" t="s">
        <v>1507</v>
      </c>
      <c r="B8" s="104" t="s">
        <v>50</v>
      </c>
      <c r="C8" s="221">
        <v>45807</v>
      </c>
      <c r="D8" s="274"/>
      <c r="E8" s="275" t="s">
        <v>1504</v>
      </c>
      <c r="F8" s="274"/>
      <c r="G8" s="276" t="s">
        <v>1457</v>
      </c>
      <c r="H8" s="274"/>
      <c r="I8" s="274"/>
      <c r="J8" s="285"/>
      <c r="K8" s="211"/>
      <c r="L8" s="211"/>
      <c r="M8" s="211"/>
      <c r="N8" s="278"/>
      <c r="O8" s="279"/>
      <c r="P8" s="280" t="s">
        <v>1468</v>
      </c>
      <c r="Q8" s="281" t="s">
        <v>1508</v>
      </c>
      <c r="R8" s="133" t="s">
        <v>1509</v>
      </c>
      <c r="S8" s="133"/>
      <c r="T8" s="282"/>
      <c r="U8" s="283"/>
      <c r="V8" s="283"/>
      <c r="W8" s="283"/>
      <c r="X8" s="283"/>
      <c r="Y8" s="283"/>
      <c r="Z8" t="e">
        <f>VLOOKUP(A8,#REF!,9,FALSE)</f>
        <v>#REF!</v>
      </c>
    </row>
    <row r="9" spans="1:26" ht="15.75" thickBot="1">
      <c r="A9" s="123" t="s">
        <v>778</v>
      </c>
      <c r="B9" s="104" t="s">
        <v>50</v>
      </c>
      <c r="C9" s="221">
        <v>45807</v>
      </c>
      <c r="D9" s="286"/>
      <c r="E9" s="275" t="s">
        <v>1504</v>
      </c>
      <c r="F9" s="286"/>
      <c r="G9" s="287" t="s">
        <v>1457</v>
      </c>
      <c r="H9" s="274"/>
      <c r="I9" s="274"/>
      <c r="J9" s="285"/>
      <c r="K9" s="211"/>
      <c r="L9" s="211"/>
      <c r="M9" s="211"/>
      <c r="N9" s="278"/>
      <c r="O9" s="279"/>
      <c r="P9" s="280" t="s">
        <v>1505</v>
      </c>
      <c r="Q9" s="281" t="s">
        <v>69</v>
      </c>
      <c r="R9" s="133" t="s">
        <v>1506</v>
      </c>
      <c r="S9" s="133"/>
      <c r="T9" s="282"/>
      <c r="U9" s="283"/>
      <c r="V9" s="283"/>
      <c r="W9" s="283"/>
      <c r="X9" s="283"/>
      <c r="Y9" s="283"/>
      <c r="Z9" t="e">
        <f>VLOOKUP(A9,#REF!,9,FALSE)</f>
        <v>#REF!</v>
      </c>
    </row>
    <row r="10" spans="1:26" ht="15.75" thickBot="1">
      <c r="A10" s="123" t="s">
        <v>754</v>
      </c>
      <c r="B10" s="104" t="s">
        <v>50</v>
      </c>
      <c r="C10" s="221" t="e">
        <v>#N/A</v>
      </c>
      <c r="D10" s="288"/>
      <c r="E10" s="275" t="s">
        <v>1504</v>
      </c>
      <c r="F10" s="288"/>
      <c r="G10" s="289" t="s">
        <v>1457</v>
      </c>
      <c r="H10" s="236"/>
      <c r="I10" s="236"/>
      <c r="J10" s="45"/>
      <c r="K10" s="210"/>
      <c r="L10" s="210"/>
      <c r="M10" s="210"/>
      <c r="N10" s="290"/>
      <c r="O10" s="291"/>
      <c r="P10" s="280" t="s">
        <v>1505</v>
      </c>
      <c r="Q10" s="281" t="s">
        <v>58</v>
      </c>
      <c r="R10" s="133" t="s">
        <v>1506</v>
      </c>
      <c r="S10" s="133"/>
      <c r="T10" s="282"/>
      <c r="U10" s="283"/>
      <c r="V10" s="283"/>
      <c r="W10" s="283"/>
      <c r="X10" s="283"/>
      <c r="Y10" s="283"/>
      <c r="Z10" t="e">
        <f>VLOOKUP(A10,#REF!,9,FALSE)</f>
        <v>#REF!</v>
      </c>
    </row>
    <row r="11" spans="1:26" ht="15.75" thickBot="1">
      <c r="A11" s="123" t="s">
        <v>99</v>
      </c>
      <c r="B11" s="104" t="s">
        <v>50</v>
      </c>
      <c r="C11" s="221">
        <v>45807</v>
      </c>
      <c r="D11" s="288"/>
      <c r="E11" s="275" t="s">
        <v>1504</v>
      </c>
      <c r="F11" s="288"/>
      <c r="G11" s="289" t="s">
        <v>1457</v>
      </c>
      <c r="H11" s="236"/>
      <c r="I11" s="236"/>
      <c r="J11" s="45"/>
      <c r="K11" s="210"/>
      <c r="L11" s="210"/>
      <c r="M11" s="210"/>
      <c r="N11" s="290"/>
      <c r="O11" s="291"/>
      <c r="P11" s="280" t="s">
        <v>1505</v>
      </c>
      <c r="Q11" s="281" t="s">
        <v>69</v>
      </c>
      <c r="R11" s="133" t="s">
        <v>1506</v>
      </c>
      <c r="S11" s="133"/>
      <c r="T11" s="282"/>
      <c r="U11" s="283"/>
      <c r="V11" s="283"/>
      <c r="W11" s="283"/>
      <c r="X11" s="283"/>
      <c r="Y11" s="283"/>
      <c r="Z11" t="e">
        <f>VLOOKUP(A11,#REF!,9,FALSE)</f>
        <v>#REF!</v>
      </c>
    </row>
    <row r="12" spans="1:26" ht="15.75" thickBot="1">
      <c r="A12" s="123" t="s">
        <v>750</v>
      </c>
      <c r="B12" s="104" t="s">
        <v>50</v>
      </c>
      <c r="C12" s="221" t="e">
        <v>#N/A</v>
      </c>
      <c r="D12" s="288"/>
      <c r="E12" s="275" t="s">
        <v>1504</v>
      </c>
      <c r="F12" s="288"/>
      <c r="G12" s="289" t="s">
        <v>1457</v>
      </c>
      <c r="H12" s="236"/>
      <c r="I12" s="236"/>
      <c r="J12" s="45"/>
      <c r="K12" s="210"/>
      <c r="L12" s="210"/>
      <c r="M12" s="210"/>
      <c r="N12" s="290"/>
      <c r="O12" s="291"/>
      <c r="P12" s="280" t="s">
        <v>1505</v>
      </c>
      <c r="Q12" s="281" t="s">
        <v>69</v>
      </c>
      <c r="R12" s="133" t="s">
        <v>1506</v>
      </c>
      <c r="S12" s="133"/>
      <c r="T12" s="282"/>
      <c r="U12" s="283"/>
      <c r="V12" s="283"/>
      <c r="W12" s="283"/>
      <c r="X12" s="283"/>
      <c r="Y12" s="283"/>
      <c r="Z12" t="e">
        <f>VLOOKUP(A12,#REF!,9,FALSE)</f>
        <v>#REF!</v>
      </c>
    </row>
    <row r="13" spans="1:26" ht="15.75" thickBot="1">
      <c r="A13" s="123" t="s">
        <v>776</v>
      </c>
      <c r="B13" s="104" t="s">
        <v>50</v>
      </c>
      <c r="C13" s="221" t="e">
        <v>#N/A</v>
      </c>
      <c r="D13" s="288"/>
      <c r="E13" s="275" t="s">
        <v>1504</v>
      </c>
      <c r="F13" s="288"/>
      <c r="G13" s="289" t="s">
        <v>1457</v>
      </c>
      <c r="H13" s="236"/>
      <c r="I13" s="236"/>
      <c r="J13" s="45"/>
      <c r="K13" s="210"/>
      <c r="L13" s="210"/>
      <c r="M13" s="210"/>
      <c r="N13" s="290"/>
      <c r="O13" s="291"/>
      <c r="P13" s="280" t="s">
        <v>1505</v>
      </c>
      <c r="Q13" s="281" t="s">
        <v>69</v>
      </c>
      <c r="R13" s="133" t="s">
        <v>1506</v>
      </c>
      <c r="S13" s="133"/>
      <c r="T13" s="282"/>
      <c r="U13" s="283"/>
      <c r="V13" s="283"/>
      <c r="W13" s="283"/>
      <c r="X13" s="283"/>
      <c r="Y13" s="283"/>
      <c r="Z13" t="e">
        <f>VLOOKUP(A13,#REF!,9,FALSE)</f>
        <v>#REF!</v>
      </c>
    </row>
    <row r="14" spans="1:26" ht="15.75" thickBot="1">
      <c r="A14" s="284" t="s">
        <v>333</v>
      </c>
      <c r="B14" s="104" t="s">
        <v>50</v>
      </c>
      <c r="C14" s="221">
        <v>45807</v>
      </c>
      <c r="D14" s="288"/>
      <c r="E14" s="275" t="s">
        <v>1504</v>
      </c>
      <c r="F14" s="288"/>
      <c r="G14" s="289" t="s">
        <v>1457</v>
      </c>
      <c r="H14" s="236"/>
      <c r="I14" s="236"/>
      <c r="J14" s="45"/>
      <c r="K14" s="210"/>
      <c r="L14" s="210"/>
      <c r="M14" s="210"/>
      <c r="N14" s="290"/>
      <c r="O14" s="291"/>
      <c r="P14" s="280" t="s">
        <v>1505</v>
      </c>
      <c r="Q14" s="281" t="s">
        <v>69</v>
      </c>
      <c r="R14" s="133" t="s">
        <v>1506</v>
      </c>
      <c r="S14" s="133"/>
      <c r="T14" s="282"/>
      <c r="U14" s="283"/>
      <c r="V14" s="283"/>
      <c r="W14" s="283"/>
      <c r="X14" s="283"/>
      <c r="Y14" s="283"/>
      <c r="Z14" t="e">
        <f>VLOOKUP(A14,#REF!,9,FALSE)</f>
        <v>#REF!</v>
      </c>
    </row>
    <row r="15" spans="1:26" ht="15.75" thickBot="1">
      <c r="A15" s="123" t="s">
        <v>753</v>
      </c>
      <c r="B15" s="104" t="s">
        <v>50</v>
      </c>
      <c r="C15" s="221" t="e">
        <v>#N/A</v>
      </c>
      <c r="D15" s="288"/>
      <c r="E15" s="275" t="s">
        <v>1504</v>
      </c>
      <c r="F15" s="288"/>
      <c r="G15" s="289" t="s">
        <v>1457</v>
      </c>
      <c r="H15" s="236"/>
      <c r="I15" s="236"/>
      <c r="J15" s="45"/>
      <c r="K15" s="210"/>
      <c r="L15" s="210"/>
      <c r="M15" s="210"/>
      <c r="N15" s="290"/>
      <c r="O15" s="291"/>
      <c r="P15" s="280" t="s">
        <v>1505</v>
      </c>
      <c r="Q15" s="281" t="s">
        <v>69</v>
      </c>
      <c r="R15" s="133" t="s">
        <v>1506</v>
      </c>
      <c r="S15" s="133"/>
      <c r="T15" s="282"/>
      <c r="U15" s="283"/>
      <c r="V15" s="283"/>
      <c r="W15" s="283"/>
      <c r="X15" s="283"/>
      <c r="Y15" s="283"/>
      <c r="Z15" t="e">
        <f>VLOOKUP(A15,#REF!,9,FALSE)</f>
        <v>#REF!</v>
      </c>
    </row>
    <row r="16" spans="1:26" ht="15.75" thickBot="1">
      <c r="A16" s="292" t="s">
        <v>1510</v>
      </c>
      <c r="B16" s="104" t="s">
        <v>50</v>
      </c>
      <c r="C16" s="221" t="e">
        <v>#N/A</v>
      </c>
      <c r="D16" s="288"/>
      <c r="E16" s="275" t="s">
        <v>1504</v>
      </c>
      <c r="F16" s="288"/>
      <c r="G16" s="289" t="s">
        <v>1457</v>
      </c>
      <c r="H16" s="236"/>
      <c r="I16" s="236"/>
      <c r="J16" s="45"/>
      <c r="K16" s="210"/>
      <c r="L16" s="210"/>
      <c r="M16" s="210"/>
      <c r="N16" s="290"/>
      <c r="O16" s="291"/>
      <c r="P16" s="280" t="s">
        <v>1505</v>
      </c>
      <c r="Q16" s="281" t="s">
        <v>69</v>
      </c>
      <c r="R16" s="133" t="s">
        <v>1506</v>
      </c>
      <c r="S16" s="133"/>
      <c r="T16" s="282"/>
      <c r="U16" s="283"/>
      <c r="V16" s="283"/>
      <c r="W16" s="283"/>
      <c r="X16" s="283"/>
      <c r="Y16" s="283"/>
      <c r="Z16" t="e">
        <f>VLOOKUP(A16,#REF!,9,FALSE)</f>
        <v>#REF!</v>
      </c>
    </row>
    <row r="17" spans="1:26" ht="15.75" thickBot="1">
      <c r="A17" s="281" t="s">
        <v>583</v>
      </c>
      <c r="B17" s="104" t="s">
        <v>50</v>
      </c>
      <c r="C17" s="221" t="e">
        <v>#N/A</v>
      </c>
      <c r="D17" s="288"/>
      <c r="E17" s="275" t="s">
        <v>1453</v>
      </c>
      <c r="F17" s="288"/>
      <c r="G17" s="289" t="s">
        <v>1457</v>
      </c>
      <c r="H17" s="236"/>
      <c r="I17" s="236"/>
      <c r="J17" s="45"/>
      <c r="K17" s="210"/>
      <c r="L17" s="210"/>
      <c r="M17" s="210"/>
      <c r="N17" s="290"/>
      <c r="O17" s="291"/>
      <c r="P17" s="280"/>
      <c r="Q17" s="281" t="s">
        <v>69</v>
      </c>
      <c r="R17" s="133" t="s">
        <v>1506</v>
      </c>
      <c r="S17" s="133"/>
      <c r="T17" s="282"/>
      <c r="U17" s="283"/>
      <c r="V17" s="283"/>
      <c r="W17" s="283"/>
      <c r="X17" s="283"/>
      <c r="Y17" s="283"/>
      <c r="Z17" t="e">
        <f>VLOOKUP(A17,#REF!,9,FALSE)</f>
        <v>#REF!</v>
      </c>
    </row>
    <row r="18" spans="1:26" ht="15.75" thickBot="1">
      <c r="A18" s="281" t="s">
        <v>555</v>
      </c>
      <c r="B18" s="104" t="s">
        <v>50</v>
      </c>
      <c r="C18" s="221">
        <v>45807</v>
      </c>
      <c r="D18" s="288"/>
      <c r="E18" s="275" t="s">
        <v>1453</v>
      </c>
      <c r="F18" s="288"/>
      <c r="G18" s="289" t="s">
        <v>1457</v>
      </c>
      <c r="H18" s="236"/>
      <c r="I18" s="236"/>
      <c r="J18" s="45"/>
      <c r="K18" s="210"/>
      <c r="L18" s="210"/>
      <c r="M18" s="210"/>
      <c r="N18" s="290"/>
      <c r="O18" s="291"/>
      <c r="P18" s="280" t="s">
        <v>1465</v>
      </c>
      <c r="Q18" s="281"/>
      <c r="R18" s="133" t="s">
        <v>1506</v>
      </c>
      <c r="S18" s="133"/>
      <c r="T18" s="282"/>
      <c r="U18" s="283"/>
      <c r="V18" s="283"/>
      <c r="W18" s="283"/>
      <c r="X18" s="283"/>
      <c r="Y18" s="283"/>
      <c r="Z18" t="e">
        <f>VLOOKUP(A18,#REF!,9,FALSE)</f>
        <v>#REF!</v>
      </c>
    </row>
    <row r="19" spans="1:26" ht="15.75" thickBot="1">
      <c r="A19" s="281" t="s">
        <v>558</v>
      </c>
      <c r="B19" s="104" t="s">
        <v>50</v>
      </c>
      <c r="C19" s="221" t="e">
        <v>#N/A</v>
      </c>
      <c r="D19" s="288"/>
      <c r="E19" s="275" t="s">
        <v>1453</v>
      </c>
      <c r="F19" s="288"/>
      <c r="G19" s="289" t="s">
        <v>1479</v>
      </c>
      <c r="H19" s="236"/>
      <c r="I19" s="236"/>
      <c r="J19" s="45"/>
      <c r="K19" s="210"/>
      <c r="L19" s="210"/>
      <c r="M19" s="210"/>
      <c r="N19" s="290"/>
      <c r="O19" s="291"/>
      <c r="P19" s="280"/>
      <c r="Q19" s="281" t="s">
        <v>1479</v>
      </c>
      <c r="R19" s="133" t="s">
        <v>1506</v>
      </c>
      <c r="S19" s="133"/>
      <c r="T19" s="282"/>
      <c r="U19" s="283"/>
      <c r="V19" s="283"/>
      <c r="W19" s="283"/>
      <c r="X19" s="283"/>
      <c r="Y19" s="283"/>
      <c r="Z19" t="e">
        <f>VLOOKUP(A19,#REF!,9,FALSE)</f>
        <v>#REF!</v>
      </c>
    </row>
    <row r="20" spans="1:26" ht="15.75" thickBot="1">
      <c r="A20" s="281" t="s">
        <v>510</v>
      </c>
      <c r="B20" s="104" t="s">
        <v>50</v>
      </c>
      <c r="C20" s="221" t="e">
        <v>#N/A</v>
      </c>
      <c r="D20" s="288"/>
      <c r="E20" s="275" t="s">
        <v>1453</v>
      </c>
      <c r="F20" s="288"/>
      <c r="G20" s="289" t="s">
        <v>1479</v>
      </c>
      <c r="H20" s="236"/>
      <c r="I20" s="236"/>
      <c r="J20" s="45"/>
      <c r="K20" s="210"/>
      <c r="L20" s="210"/>
      <c r="M20" s="210"/>
      <c r="N20" s="290"/>
      <c r="O20" s="291"/>
      <c r="P20" s="280"/>
      <c r="Q20" s="281" t="s">
        <v>1479</v>
      </c>
      <c r="R20" s="133" t="s">
        <v>1506</v>
      </c>
      <c r="S20" s="133"/>
      <c r="T20" s="282"/>
      <c r="U20" s="283"/>
      <c r="V20" s="283"/>
      <c r="W20" s="283"/>
      <c r="X20" s="283"/>
      <c r="Y20" s="283"/>
      <c r="Z20" t="e">
        <f>VLOOKUP(A20,#REF!,9,FALSE)</f>
        <v>#REF!</v>
      </c>
    </row>
    <row r="21" spans="1:26" s="220" customFormat="1" ht="15.75" thickBot="1">
      <c r="A21" s="268" t="s">
        <v>1474</v>
      </c>
      <c r="B21" s="104" t="e">
        <v>#N/A</v>
      </c>
      <c r="C21" s="237">
        <v>45807</v>
      </c>
      <c r="D21" s="288"/>
      <c r="E21" s="275" t="s">
        <v>1453</v>
      </c>
      <c r="F21" s="288"/>
      <c r="G21" s="289" t="s">
        <v>1457</v>
      </c>
      <c r="H21" s="236"/>
      <c r="I21" s="236"/>
      <c r="J21" s="236"/>
      <c r="K21" s="235"/>
      <c r="L21" s="235"/>
      <c r="M21" s="235"/>
      <c r="N21" s="290"/>
      <c r="O21" s="291"/>
      <c r="P21" s="280"/>
      <c r="Q21" s="231" t="s">
        <v>64</v>
      </c>
      <c r="R21" s="133" t="s">
        <v>1506</v>
      </c>
      <c r="S21" s="234"/>
      <c r="T21" s="233"/>
      <c r="U21" s="232"/>
      <c r="V21" s="232"/>
      <c r="W21" s="232"/>
      <c r="X21" s="232"/>
      <c r="Y21" s="232" t="s">
        <v>1511</v>
      </c>
      <c r="Z21" t="e">
        <f>VLOOKUP(A21,#REF!,9,FALSE)</f>
        <v>#REF!</v>
      </c>
    </row>
    <row r="22" spans="1:26" ht="15.75" thickBot="1">
      <c r="A22" s="281" t="s">
        <v>512</v>
      </c>
      <c r="B22" s="104" t="s">
        <v>50</v>
      </c>
      <c r="C22" s="221" t="e">
        <v>#N/A</v>
      </c>
      <c r="D22" s="288"/>
      <c r="E22" s="275" t="s">
        <v>1453</v>
      </c>
      <c r="F22" s="288"/>
      <c r="G22" s="289" t="s">
        <v>1479</v>
      </c>
      <c r="H22" s="236"/>
      <c r="I22" s="236"/>
      <c r="J22" s="45"/>
      <c r="K22" s="210"/>
      <c r="L22" s="210"/>
      <c r="M22" s="210"/>
      <c r="N22" s="290"/>
      <c r="O22" s="291"/>
      <c r="P22" s="280"/>
      <c r="Q22" s="281" t="s">
        <v>1479</v>
      </c>
      <c r="R22" s="133" t="s">
        <v>1506</v>
      </c>
      <c r="S22" s="133"/>
      <c r="T22" s="282"/>
      <c r="U22" s="283"/>
      <c r="V22" s="283"/>
      <c r="W22" s="283"/>
      <c r="X22" s="283"/>
      <c r="Y22" s="283"/>
      <c r="Z22" t="e">
        <f>VLOOKUP(A22,#REF!,9,FALSE)</f>
        <v>#REF!</v>
      </c>
    </row>
    <row r="23" spans="1:26" ht="15.75" thickBot="1">
      <c r="A23" s="281" t="s">
        <v>498</v>
      </c>
      <c r="B23" s="104" t="s">
        <v>50</v>
      </c>
      <c r="C23" s="221" t="e">
        <v>#N/A</v>
      </c>
      <c r="D23" s="288"/>
      <c r="E23" s="275" t="s">
        <v>1453</v>
      </c>
      <c r="F23" s="288"/>
      <c r="G23" s="289" t="s">
        <v>1457</v>
      </c>
      <c r="H23" s="236"/>
      <c r="I23" s="236"/>
      <c r="J23" s="45"/>
      <c r="K23" s="210"/>
      <c r="L23" s="210"/>
      <c r="M23" s="210"/>
      <c r="N23" s="290"/>
      <c r="O23" s="291"/>
      <c r="P23" s="280"/>
      <c r="Q23" s="281" t="s">
        <v>64</v>
      </c>
      <c r="R23" s="133" t="s">
        <v>1506</v>
      </c>
      <c r="S23" s="133"/>
      <c r="T23" s="282"/>
      <c r="U23" s="283"/>
      <c r="V23" s="283"/>
      <c r="W23" s="283"/>
      <c r="X23" s="283"/>
      <c r="Y23" s="283" t="s">
        <v>1512</v>
      </c>
      <c r="Z23" t="e">
        <f>VLOOKUP(A23,#REF!,9,FALSE)</f>
        <v>#REF!</v>
      </c>
    </row>
    <row r="24" spans="1:26" s="220" customFormat="1" ht="69.599999999999994" customHeight="1" thickBot="1">
      <c r="A24" s="231" t="s">
        <v>1470</v>
      </c>
      <c r="B24" s="238" t="e">
        <v>#N/A</v>
      </c>
      <c r="C24" s="237">
        <v>45716</v>
      </c>
      <c r="D24" s="288"/>
      <c r="E24" s="275" t="s">
        <v>1453</v>
      </c>
      <c r="F24" s="288"/>
      <c r="G24" s="289" t="s">
        <v>1457</v>
      </c>
      <c r="H24" s="236"/>
      <c r="I24" s="236"/>
      <c r="J24" s="236"/>
      <c r="K24" s="235"/>
      <c r="L24" s="235"/>
      <c r="M24" s="235"/>
      <c r="N24" s="290"/>
      <c r="O24" s="291"/>
      <c r="P24" s="280" t="s">
        <v>1471</v>
      </c>
      <c r="Q24" s="231" t="s">
        <v>64</v>
      </c>
      <c r="R24" s="133" t="s">
        <v>1506</v>
      </c>
      <c r="S24" s="234"/>
      <c r="T24" s="233"/>
      <c r="U24" s="232"/>
      <c r="V24" s="232"/>
      <c r="W24" s="232"/>
      <c r="X24" s="232"/>
      <c r="Y24" s="232" t="s">
        <v>1512</v>
      </c>
      <c r="Z24" t="e">
        <f>VLOOKUP(A24,#REF!,9,FALSE)</f>
        <v>#REF!</v>
      </c>
    </row>
    <row r="25" spans="1:26" ht="15.75" thickBot="1">
      <c r="A25" s="281" t="s">
        <v>502</v>
      </c>
      <c r="B25" s="104" t="s">
        <v>50</v>
      </c>
      <c r="C25" s="221">
        <v>45772</v>
      </c>
      <c r="D25" s="288"/>
      <c r="E25" s="275" t="s">
        <v>1453</v>
      </c>
      <c r="F25" s="288"/>
      <c r="G25" s="289" t="s">
        <v>1457</v>
      </c>
      <c r="H25" s="236"/>
      <c r="I25" s="236"/>
      <c r="J25" s="45"/>
      <c r="K25" s="210"/>
      <c r="L25" s="210"/>
      <c r="M25" s="210"/>
      <c r="N25" s="290"/>
      <c r="O25" s="291"/>
      <c r="P25" s="280" t="s">
        <v>1471</v>
      </c>
      <c r="Q25" s="281" t="s">
        <v>64</v>
      </c>
      <c r="R25" s="133" t="s">
        <v>1506</v>
      </c>
      <c r="S25" s="133"/>
      <c r="T25" s="282"/>
      <c r="U25" s="283"/>
      <c r="V25" s="283"/>
      <c r="W25" s="283"/>
      <c r="X25" s="283"/>
      <c r="Y25" s="283"/>
      <c r="Z25" t="e">
        <f>VLOOKUP(A25,#REF!,9,FALSE)</f>
        <v>#REF!</v>
      </c>
    </row>
    <row r="26" spans="1:26" ht="15.75" thickBot="1">
      <c r="A26" s="281" t="s">
        <v>388</v>
      </c>
      <c r="B26" s="104" t="s">
        <v>50</v>
      </c>
      <c r="C26" s="221">
        <v>45772</v>
      </c>
      <c r="D26" s="288"/>
      <c r="E26" s="275" t="s">
        <v>1453</v>
      </c>
      <c r="F26" s="288"/>
      <c r="G26" s="289" t="s">
        <v>1457</v>
      </c>
      <c r="H26" s="236"/>
      <c r="I26" s="236"/>
      <c r="J26" s="45"/>
      <c r="K26" s="210"/>
      <c r="L26" s="210"/>
      <c r="M26" s="210"/>
      <c r="N26" s="290"/>
      <c r="O26" s="291"/>
      <c r="P26" s="280" t="s">
        <v>1471</v>
      </c>
      <c r="Q26" s="281" t="s">
        <v>64</v>
      </c>
      <c r="R26" s="133" t="s">
        <v>1506</v>
      </c>
      <c r="S26" s="133"/>
      <c r="T26" s="282"/>
      <c r="U26" s="283"/>
      <c r="V26" s="283"/>
      <c r="W26" s="283"/>
      <c r="X26" s="283"/>
      <c r="Y26" s="283"/>
      <c r="Z26" t="e">
        <f>VLOOKUP(A26,#REF!,9,FALSE)</f>
        <v>#REF!</v>
      </c>
    </row>
    <row r="27" spans="1:26" ht="15.75" thickBot="1">
      <c r="A27" s="281" t="s">
        <v>669</v>
      </c>
      <c r="B27" s="104" t="s">
        <v>50</v>
      </c>
      <c r="C27" s="221">
        <v>45772</v>
      </c>
      <c r="D27" s="288"/>
      <c r="E27" s="275" t="s">
        <v>1453</v>
      </c>
      <c r="F27" s="288"/>
      <c r="G27" s="289" t="s">
        <v>1457</v>
      </c>
      <c r="H27" s="236"/>
      <c r="I27" s="236"/>
      <c r="J27" s="45"/>
      <c r="K27" s="210"/>
      <c r="L27" s="210"/>
      <c r="M27" s="210"/>
      <c r="N27" s="290"/>
      <c r="O27" s="291"/>
      <c r="P27" s="280" t="s">
        <v>1471</v>
      </c>
      <c r="Q27" s="281" t="s">
        <v>64</v>
      </c>
      <c r="R27" s="133" t="s">
        <v>1506</v>
      </c>
      <c r="S27" s="133"/>
      <c r="T27" s="282"/>
      <c r="U27" s="283"/>
      <c r="V27" s="283"/>
      <c r="W27" s="283"/>
      <c r="X27" s="283"/>
      <c r="Y27" s="283"/>
      <c r="Z27" t="e">
        <f>VLOOKUP(A27,#REF!,9,FALSE)</f>
        <v>#REF!</v>
      </c>
    </row>
    <row r="28" spans="1:26" ht="70.150000000000006" customHeight="1" thickBot="1">
      <c r="A28" s="231" t="s">
        <v>1473</v>
      </c>
      <c r="B28" s="238"/>
      <c r="C28" s="237"/>
      <c r="D28" s="288"/>
      <c r="E28" s="275" t="s">
        <v>1453</v>
      </c>
      <c r="F28" s="288"/>
      <c r="G28" s="289" t="s">
        <v>1457</v>
      </c>
      <c r="H28" s="236"/>
      <c r="I28" s="236"/>
      <c r="J28" s="236"/>
      <c r="K28" s="235"/>
      <c r="L28" s="235"/>
      <c r="M28" s="235"/>
      <c r="N28" s="290"/>
      <c r="O28" s="291"/>
      <c r="P28" s="280" t="s">
        <v>1471</v>
      </c>
      <c r="Q28" s="231" t="s">
        <v>64</v>
      </c>
      <c r="R28" s="133" t="s">
        <v>1506</v>
      </c>
      <c r="S28" s="234"/>
      <c r="T28" s="233"/>
      <c r="U28" s="232"/>
      <c r="V28" s="232"/>
      <c r="W28" s="232"/>
      <c r="X28" s="232"/>
      <c r="Y28" s="294" t="s">
        <v>1513</v>
      </c>
      <c r="Z28" t="e">
        <f>VLOOKUP(A28,#REF!,9,FALSE)</f>
        <v>#REF!</v>
      </c>
    </row>
    <row r="29" spans="1:26" s="220" customFormat="1" ht="69.599999999999994" customHeight="1" thickBot="1">
      <c r="A29" s="231" t="s">
        <v>1476</v>
      </c>
      <c r="B29" s="238" t="e">
        <v>#N/A</v>
      </c>
      <c r="C29" s="237" t="e">
        <v>#N/A</v>
      </c>
      <c r="D29" s="288"/>
      <c r="E29" s="275" t="s">
        <v>1453</v>
      </c>
      <c r="F29" s="288"/>
      <c r="G29" s="289" t="s">
        <v>1457</v>
      </c>
      <c r="H29" s="236"/>
      <c r="I29" s="236"/>
      <c r="J29" s="236"/>
      <c r="K29" s="235"/>
      <c r="L29" s="235"/>
      <c r="M29" s="235"/>
      <c r="N29" s="290"/>
      <c r="O29" s="291"/>
      <c r="P29" s="280"/>
      <c r="Q29" s="226" t="s">
        <v>64</v>
      </c>
      <c r="R29" s="133" t="s">
        <v>1506</v>
      </c>
      <c r="S29" s="234"/>
      <c r="T29" s="233"/>
      <c r="U29" s="232"/>
      <c r="V29" s="232"/>
      <c r="W29" s="232"/>
      <c r="X29" s="232"/>
      <c r="Y29" s="232" t="s">
        <v>1513</v>
      </c>
      <c r="Z29" t="e">
        <f>VLOOKUP(A29,#REF!,9,FALSE)</f>
        <v>#REF!</v>
      </c>
    </row>
    <row r="30" spans="1:26" ht="15.75" thickBot="1">
      <c r="A30" s="281" t="s">
        <v>530</v>
      </c>
      <c r="B30" s="104" t="s">
        <v>50</v>
      </c>
      <c r="C30" s="221">
        <v>45772</v>
      </c>
      <c r="D30" s="288"/>
      <c r="E30" s="275" t="s">
        <v>1453</v>
      </c>
      <c r="F30" s="288"/>
      <c r="G30" s="289" t="s">
        <v>1479</v>
      </c>
      <c r="H30" s="236"/>
      <c r="I30" s="236"/>
      <c r="J30" s="45"/>
      <c r="K30" s="210"/>
      <c r="L30" s="210"/>
      <c r="M30" s="210"/>
      <c r="N30" s="290"/>
      <c r="O30" s="291"/>
      <c r="P30" s="280"/>
      <c r="Q30" s="281" t="s">
        <v>1479</v>
      </c>
      <c r="R30" s="133" t="s">
        <v>1506</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1453</v>
      </c>
      <c r="F31" s="295"/>
      <c r="G31" s="296" t="s">
        <v>1479</v>
      </c>
      <c r="H31" s="228"/>
      <c r="I31" s="228"/>
      <c r="J31" s="242"/>
      <c r="K31" s="243"/>
      <c r="L31" s="243"/>
      <c r="M31" s="243"/>
      <c r="N31" s="228"/>
      <c r="O31" s="297"/>
      <c r="P31" s="280"/>
      <c r="Q31" s="239" t="s">
        <v>1479</v>
      </c>
      <c r="R31" s="133" t="s">
        <v>1506</v>
      </c>
      <c r="S31" s="244"/>
      <c r="T31" s="245"/>
      <c r="U31" s="246"/>
      <c r="V31" s="246"/>
      <c r="W31" s="246"/>
      <c r="X31" s="246"/>
      <c r="Y31" s="246" t="s">
        <v>1514</v>
      </c>
      <c r="Z31" t="e">
        <f>VLOOKUP(A31,#REF!,9,FALSE)</f>
        <v>#REF!</v>
      </c>
    </row>
    <row r="32" spans="1:26" ht="15.75" thickBot="1">
      <c r="A32" s="281" t="s">
        <v>532</v>
      </c>
      <c r="B32" s="104" t="s">
        <v>50</v>
      </c>
      <c r="C32" s="221">
        <v>45772</v>
      </c>
      <c r="D32" s="288"/>
      <c r="E32" s="275" t="s">
        <v>1453</v>
      </c>
      <c r="F32" s="288"/>
      <c r="G32" s="289" t="s">
        <v>1479</v>
      </c>
      <c r="H32" s="236"/>
      <c r="I32" s="236"/>
      <c r="J32" s="45"/>
      <c r="K32" s="210"/>
      <c r="L32" s="210"/>
      <c r="M32" s="210"/>
      <c r="N32" s="290"/>
      <c r="O32" s="291"/>
      <c r="P32" s="280"/>
      <c r="Q32" s="281" t="s">
        <v>1479</v>
      </c>
      <c r="R32" s="133" t="s">
        <v>1506</v>
      </c>
      <c r="S32" s="133"/>
      <c r="T32" s="282"/>
      <c r="U32" s="283"/>
      <c r="V32" s="283"/>
      <c r="W32" s="283"/>
      <c r="X32" s="283"/>
      <c r="Y32" s="283"/>
      <c r="Z32" t="e">
        <f>VLOOKUP(A32,#REF!,9,FALSE)</f>
        <v>#REF!</v>
      </c>
    </row>
    <row r="33" spans="1:26" ht="15.75" thickBot="1">
      <c r="A33" s="281" t="s">
        <v>522</v>
      </c>
      <c r="B33" s="104" t="s">
        <v>50</v>
      </c>
      <c r="C33" s="221">
        <v>45831</v>
      </c>
      <c r="D33" s="288"/>
      <c r="E33" s="275" t="s">
        <v>1453</v>
      </c>
      <c r="F33" s="288"/>
      <c r="G33" s="289" t="s">
        <v>1457</v>
      </c>
      <c r="H33" s="236"/>
      <c r="I33" s="236"/>
      <c r="J33" s="45"/>
      <c r="K33" s="210"/>
      <c r="L33" s="210"/>
      <c r="M33" s="210"/>
      <c r="N33" s="290"/>
      <c r="O33" s="291"/>
      <c r="P33" s="280"/>
      <c r="Q33" s="231" t="s">
        <v>64</v>
      </c>
      <c r="R33" s="133" t="s">
        <v>1506</v>
      </c>
      <c r="S33" s="133"/>
      <c r="T33" s="282"/>
      <c r="U33" s="283"/>
      <c r="V33" s="283"/>
      <c r="W33" s="283"/>
      <c r="X33" s="283"/>
      <c r="Y33" s="283"/>
      <c r="Z33" t="e">
        <f>VLOOKUP(A33,#REF!,9,FALSE)</f>
        <v>#REF!</v>
      </c>
    </row>
    <row r="34" spans="1:26" ht="15.75" thickBot="1">
      <c r="A34" s="281" t="s">
        <v>516</v>
      </c>
      <c r="B34" s="104" t="s">
        <v>50</v>
      </c>
      <c r="C34" s="221">
        <v>45831</v>
      </c>
      <c r="D34" s="288"/>
      <c r="E34" s="275" t="s">
        <v>1453</v>
      </c>
      <c r="F34" s="288"/>
      <c r="G34" s="289" t="s">
        <v>1457</v>
      </c>
      <c r="H34" s="236"/>
      <c r="I34" s="236"/>
      <c r="J34" s="45"/>
      <c r="K34" s="210"/>
      <c r="L34" s="210"/>
      <c r="M34" s="210"/>
      <c r="N34" s="290"/>
      <c r="O34" s="291"/>
      <c r="P34" s="280"/>
      <c r="Q34" s="281" t="s">
        <v>64</v>
      </c>
      <c r="R34" s="133" t="s">
        <v>1506</v>
      </c>
      <c r="S34" s="133"/>
      <c r="T34" s="282"/>
      <c r="U34" s="283"/>
      <c r="V34" s="283"/>
      <c r="W34" s="283"/>
      <c r="X34" s="283"/>
      <c r="Y34" s="283"/>
      <c r="Z34" t="e">
        <f>VLOOKUP(A34,#REF!,9,FALSE)</f>
        <v>#REF!</v>
      </c>
    </row>
    <row r="35" spans="1:26" ht="15.75" thickBot="1">
      <c r="A35" s="281" t="s">
        <v>518</v>
      </c>
      <c r="B35" s="104" t="s">
        <v>50</v>
      </c>
      <c r="C35" s="221">
        <v>45831</v>
      </c>
      <c r="D35" s="288"/>
      <c r="E35" s="275" t="s">
        <v>1453</v>
      </c>
      <c r="F35" s="288"/>
      <c r="G35" s="289" t="s">
        <v>1457</v>
      </c>
      <c r="H35" s="236"/>
      <c r="I35" s="236"/>
      <c r="J35" s="45"/>
      <c r="K35" s="210"/>
      <c r="L35" s="210"/>
      <c r="M35" s="210"/>
      <c r="N35" s="290"/>
      <c r="O35" s="291"/>
      <c r="P35" s="280"/>
      <c r="Q35" s="281" t="s">
        <v>64</v>
      </c>
      <c r="R35" s="133" t="s">
        <v>1506</v>
      </c>
      <c r="S35" s="133"/>
      <c r="T35" s="282"/>
      <c r="U35" s="283"/>
      <c r="V35" s="283"/>
      <c r="W35" s="283"/>
      <c r="X35" s="283"/>
      <c r="Y35" s="283"/>
      <c r="Z35" t="e">
        <f>VLOOKUP(A35,#REF!,9,FALSE)</f>
        <v>#REF!</v>
      </c>
    </row>
    <row r="36" spans="1:26" ht="15.75" thickBot="1">
      <c r="A36" s="281" t="s">
        <v>514</v>
      </c>
      <c r="B36" s="104" t="s">
        <v>50</v>
      </c>
      <c r="C36" s="221">
        <v>45772</v>
      </c>
      <c r="D36" s="288"/>
      <c r="E36" s="275" t="s">
        <v>1453</v>
      </c>
      <c r="F36" s="288"/>
      <c r="G36" s="289" t="s">
        <v>1479</v>
      </c>
      <c r="H36" s="236"/>
      <c r="I36" s="236"/>
      <c r="J36" s="45"/>
      <c r="K36" s="210"/>
      <c r="L36" s="210"/>
      <c r="M36" s="210"/>
      <c r="N36" s="290"/>
      <c r="O36" s="291"/>
      <c r="P36" s="280"/>
      <c r="Q36" s="281" t="s">
        <v>1479</v>
      </c>
      <c r="R36" s="133" t="s">
        <v>1506</v>
      </c>
      <c r="S36" s="133"/>
      <c r="T36" s="282"/>
      <c r="U36" s="283"/>
      <c r="V36" s="283"/>
      <c r="W36" s="283"/>
      <c r="X36" s="283"/>
      <c r="Y36" s="283"/>
      <c r="Z36" t="e">
        <f>VLOOKUP(A36,#REF!,9,FALSE)</f>
        <v>#REF!</v>
      </c>
    </row>
    <row r="37" spans="1:26" ht="15.75" thickBot="1">
      <c r="A37" s="281" t="s">
        <v>524</v>
      </c>
      <c r="B37" s="104" t="s">
        <v>50</v>
      </c>
      <c r="C37" s="221">
        <v>45831</v>
      </c>
      <c r="D37" s="288"/>
      <c r="E37" s="275" t="s">
        <v>1453</v>
      </c>
      <c r="F37" s="288"/>
      <c r="G37" s="289" t="s">
        <v>1457</v>
      </c>
      <c r="H37" s="236"/>
      <c r="I37" s="236"/>
      <c r="J37" s="45"/>
      <c r="K37" s="210"/>
      <c r="L37" s="210"/>
      <c r="M37" s="210"/>
      <c r="N37" s="290"/>
      <c r="O37" s="291"/>
      <c r="P37" s="280"/>
      <c r="Q37" s="281" t="s">
        <v>64</v>
      </c>
      <c r="R37" s="133" t="s">
        <v>1506</v>
      </c>
      <c r="S37" s="133"/>
      <c r="T37" s="282"/>
      <c r="U37" s="283"/>
      <c r="V37" s="283"/>
      <c r="W37" s="283"/>
      <c r="X37" s="283"/>
      <c r="Y37" s="283"/>
      <c r="Z37" t="e">
        <f>VLOOKUP(A37,#REF!,9,FALSE)</f>
        <v>#REF!</v>
      </c>
    </row>
    <row r="38" spans="1:26" ht="15.75" thickBot="1">
      <c r="A38" s="281" t="s">
        <v>528</v>
      </c>
      <c r="B38" s="104" t="s">
        <v>50</v>
      </c>
      <c r="C38" s="221">
        <v>45831</v>
      </c>
      <c r="D38" s="288"/>
      <c r="E38" s="275" t="s">
        <v>1453</v>
      </c>
      <c r="F38" s="288"/>
      <c r="G38" s="289" t="s">
        <v>1457</v>
      </c>
      <c r="H38" s="236"/>
      <c r="I38" s="236"/>
      <c r="J38" s="45"/>
      <c r="K38" s="210"/>
      <c r="L38" s="210"/>
      <c r="M38" s="210"/>
      <c r="N38" s="290"/>
      <c r="O38" s="291"/>
      <c r="P38" s="280"/>
      <c r="Q38" s="281" t="s">
        <v>64</v>
      </c>
      <c r="R38" s="133" t="s">
        <v>1506</v>
      </c>
      <c r="S38" s="133"/>
      <c r="T38" s="282"/>
      <c r="U38" s="283"/>
      <c r="V38" s="283"/>
      <c r="W38" s="283"/>
      <c r="X38" s="283"/>
      <c r="Y38" s="283"/>
      <c r="Z38" t="e">
        <f>VLOOKUP(A38,#REF!,9,FALSE)</f>
        <v>#REF!</v>
      </c>
    </row>
    <row r="39" spans="1:26" s="222" customFormat="1" ht="70.150000000000006" customHeight="1" thickBot="1">
      <c r="A39" s="226" t="s">
        <v>1480</v>
      </c>
      <c r="B39" s="230" t="e">
        <v>#N/A</v>
      </c>
      <c r="C39" s="229" t="e">
        <v>#N/A</v>
      </c>
      <c r="D39" s="295"/>
      <c r="E39" s="275" t="s">
        <v>1453</v>
      </c>
      <c r="F39" s="295"/>
      <c r="G39" s="296" t="s">
        <v>1479</v>
      </c>
      <c r="H39" s="228"/>
      <c r="I39" s="228"/>
      <c r="J39" s="228"/>
      <c r="K39" s="227"/>
      <c r="L39" s="227"/>
      <c r="M39" s="227"/>
      <c r="N39" s="228"/>
      <c r="O39" s="297"/>
      <c r="P39" s="280"/>
      <c r="Q39" s="226" t="s">
        <v>1479</v>
      </c>
      <c r="R39" s="133" t="s">
        <v>1506</v>
      </c>
      <c r="S39" s="225"/>
      <c r="T39" s="224"/>
      <c r="U39" s="223"/>
      <c r="V39" s="223"/>
      <c r="W39" s="223"/>
      <c r="X39" s="223"/>
      <c r="Y39" s="223" t="s">
        <v>1513</v>
      </c>
      <c r="Z39" t="e">
        <f>VLOOKUP(A39,#REF!,9,FALSE)</f>
        <v>#REF!</v>
      </c>
    </row>
    <row r="40" spans="1:26" ht="15.75" thickBot="1">
      <c r="A40" s="281" t="s">
        <v>667</v>
      </c>
      <c r="B40" s="104" t="s">
        <v>50</v>
      </c>
      <c r="C40" s="221">
        <v>45831</v>
      </c>
      <c r="D40" s="288"/>
      <c r="E40" s="275" t="s">
        <v>1453</v>
      </c>
      <c r="F40" s="288"/>
      <c r="G40" s="289" t="s">
        <v>1457</v>
      </c>
      <c r="H40" s="236"/>
      <c r="I40" s="236"/>
      <c r="J40" s="45"/>
      <c r="K40" s="210"/>
      <c r="L40" s="210"/>
      <c r="M40" s="210"/>
      <c r="N40" s="290"/>
      <c r="O40" s="291"/>
      <c r="P40" s="280"/>
      <c r="Q40" s="281" t="s">
        <v>64</v>
      </c>
      <c r="R40" s="133" t="s">
        <v>1506</v>
      </c>
      <c r="S40" s="133"/>
      <c r="T40" s="282"/>
      <c r="U40" s="283"/>
      <c r="V40" s="283"/>
      <c r="W40" s="283"/>
      <c r="X40" s="283"/>
      <c r="Y40" s="283"/>
      <c r="Z40" t="e">
        <f>VLOOKUP(A40,#REF!,9,FALSE)</f>
        <v>#REF!</v>
      </c>
    </row>
    <row r="41" spans="1:26" ht="15.75" thickBot="1">
      <c r="A41" s="281" t="s">
        <v>109</v>
      </c>
      <c r="B41" s="104" t="s">
        <v>50</v>
      </c>
      <c r="C41" s="221">
        <v>45807</v>
      </c>
      <c r="D41" s="288"/>
      <c r="E41" s="275" t="s">
        <v>1504</v>
      </c>
      <c r="F41" s="288"/>
      <c r="G41" s="289" t="s">
        <v>1457</v>
      </c>
      <c r="H41" s="236"/>
      <c r="I41" s="236"/>
      <c r="J41" s="45"/>
      <c r="K41" s="210"/>
      <c r="L41" s="210"/>
      <c r="M41" s="210"/>
      <c r="N41" s="290"/>
      <c r="O41" s="291"/>
      <c r="P41" s="280" t="s">
        <v>1505</v>
      </c>
      <c r="Q41" s="281" t="s">
        <v>58</v>
      </c>
      <c r="R41" s="133" t="s">
        <v>1506</v>
      </c>
      <c r="S41" s="133"/>
      <c r="T41" s="282"/>
      <c r="U41" s="283"/>
      <c r="V41" s="283"/>
      <c r="W41" s="283"/>
      <c r="X41" s="283"/>
      <c r="Y41" s="283"/>
      <c r="Z41" t="e">
        <f>VLOOKUP(A41,#REF!,9,FALSE)</f>
        <v>#REF!</v>
      </c>
    </row>
    <row r="42" spans="1:26" ht="15.75" thickBot="1">
      <c r="A42" s="281" t="s">
        <v>107</v>
      </c>
      <c r="B42" s="104" t="s">
        <v>50</v>
      </c>
      <c r="C42" s="221">
        <v>45807</v>
      </c>
      <c r="D42" s="288"/>
      <c r="E42" s="275" t="s">
        <v>1504</v>
      </c>
      <c r="F42" s="288"/>
      <c r="G42" s="289" t="s">
        <v>1457</v>
      </c>
      <c r="H42" s="236"/>
      <c r="I42" s="236"/>
      <c r="J42" s="45"/>
      <c r="K42" s="210"/>
      <c r="L42" s="210"/>
      <c r="M42" s="210"/>
      <c r="N42" s="290"/>
      <c r="O42" s="291"/>
      <c r="P42" s="280" t="s">
        <v>1505</v>
      </c>
      <c r="Q42" s="281" t="s">
        <v>64</v>
      </c>
      <c r="R42" s="133" t="s">
        <v>1506</v>
      </c>
      <c r="S42" s="133"/>
      <c r="T42" s="282"/>
      <c r="U42" s="283"/>
      <c r="V42" s="283"/>
      <c r="W42" s="283"/>
      <c r="X42" s="283"/>
      <c r="Y42" s="283"/>
      <c r="Z42" t="e">
        <f>VLOOKUP(A42,#REF!,9,FALSE)</f>
        <v>#REF!</v>
      </c>
    </row>
    <row r="43" spans="1:26" ht="15.75" thickBot="1">
      <c r="A43" s="281" t="s">
        <v>105</v>
      </c>
      <c r="B43" s="104" t="s">
        <v>50</v>
      </c>
      <c r="C43" s="221">
        <v>45807</v>
      </c>
      <c r="D43" s="288"/>
      <c r="E43" s="275" t="s">
        <v>1504</v>
      </c>
      <c r="F43" s="288"/>
      <c r="G43" s="289" t="s">
        <v>1457</v>
      </c>
      <c r="H43" s="236"/>
      <c r="I43" s="236"/>
      <c r="J43" s="45"/>
      <c r="K43" s="210"/>
      <c r="L43" s="210"/>
      <c r="M43" s="210"/>
      <c r="N43" s="290"/>
      <c r="O43" s="291"/>
      <c r="P43" s="280" t="s">
        <v>1505</v>
      </c>
      <c r="Q43" s="281" t="s">
        <v>58</v>
      </c>
      <c r="R43" s="133" t="s">
        <v>1506</v>
      </c>
      <c r="S43" s="133"/>
      <c r="T43" s="282"/>
      <c r="U43" s="283"/>
      <c r="V43" s="283"/>
      <c r="W43" s="283"/>
      <c r="X43" s="283"/>
      <c r="Y43" s="283"/>
      <c r="Z43" t="e">
        <f>VLOOKUP(A43,#REF!,9,FALSE)</f>
        <v>#REF!</v>
      </c>
    </row>
    <row r="44" spans="1:26" ht="15.75" thickBot="1">
      <c r="A44" s="281" t="s">
        <v>102</v>
      </c>
      <c r="B44" s="104" t="s">
        <v>50</v>
      </c>
      <c r="C44" s="221">
        <v>45807</v>
      </c>
      <c r="D44" s="288"/>
      <c r="E44" s="275" t="s">
        <v>1504</v>
      </c>
      <c r="F44" s="288"/>
      <c r="G44" s="289" t="s">
        <v>1457</v>
      </c>
      <c r="H44" s="236"/>
      <c r="I44" s="236"/>
      <c r="J44" s="45"/>
      <c r="K44" s="210"/>
      <c r="L44" s="210"/>
      <c r="M44" s="210"/>
      <c r="N44" s="290"/>
      <c r="O44" s="291"/>
      <c r="P44" s="280" t="s">
        <v>1465</v>
      </c>
      <c r="Q44" s="281" t="s">
        <v>64</v>
      </c>
      <c r="R44" s="133" t="s">
        <v>1506</v>
      </c>
      <c r="S44" s="133"/>
      <c r="T44" s="282"/>
      <c r="U44" s="283"/>
      <c r="V44" s="283"/>
      <c r="W44" s="283"/>
      <c r="X44" s="283"/>
      <c r="Y44" s="283"/>
      <c r="Z44" t="e">
        <f>VLOOKUP(A44,#REF!,9,FALSE)</f>
        <v>#REF!</v>
      </c>
    </row>
    <row r="45" spans="1:26" ht="15.75" thickBot="1">
      <c r="A45" s="348" t="s">
        <v>406</v>
      </c>
      <c r="B45" s="104" t="s">
        <v>50</v>
      </c>
      <c r="C45" s="221">
        <v>45807</v>
      </c>
      <c r="D45" s="288"/>
      <c r="E45" s="275" t="s">
        <v>1453</v>
      </c>
      <c r="F45" s="288"/>
      <c r="G45" s="289" t="s">
        <v>1457</v>
      </c>
      <c r="H45" s="236"/>
      <c r="I45" s="236"/>
      <c r="J45" s="45"/>
      <c r="K45" s="210"/>
      <c r="L45" s="210"/>
      <c r="M45" s="210"/>
      <c r="N45" s="290"/>
      <c r="O45" s="291"/>
      <c r="P45" s="280"/>
      <c r="Q45" s="281" t="s">
        <v>58</v>
      </c>
      <c r="R45" s="133" t="s">
        <v>1506</v>
      </c>
      <c r="S45" s="133"/>
      <c r="T45" s="282"/>
      <c r="U45" s="283"/>
      <c r="V45" s="283"/>
      <c r="W45" s="283"/>
      <c r="X45" s="283"/>
      <c r="Y45" s="283"/>
      <c r="Z45" t="e">
        <f>VLOOKUP(A45,#REF!,9,FALSE)</f>
        <v>#REF!</v>
      </c>
    </row>
    <row r="46" spans="1:26" ht="15.75" thickBot="1">
      <c r="A46" s="298" t="s">
        <v>408</v>
      </c>
      <c r="B46" s="104" t="s">
        <v>50</v>
      </c>
      <c r="C46" s="221">
        <v>45807</v>
      </c>
      <c r="D46" s="288"/>
      <c r="E46" s="275" t="s">
        <v>1453</v>
      </c>
      <c r="F46" s="288"/>
      <c r="G46" s="296" t="s">
        <v>1457</v>
      </c>
      <c r="H46" s="236"/>
      <c r="I46" s="236"/>
      <c r="J46" s="45"/>
      <c r="K46" s="210"/>
      <c r="L46" s="210"/>
      <c r="M46" s="210"/>
      <c r="N46" s="290"/>
      <c r="O46" s="291"/>
      <c r="P46" s="280"/>
      <c r="Q46" s="281" t="s">
        <v>58</v>
      </c>
      <c r="R46" s="133" t="s">
        <v>1506</v>
      </c>
      <c r="S46" s="133"/>
      <c r="T46" s="282"/>
      <c r="U46" s="283"/>
      <c r="V46" s="283"/>
      <c r="W46" s="283"/>
      <c r="X46" s="283"/>
      <c r="Y46" s="283"/>
      <c r="Z46" t="e">
        <f>VLOOKUP(A46,#REF!,9,FALSE)</f>
        <v>#REF!</v>
      </c>
    </row>
    <row r="47" spans="1:26" ht="15.75" thickBot="1">
      <c r="A47" s="299" t="s">
        <v>1477</v>
      </c>
      <c r="B47" s="104" t="s">
        <v>50</v>
      </c>
      <c r="C47" s="221">
        <v>45807</v>
      </c>
      <c r="D47" s="288"/>
      <c r="E47" s="275" t="s">
        <v>1453</v>
      </c>
      <c r="F47" s="288"/>
      <c r="G47" s="289" t="s">
        <v>1457</v>
      </c>
      <c r="H47" s="236"/>
      <c r="I47" s="236"/>
      <c r="J47" s="45"/>
      <c r="K47" s="210"/>
      <c r="L47" s="210"/>
      <c r="M47" s="210"/>
      <c r="N47" s="290"/>
      <c r="O47" s="291"/>
      <c r="P47" s="280" t="s">
        <v>1468</v>
      </c>
      <c r="Q47" s="281" t="s">
        <v>58</v>
      </c>
      <c r="R47" s="133" t="s">
        <v>1509</v>
      </c>
      <c r="S47" s="133"/>
      <c r="T47" s="282"/>
      <c r="U47" s="283"/>
      <c r="V47" s="283"/>
      <c r="W47" s="283"/>
      <c r="X47" s="283"/>
      <c r="Y47" s="283"/>
      <c r="Z47" t="e">
        <f>VLOOKUP(A47,#REF!,9,FALSE)</f>
        <v>#REF!</v>
      </c>
    </row>
    <row r="48" spans="1:26" ht="15.75" thickBot="1">
      <c r="A48" s="298" t="s">
        <v>451</v>
      </c>
      <c r="B48" s="104" t="s">
        <v>50</v>
      </c>
      <c r="C48" s="221">
        <v>45807</v>
      </c>
      <c r="D48" s="288"/>
      <c r="E48" s="275" t="s">
        <v>1453</v>
      </c>
      <c r="F48" s="288"/>
      <c r="G48" s="296" t="s">
        <v>1479</v>
      </c>
      <c r="H48" s="236"/>
      <c r="I48" s="236"/>
      <c r="J48" s="45"/>
      <c r="K48" s="210"/>
      <c r="L48" s="210"/>
      <c r="M48" s="210"/>
      <c r="N48" s="290"/>
      <c r="O48" s="291"/>
      <c r="P48" s="280" t="s">
        <v>1515</v>
      </c>
      <c r="Q48" s="281" t="s">
        <v>1479</v>
      </c>
      <c r="R48" s="133" t="s">
        <v>1506</v>
      </c>
      <c r="S48" s="133"/>
      <c r="T48" s="282"/>
      <c r="U48" s="283"/>
      <c r="V48" s="283"/>
      <c r="W48" s="283"/>
      <c r="X48" s="283"/>
      <c r="Y48" s="283"/>
      <c r="Z48" t="e">
        <f>VLOOKUP(A48,#REF!,9,FALSE)</f>
        <v>#REF!</v>
      </c>
    </row>
    <row r="49" spans="1:26" ht="15.75" thickBot="1">
      <c r="A49" s="298" t="s">
        <v>445</v>
      </c>
      <c r="B49" s="104" t="s">
        <v>121</v>
      </c>
      <c r="C49" s="221">
        <v>45772</v>
      </c>
      <c r="D49" s="288"/>
      <c r="E49" s="275" t="s">
        <v>1453</v>
      </c>
      <c r="F49" s="288"/>
      <c r="G49" s="296" t="s">
        <v>1479</v>
      </c>
      <c r="H49" s="236"/>
      <c r="I49" s="236"/>
      <c r="J49" s="45"/>
      <c r="K49" s="210"/>
      <c r="L49" s="210"/>
      <c r="M49" s="210"/>
      <c r="N49" s="290"/>
      <c r="O49" s="291"/>
      <c r="P49" s="280" t="s">
        <v>1515</v>
      </c>
      <c r="Q49" s="281" t="s">
        <v>1479</v>
      </c>
      <c r="R49" s="133" t="s">
        <v>1506</v>
      </c>
      <c r="S49" s="133"/>
      <c r="T49" s="282"/>
      <c r="U49" s="283"/>
      <c r="V49" s="283"/>
      <c r="W49" s="283"/>
      <c r="X49" s="283"/>
      <c r="Y49" s="283"/>
      <c r="Z49" t="e">
        <f>VLOOKUP(A49,#REF!,9,FALSE)</f>
        <v>#REF!</v>
      </c>
    </row>
    <row r="50" spans="1:26" ht="15.75" thickBot="1">
      <c r="A50" s="298" t="s">
        <v>443</v>
      </c>
      <c r="B50" s="104" t="s">
        <v>121</v>
      </c>
      <c r="C50" s="221">
        <v>45772</v>
      </c>
      <c r="D50" s="288"/>
      <c r="E50" s="275" t="s">
        <v>1453</v>
      </c>
      <c r="F50" s="288"/>
      <c r="G50" s="296" t="s">
        <v>1479</v>
      </c>
      <c r="H50" s="236"/>
      <c r="I50" s="236"/>
      <c r="J50" s="45"/>
      <c r="K50" s="210"/>
      <c r="L50" s="210"/>
      <c r="M50" s="210"/>
      <c r="N50" s="290"/>
      <c r="O50" s="291"/>
      <c r="P50" s="280" t="s">
        <v>1515</v>
      </c>
      <c r="Q50" s="281" t="s">
        <v>1479</v>
      </c>
      <c r="R50" s="133" t="s">
        <v>1506</v>
      </c>
      <c r="S50" s="133"/>
      <c r="T50" s="282"/>
      <c r="U50" s="283"/>
      <c r="V50" s="283"/>
      <c r="W50" s="283"/>
      <c r="X50" s="283"/>
      <c r="Y50" s="283"/>
      <c r="Z50" t="e">
        <f>VLOOKUP(A50,#REF!,9,FALSE)</f>
        <v>#REF!</v>
      </c>
    </row>
    <row r="51" spans="1:26" ht="15.75" thickBot="1">
      <c r="A51" s="298" t="s">
        <v>449</v>
      </c>
      <c r="B51" s="104" t="e">
        <v>#N/A</v>
      </c>
      <c r="C51" s="221" t="e">
        <v>#N/A</v>
      </c>
      <c r="D51" s="288"/>
      <c r="E51" s="275" t="s">
        <v>1453</v>
      </c>
      <c r="F51" s="288"/>
      <c r="G51" s="296" t="s">
        <v>1479</v>
      </c>
      <c r="H51" s="236"/>
      <c r="I51" s="236"/>
      <c r="J51" s="45"/>
      <c r="K51" s="210"/>
      <c r="L51" s="210"/>
      <c r="M51" s="210"/>
      <c r="N51" s="290"/>
      <c r="O51" s="291"/>
      <c r="P51" s="280" t="s">
        <v>1515</v>
      </c>
      <c r="Q51" s="281" t="s">
        <v>1479</v>
      </c>
      <c r="R51" s="133" t="s">
        <v>1506</v>
      </c>
      <c r="S51" s="133"/>
      <c r="T51" s="282"/>
      <c r="U51" s="283"/>
      <c r="V51" s="283"/>
      <c r="W51" s="283"/>
      <c r="X51" s="283"/>
      <c r="Y51" s="283"/>
      <c r="Z51" t="e">
        <f>VLOOKUP(A51,#REF!,9,FALSE)</f>
        <v>#REF!</v>
      </c>
    </row>
    <row r="52" spans="1:26" ht="13.9" customHeight="1" thickBot="1">
      <c r="A52" s="298" t="s">
        <v>425</v>
      </c>
      <c r="B52" s="104" t="s">
        <v>121</v>
      </c>
      <c r="C52" s="221">
        <v>45925</v>
      </c>
      <c r="D52" s="288"/>
      <c r="E52" s="275" t="s">
        <v>1504</v>
      </c>
      <c r="F52" s="288"/>
      <c r="G52" s="289" t="s">
        <v>1457</v>
      </c>
      <c r="H52" s="236"/>
      <c r="I52" s="236"/>
      <c r="J52" s="45"/>
      <c r="K52" s="210"/>
      <c r="L52" s="210"/>
      <c r="M52" s="210"/>
      <c r="N52" s="290"/>
      <c r="O52" s="291"/>
      <c r="P52" s="280" t="s">
        <v>1505</v>
      </c>
      <c r="Q52" s="281" t="s">
        <v>64</v>
      </c>
      <c r="R52" s="133" t="s">
        <v>1506</v>
      </c>
      <c r="S52" s="133"/>
      <c r="T52" s="282"/>
      <c r="U52" s="283"/>
      <c r="V52" s="283"/>
      <c r="W52" s="283"/>
      <c r="X52" s="283"/>
      <c r="Y52" s="283"/>
      <c r="Z52" t="e">
        <f>VLOOKUP(A52,#REF!,9,FALSE)</f>
        <v>#REF!</v>
      </c>
    </row>
    <row r="53" spans="1:26" ht="15.75" thickBot="1">
      <c r="A53" s="298" t="s">
        <v>427</v>
      </c>
      <c r="B53" s="104" t="s">
        <v>121</v>
      </c>
      <c r="C53" s="221">
        <v>45925</v>
      </c>
      <c r="D53" s="288"/>
      <c r="E53" s="275" t="s">
        <v>1504</v>
      </c>
      <c r="F53" s="288"/>
      <c r="G53" s="289" t="s">
        <v>1457</v>
      </c>
      <c r="H53" s="236"/>
      <c r="I53" s="236"/>
      <c r="J53" s="45"/>
      <c r="K53" s="210"/>
      <c r="L53" s="210"/>
      <c r="M53" s="210"/>
      <c r="N53" s="290"/>
      <c r="O53" s="291"/>
      <c r="P53" s="280" t="s">
        <v>1505</v>
      </c>
      <c r="Q53" s="281" t="s">
        <v>64</v>
      </c>
      <c r="R53" s="133" t="s">
        <v>1506</v>
      </c>
      <c r="S53" s="133"/>
      <c r="T53" s="282"/>
      <c r="U53" s="283"/>
      <c r="V53" s="283"/>
      <c r="W53" s="283"/>
      <c r="X53" s="283"/>
      <c r="Y53" s="283"/>
      <c r="Z53" t="e">
        <f>VLOOKUP(A53,#REF!,9,FALSE)</f>
        <v>#REF!</v>
      </c>
    </row>
    <row r="54" spans="1:26" ht="15.75" thickBot="1">
      <c r="A54" s="298" t="s">
        <v>423</v>
      </c>
      <c r="B54" s="104" t="s">
        <v>121</v>
      </c>
      <c r="C54" s="221">
        <v>45925</v>
      </c>
      <c r="D54" s="288"/>
      <c r="E54" s="275" t="s">
        <v>1504</v>
      </c>
      <c r="F54" s="288"/>
      <c r="G54" s="289" t="s">
        <v>1457</v>
      </c>
      <c r="H54" s="236"/>
      <c r="I54" s="236"/>
      <c r="J54" s="45"/>
      <c r="K54" s="210"/>
      <c r="L54" s="210"/>
      <c r="M54" s="210"/>
      <c r="N54" s="290"/>
      <c r="O54" s="291"/>
      <c r="P54" s="280" t="s">
        <v>1505</v>
      </c>
      <c r="Q54" s="281" t="s">
        <v>64</v>
      </c>
      <c r="R54" s="133" t="s">
        <v>1506</v>
      </c>
      <c r="S54" s="133"/>
      <c r="T54" s="282"/>
      <c r="U54" s="283"/>
      <c r="V54" s="283"/>
      <c r="W54" s="283"/>
      <c r="X54" s="283"/>
      <c r="Y54" s="283"/>
      <c r="Z54" t="e">
        <f>VLOOKUP(A54,#REF!,9,FALSE)</f>
        <v>#REF!</v>
      </c>
    </row>
    <row r="55" spans="1:26" ht="15.75" thickBot="1">
      <c r="A55" s="298" t="s">
        <v>461</v>
      </c>
      <c r="B55" s="104" t="s">
        <v>121</v>
      </c>
      <c r="C55" s="221">
        <v>45862</v>
      </c>
      <c r="D55" s="288"/>
      <c r="E55" s="275" t="s">
        <v>1504</v>
      </c>
      <c r="F55" s="288"/>
      <c r="G55" s="289" t="s">
        <v>1457</v>
      </c>
      <c r="H55" s="236"/>
      <c r="I55" s="236"/>
      <c r="J55" s="45"/>
      <c r="K55" s="210"/>
      <c r="L55" s="210"/>
      <c r="M55" s="210"/>
      <c r="N55" s="290"/>
      <c r="O55" s="291"/>
      <c r="P55" s="280" t="s">
        <v>1468</v>
      </c>
      <c r="Q55" s="281" t="s">
        <v>58</v>
      </c>
      <c r="R55" s="133" t="s">
        <v>1509</v>
      </c>
      <c r="S55" s="133"/>
      <c r="T55" s="282"/>
      <c r="U55" s="283"/>
      <c r="V55" s="283"/>
      <c r="W55" s="283"/>
      <c r="X55" s="283"/>
      <c r="Y55" s="283"/>
      <c r="Z55" t="e">
        <f>VLOOKUP(A55,#REF!,9,FALSE)</f>
        <v>#REF!</v>
      </c>
    </row>
    <row r="56" spans="1:26" ht="15.75" thickBot="1">
      <c r="A56" s="298" t="s">
        <v>1516</v>
      </c>
      <c r="B56" s="104"/>
      <c r="C56" s="221" t="e">
        <v>#N/A</v>
      </c>
      <c r="D56" s="288"/>
      <c r="E56" s="275" t="s">
        <v>1504</v>
      </c>
      <c r="F56" s="288"/>
      <c r="G56" s="289" t="s">
        <v>1457</v>
      </c>
      <c r="H56" s="236"/>
      <c r="I56" s="236"/>
      <c r="J56" s="45"/>
      <c r="K56" s="210"/>
      <c r="L56" s="210"/>
      <c r="M56" s="210"/>
      <c r="N56" s="290"/>
      <c r="O56" s="291"/>
      <c r="P56" s="280" t="s">
        <v>1517</v>
      </c>
      <c r="Q56" s="281" t="s">
        <v>58</v>
      </c>
      <c r="R56" s="133" t="s">
        <v>1509</v>
      </c>
      <c r="S56" s="133"/>
      <c r="T56" s="282"/>
      <c r="U56" s="283"/>
      <c r="V56" s="283"/>
      <c r="W56" s="283"/>
      <c r="X56" s="283"/>
      <c r="Y56" s="283"/>
      <c r="Z56" t="e">
        <f>VLOOKUP(A56,#REF!,9,FALSE)</f>
        <v>#REF!</v>
      </c>
    </row>
    <row r="57" spans="1:26" ht="15.75" thickBot="1">
      <c r="A57" s="165" t="s">
        <v>1518</v>
      </c>
      <c r="B57" s="104" t="s">
        <v>121</v>
      </c>
      <c r="C57" s="300">
        <v>45787</v>
      </c>
      <c r="D57" s="288"/>
      <c r="E57" s="275" t="s">
        <v>1504</v>
      </c>
      <c r="F57" s="288"/>
      <c r="G57" s="289" t="s">
        <v>1457</v>
      </c>
      <c r="H57" s="236"/>
      <c r="I57" s="236"/>
      <c r="J57" s="45"/>
      <c r="K57" s="210"/>
      <c r="L57" s="210"/>
      <c r="M57" s="210"/>
      <c r="N57" s="290"/>
      <c r="O57" s="291"/>
      <c r="P57" s="280" t="s">
        <v>1468</v>
      </c>
      <c r="Q57" s="281" t="s">
        <v>1519</v>
      </c>
      <c r="R57" s="133" t="s">
        <v>1509</v>
      </c>
      <c r="S57" s="133"/>
      <c r="T57" s="282"/>
      <c r="U57" s="283"/>
      <c r="V57" s="283"/>
      <c r="W57" s="283"/>
      <c r="X57" s="283"/>
      <c r="Y57" s="283"/>
      <c r="Z57" t="e">
        <f>VLOOKUP(A57,#REF!,9,FALSE)</f>
        <v>#REF!</v>
      </c>
    </row>
    <row r="58" spans="1:26" ht="15.75" thickBot="1">
      <c r="A58" s="662" t="s">
        <v>423</v>
      </c>
      <c r="B58" s="104" t="s">
        <v>50</v>
      </c>
      <c r="C58" s="302">
        <v>45807</v>
      </c>
      <c r="D58" s="288"/>
      <c r="E58" s="275" t="s">
        <v>1453</v>
      </c>
      <c r="F58" s="288"/>
      <c r="G58" s="289" t="s">
        <v>1457</v>
      </c>
      <c r="H58" s="236"/>
      <c r="I58" s="236"/>
      <c r="J58" s="45"/>
      <c r="K58" s="210"/>
      <c r="L58" s="210"/>
      <c r="M58" s="210"/>
      <c r="N58" s="290"/>
      <c r="O58" s="291"/>
      <c r="P58" s="293"/>
      <c r="Q58" s="281" t="s">
        <v>64</v>
      </c>
      <c r="R58" s="133" t="s">
        <v>1506</v>
      </c>
      <c r="S58" s="133"/>
      <c r="T58" s="282"/>
      <c r="U58" s="283"/>
      <c r="V58" s="283"/>
      <c r="W58" s="283"/>
      <c r="X58" s="283"/>
      <c r="Y58" s="283"/>
    </row>
    <row r="59" spans="1:26" ht="15.75" thickBot="1">
      <c r="A59" s="662" t="s">
        <v>425</v>
      </c>
      <c r="B59" s="104" t="s">
        <v>121</v>
      </c>
      <c r="C59" s="302">
        <v>45772</v>
      </c>
      <c r="D59" s="288"/>
      <c r="E59" s="275" t="s">
        <v>1453</v>
      </c>
      <c r="F59" s="288"/>
      <c r="G59" s="289" t="s">
        <v>1457</v>
      </c>
      <c r="H59" s="236"/>
      <c r="I59" s="236"/>
      <c r="J59" s="45"/>
      <c r="K59" s="210"/>
      <c r="L59" s="210"/>
      <c r="M59" s="210"/>
      <c r="N59" s="290"/>
      <c r="O59" s="291"/>
      <c r="P59" s="293"/>
      <c r="Q59" s="281" t="s">
        <v>64</v>
      </c>
      <c r="R59" s="133" t="s">
        <v>1506</v>
      </c>
      <c r="S59" s="133"/>
      <c r="T59" s="282"/>
      <c r="U59" s="283"/>
      <c r="V59" s="283"/>
      <c r="W59" s="283"/>
      <c r="X59" s="283"/>
      <c r="Y59" s="283"/>
    </row>
    <row r="60" spans="1:26" ht="15.75" thickBot="1">
      <c r="A60" s="663" t="s">
        <v>427</v>
      </c>
      <c r="B60" s="104" t="s">
        <v>121</v>
      </c>
      <c r="C60" s="302">
        <v>45772</v>
      </c>
      <c r="D60" s="288"/>
      <c r="E60" s="275" t="s">
        <v>1453</v>
      </c>
      <c r="F60" s="288"/>
      <c r="G60" s="289" t="s">
        <v>1457</v>
      </c>
      <c r="H60" s="236"/>
      <c r="I60" s="236"/>
      <c r="J60" s="45"/>
      <c r="K60" s="210"/>
      <c r="L60" s="210"/>
      <c r="M60" s="210"/>
      <c r="N60" s="290"/>
      <c r="O60" s="291"/>
      <c r="P60" s="293"/>
      <c r="Q60" s="281" t="s">
        <v>64</v>
      </c>
      <c r="R60" s="133" t="s">
        <v>1506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1498</v>
      </c>
      <c r="B70" s="307">
        <f>SUM(K4:K9)</f>
        <v>0</v>
      </c>
      <c r="C70" s="308" t="e">
        <f>B70/B73</f>
        <v>#DIV/0!</v>
      </c>
    </row>
    <row r="71" spans="1:25">
      <c r="A71" s="306" t="s">
        <v>1392</v>
      </c>
      <c r="B71" s="307">
        <f>SUM(L4:L9)</f>
        <v>0</v>
      </c>
      <c r="C71" s="308" t="e">
        <f>B71/B73</f>
        <v>#DIV/0!</v>
      </c>
    </row>
    <row r="72" spans="1:25">
      <c r="A72" s="306" t="s">
        <v>1499</v>
      </c>
      <c r="B72" s="307">
        <f>SUM(M4:M9)</f>
        <v>0</v>
      </c>
      <c r="C72" s="308" t="e">
        <f>B72/B73</f>
        <v>#DIV/0!</v>
      </c>
    </row>
    <row r="73" spans="1:25">
      <c r="A73" s="306" t="s">
        <v>729</v>
      </c>
      <c r="B73" s="307">
        <f>SUM(B70:B72)</f>
        <v>0</v>
      </c>
      <c r="C73" s="285"/>
    </row>
    <row r="80" spans="1:25">
      <c r="A80" t="s">
        <v>1520</v>
      </c>
    </row>
    <row r="81" spans="1:1">
      <c r="A81" t="s">
        <v>1521</v>
      </c>
    </row>
    <row r="82" spans="1:1">
      <c r="A82" t="s">
        <v>1505</v>
      </c>
    </row>
    <row r="83" spans="1:1">
      <c r="A83" t="s">
        <v>1522</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1523</v>
      </c>
    </row>
    <row r="3" spans="1:18">
      <c r="A3" t="s">
        <v>1463</v>
      </c>
      <c r="B3" t="s">
        <v>20</v>
      </c>
      <c r="C3" t="s">
        <v>1494</v>
      </c>
      <c r="D3" t="s">
        <v>26</v>
      </c>
      <c r="E3" t="s">
        <v>1458</v>
      </c>
      <c r="F3" t="s">
        <v>1495</v>
      </c>
      <c r="G3" t="s">
        <v>27</v>
      </c>
      <c r="H3" t="s">
        <v>28</v>
      </c>
      <c r="I3" t="s">
        <v>1496</v>
      </c>
      <c r="J3" t="s">
        <v>1497</v>
      </c>
      <c r="K3" t="s">
        <v>1498</v>
      </c>
      <c r="L3" t="s">
        <v>1392</v>
      </c>
      <c r="M3" t="s">
        <v>1499</v>
      </c>
      <c r="N3" t="s">
        <v>1500</v>
      </c>
      <c r="O3" t="s">
        <v>1406</v>
      </c>
      <c r="P3" t="s">
        <v>1464</v>
      </c>
      <c r="Q3" t="s">
        <v>34</v>
      </c>
      <c r="R3" t="s">
        <v>1524</v>
      </c>
    </row>
    <row r="4" spans="1:18">
      <c r="A4" t="s">
        <v>406</v>
      </c>
      <c r="B4" t="s">
        <v>121</v>
      </c>
      <c r="C4" s="113">
        <v>45772</v>
      </c>
      <c r="E4" t="s">
        <v>1453</v>
      </c>
      <c r="G4" t="s">
        <v>1457</v>
      </c>
      <c r="P4" t="s">
        <v>960</v>
      </c>
      <c r="Q4" t="s">
        <v>64</v>
      </c>
      <c r="R4" t="s">
        <v>1525</v>
      </c>
    </row>
    <row r="5" spans="1:18">
      <c r="A5" t="s">
        <v>502</v>
      </c>
      <c r="B5" t="s">
        <v>50</v>
      </c>
      <c r="C5" s="113">
        <v>45772</v>
      </c>
      <c r="E5" t="s">
        <v>1453</v>
      </c>
      <c r="G5" t="s">
        <v>1457</v>
      </c>
      <c r="P5" t="s">
        <v>1505</v>
      </c>
      <c r="Q5" t="s">
        <v>69</v>
      </c>
      <c r="R5" t="s">
        <v>1526</v>
      </c>
    </row>
    <row r="6" spans="1:18">
      <c r="A6" t="s">
        <v>514</v>
      </c>
      <c r="B6" t="s">
        <v>50</v>
      </c>
      <c r="C6" s="113">
        <v>45772</v>
      </c>
      <c r="E6" t="s">
        <v>1453</v>
      </c>
      <c r="G6" t="s">
        <v>1457</v>
      </c>
      <c r="P6" t="s">
        <v>1505</v>
      </c>
      <c r="Q6" t="s">
        <v>64</v>
      </c>
      <c r="R6" t="s">
        <v>1527</v>
      </c>
    </row>
    <row r="7" spans="1:18">
      <c r="A7" t="s">
        <v>516</v>
      </c>
      <c r="B7" t="s">
        <v>50</v>
      </c>
      <c r="C7" s="113">
        <v>45831</v>
      </c>
      <c r="E7" t="s">
        <v>1453</v>
      </c>
      <c r="G7" t="s">
        <v>1457</v>
      </c>
      <c r="P7" t="s">
        <v>1505</v>
      </c>
      <c r="Q7" t="s">
        <v>64</v>
      </c>
      <c r="R7" t="s">
        <v>1528</v>
      </c>
    </row>
    <row r="8" spans="1:18">
      <c r="A8" t="s">
        <v>518</v>
      </c>
      <c r="B8" t="s">
        <v>50</v>
      </c>
      <c r="C8" s="113">
        <v>45831</v>
      </c>
      <c r="E8" t="s">
        <v>1453</v>
      </c>
      <c r="G8" t="s">
        <v>1457</v>
      </c>
      <c r="P8" t="s">
        <v>1505</v>
      </c>
      <c r="Q8" t="s">
        <v>64</v>
      </c>
      <c r="R8" t="s">
        <v>1529</v>
      </c>
    </row>
    <row r="9" spans="1:18">
      <c r="A9" t="s">
        <v>522</v>
      </c>
      <c r="B9" t="s">
        <v>50</v>
      </c>
      <c r="C9" s="113">
        <v>45831</v>
      </c>
      <c r="E9" t="s">
        <v>1453</v>
      </c>
      <c r="G9" t="s">
        <v>1457</v>
      </c>
      <c r="P9" t="s">
        <v>1530</v>
      </c>
      <c r="Q9" t="s">
        <v>58</v>
      </c>
      <c r="R9" t="s">
        <v>1531</v>
      </c>
    </row>
    <row r="10" spans="1:18">
      <c r="A10" t="s">
        <v>524</v>
      </c>
      <c r="B10" t="s">
        <v>50</v>
      </c>
      <c r="C10" s="113">
        <v>45831</v>
      </c>
      <c r="E10" t="s">
        <v>1453</v>
      </c>
      <c r="G10" t="s">
        <v>1457</v>
      </c>
      <c r="P10" t="s">
        <v>1505</v>
      </c>
      <c r="Q10" t="s">
        <v>64</v>
      </c>
      <c r="R10" t="s">
        <v>1532</v>
      </c>
    </row>
    <row r="11" spans="1:18">
      <c r="A11" t="s">
        <v>528</v>
      </c>
      <c r="B11" t="s">
        <v>50</v>
      </c>
      <c r="C11" s="113">
        <v>45831</v>
      </c>
      <c r="E11" t="s">
        <v>1453</v>
      </c>
      <c r="G11" t="s">
        <v>1457</v>
      </c>
      <c r="P11" t="s">
        <v>1505</v>
      </c>
      <c r="Q11" t="s">
        <v>64</v>
      </c>
      <c r="R11" t="s">
        <v>1533</v>
      </c>
    </row>
    <row r="12" spans="1:18">
      <c r="A12" t="s">
        <v>667</v>
      </c>
      <c r="B12" t="s">
        <v>50</v>
      </c>
      <c r="C12" s="113">
        <v>45831</v>
      </c>
      <c r="E12" t="s">
        <v>1453</v>
      </c>
      <c r="G12" t="s">
        <v>1457</v>
      </c>
      <c r="P12" t="s">
        <v>1505</v>
      </c>
      <c r="Q12" t="s">
        <v>58</v>
      </c>
      <c r="R12" t="s">
        <v>1534</v>
      </c>
    </row>
    <row r="13" spans="1:18">
      <c r="A13" t="s">
        <v>555</v>
      </c>
      <c r="B13" t="s">
        <v>50</v>
      </c>
      <c r="C13" s="113">
        <v>45772</v>
      </c>
      <c r="E13" t="s">
        <v>1453</v>
      </c>
      <c r="G13" t="s">
        <v>1457</v>
      </c>
      <c r="P13" t="s">
        <v>1465</v>
      </c>
      <c r="R13" t="s">
        <v>1535</v>
      </c>
    </row>
    <row r="14" spans="1:18">
      <c r="A14" t="s">
        <v>1477</v>
      </c>
      <c r="B14" t="e">
        <v>#N/A</v>
      </c>
      <c r="C14" t="e">
        <v>#N/A</v>
      </c>
      <c r="E14" t="s">
        <v>1453</v>
      </c>
      <c r="G14" t="s">
        <v>1457</v>
      </c>
      <c r="P14" t="s">
        <v>1468</v>
      </c>
      <c r="Q14" t="s">
        <v>58</v>
      </c>
      <c r="R14" t="s">
        <v>1536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8C1C1291-B4F6-47EA-954D-60D4A73B11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2025-10-16T17:52:16Z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