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2" documentId="8_{941262AC-BC69-4A39-A0F5-E6C0C5A7C19A}" xr6:coauthVersionLast="47" xr6:coauthVersionMax="47" xr10:uidLastSave="{11D7E1B2-BFC2-4261-B5CA-A5ABE8C02EDC}"/>
  <bookViews>
    <workbookView xWindow="-28920" yWindow="-120" windowWidth="29040" windowHeight="15720" tabRatio="920" firstSheet="5" activeTab="1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588" r:id="rId12"/>
    <pivotCache cacheId="2589" r:id="rId13"/>
    <pivotCache cacheId="2590" r:id="rId14"/>
    <pivotCache cacheId="2591" r:id="rId15"/>
    <pivotCache cacheId="25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<sst xmlns="http://schemas.openxmlformats.org/spreadsheetml/2006/main" count="19328" uniqueCount="2434">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</sst>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5"/>
      <c r="S1" s="1025"/>
      <c r="T1" s="1025"/>
      <c r="U1" s="1025"/>
      <c r="V1" s="1025"/>
      <c r="W1" s="1025"/>
      <c r="X1" s="1025"/>
      <c r="Y1" s="1025"/>
      <c r="Z1" s="1025"/>
    </row>
    <row r="2" spans="1:26" ht="24.95" customHeight="1">
      <c r="A2" s="1413" t="str">
        <f ca="1">"Last Updated: "&amp;TEXT(NOW(),"MM/DD/YYYY  h:mm AM/PM")</f>
        <v>Last Updated: 04/08/2026  8:08 PM</v>
      </c>
      <c r="B2" s="1413"/>
      <c r="C2" s="1413"/>
      <c r="D2" s="1413"/>
      <c r="E2" s="1413"/>
      <c r="F2" s="1413"/>
      <c r="G2" s="1413"/>
      <c r="H2" s="1413"/>
      <c r="I2" s="1413"/>
      <c r="J2" s="1413"/>
      <c r="K2" s="1413"/>
      <c r="L2" s="1413"/>
      <c r="M2" s="1413"/>
      <c r="N2" s="1413"/>
      <c r="O2" s="1413"/>
      <c r="P2" s="141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4" t="s">
        <v>7</v>
      </c>
      <c r="B7" s="1414"/>
      <c r="C7" s="1414"/>
      <c r="D7" s="1414"/>
      <c r="E7" s="1414"/>
      <c r="F7" s="1414"/>
      <c r="G7" s="1414"/>
      <c r="H7" s="1414"/>
      <c r="I7" s="1414"/>
      <c r="J7" s="1414"/>
      <c r="K7" s="1414"/>
      <c r="L7" s="1414"/>
      <c r="M7" s="1414"/>
      <c r="N7" s="1414"/>
      <c r="O7" s="1414"/>
      <c r="P7" s="141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5" t="s">
        <v>8</v>
      </c>
      <c r="B9" s="1416"/>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1"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3"/>
      <c r="C10" s="1025"/>
      <c r="D10" s="1401"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2"/>
      <c r="F10" s="1403"/>
      <c r="G10" s="1025"/>
      <c r="H10" s="1417"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8"/>
      <c r="J10" s="1419"/>
      <c r="K10" s="1025"/>
      <c r="L10" s="1420"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21"/>
      <c r="N10" s="1422"/>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23">
        <f>IFERROR(H10/D10,0)</f>
        <v>4.6144892998573522E-2</v>
      </c>
      <c r="B13" s="1424"/>
      <c r="C13" s="1025"/>
      <c r="D13" s="1398"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399"/>
      <c r="F13" s="1400"/>
      <c r="G13" s="1025"/>
      <c r="H13" s="1401"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2"/>
      <c r="J13" s="1403"/>
      <c r="K13" s="1025"/>
      <c r="L13" s="1409">
        <f>COUNTA('Completed Projects Pending PW'!A2:A54)-COUNTIF('Completed Projects Pending PW'!A2:A54,"")</f>
        <v>31</v>
      </c>
      <c r="M13" s="1410"/>
      <c r="N13" s="141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4" t="s">
        <v>16</v>
      </c>
      <c r="B15" s="1404"/>
      <c r="C15" s="1404"/>
      <c r="D15" s="1404"/>
      <c r="E15" s="1025"/>
      <c r="F15" s="1404" t="s">
        <v>17</v>
      </c>
      <c r="G15" s="1404"/>
      <c r="H15" s="1404"/>
      <c r="I15" s="1404"/>
      <c r="J15" s="1025"/>
      <c r="K15" s="1404" t="s">
        <v>18</v>
      </c>
      <c r="L15" s="1404"/>
      <c r="M15" s="1404"/>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4" t="s">
        <v>44</v>
      </c>
      <c r="B27" s="1404"/>
      <c r="C27" s="1404"/>
      <c r="D27" s="1404"/>
      <c r="F27" s="1405" t="s">
        <v>45</v>
      </c>
      <c r="G27" s="1405"/>
      <c r="H27" s="1405"/>
      <c r="I27" s="140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6" t="s">
        <v>65</v>
      </c>
      <c r="B39" s="1406"/>
      <c r="C39" s="1406"/>
      <c r="D39" s="1406"/>
      <c r="E39" s="1406"/>
      <c r="F39" s="1406"/>
      <c r="G39" s="1406"/>
      <c r="H39" s="1406"/>
      <c r="I39" s="1406"/>
      <c r="J39" s="1406"/>
      <c r="K39" s="1407"/>
      <c r="L39" s="1407"/>
      <c r="M39" s="1407"/>
      <c r="N39" s="1407"/>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8" t="s">
        <v>66</v>
      </c>
      <c r="B60" s="1408"/>
      <c r="C60" s="1408"/>
      <c r="D60" s="1408"/>
      <c r="E60" s="1408"/>
      <c r="F60" s="1408"/>
      <c r="G60" s="1408"/>
      <c r="H60" s="1408"/>
      <c r="I60" s="1408"/>
      <c r="J60" s="1408"/>
      <c r="K60" s="1408"/>
      <c r="L60" s="1408"/>
      <c r="M60" s="1408"/>
      <c r="N60" s="1408"/>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opLeftCell="A6" zoomScale="90" zoomScaleNormal="90" workbookViewId="0">
      <pane xSplit="1" topLeftCell="B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T3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B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abSelected="1"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A3DE7E6-3600-4589-B640-5251A709DF8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Theresa Favell</cp:lastModifiedBy>
  <cp:revision/>
  <dcterms:created xsi:type="dcterms:W3CDTF">2025-01-07T16:10:48Z</dcterms:created>
  <dcterms:modified xsi:type="dcterms:W3CDTF">2026-04-09T00:14:36Z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