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1" r:id="rId12"/>
    <pivotCache cacheId="744" r:id="rId13"/>
    <pivotCache cacheId="747" r:id="rId14"/>
    <pivotCache cacheId="750" r:id="rId15"/>
    <pivotCache cacheId="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2" i="30"/>
  <c r="V181" i="30"/>
  <c r="V327" i="30"/>
  <c r="V34" i="30"/>
  <c r="V194" i="30"/>
  <c r="V325" i="30"/>
  <c r="V11" i="30"/>
  <c r="V349" i="30"/>
  <c r="V192" i="30"/>
  <c r="V155" i="30"/>
  <c r="V314" i="30"/>
  <c r="V190" i="30"/>
  <c r="V31" i="30"/>
  <c r="V24" i="30"/>
  <c r="V189" i="30"/>
  <c r="V191" i="30"/>
  <c r="V36" i="30"/>
  <c r="V27" i="30"/>
  <c r="V30" i="30"/>
  <c r="V156" i="30"/>
  <c r="V35" i="30"/>
  <c r="V193" i="30"/>
  <c r="V187" i="30"/>
  <c r="V184" i="30"/>
  <c r="V6" i="30"/>
  <c r="V180" i="30"/>
  <c r="V5" i="30"/>
  <c r="V182" i="30"/>
  <c r="V329" i="30"/>
  <c r="V8" i="30"/>
  <c r="V188" i="30"/>
  <c r="V2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<sst xmlns="http://schemas.openxmlformats.org/spreadsheetml/2006/main" count="23972" uniqueCount="2878">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</sst>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07/15/2026  6:31 PM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9"/>
      <c r="C10" s="1005"/>
      <c r="D10" s="1629"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29"/>
      <c r="F10" s="1629"/>
      <c r="G10" s="1005"/>
      <c r="H10" s="1640"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40"/>
      <c r="J10" s="1640"/>
      <c r="K10" s="1005"/>
      <c r="L10" s="1641"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0.19254711253681628</v>
      </c>
      <c r="B13" s="1642"/>
      <c r="C13" s="1005"/>
      <c r="D13" s="1628"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28"/>
      <c r="F13" s="1628"/>
      <c r="G13" s="1005"/>
      <c r="H13" s="1629"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29"/>
      <c r="J13" s="1629"/>
      <c r="K13" s="1005"/>
      <c r="L13" s="1635">
        <f>COUNTA('Pending Resto-COP Packages'!A19:A81)</f>
        <v>51</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48">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49"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C929EC-9995-4D84-AC45-4EDC24641C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2026-07-15T22:33:23Z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