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71" r:id="rId12"/>
    <pivotCache cacheId="572" r:id="rId13"/>
    <pivotCache cacheId="573" r:id="rId14"/>
    <pivotCache cacheId="574" r:id="rId15"/>
    <pivotCache cacheId="5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6" i="30"/>
  <c r="V299" i="30"/>
  <c r="V28" i="30"/>
  <c r="V15" i="30"/>
  <c r="V25" i="30"/>
  <c r="V22" i="30"/>
  <c r="V174" i="30"/>
  <c r="V172" i="30"/>
  <c r="V298" i="30"/>
  <c r="V173" i="30"/>
  <c r="V170" i="30"/>
  <c r="V289" i="30"/>
  <c r="V168" i="30"/>
  <c r="V9" i="30"/>
  <c r="V10" i="30"/>
  <c r="V5" i="30"/>
  <c r="V171"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<sst xmlns="http://schemas.openxmlformats.org/spreadsheetml/2006/main" count="20997" uniqueCount="2602">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</sst>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05/25/2026  7:11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94"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5"/>
      <c r="C10" s="1010"/>
      <c r="D10" s="1494"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6"/>
      <c r="F10" s="1495"/>
      <c r="G10" s="1010"/>
      <c r="H10" s="1497"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498"/>
      <c r="J10" s="1499"/>
      <c r="K10" s="1010"/>
      <c r="L10" s="1500"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1"/>
      <c r="N10" s="150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03">
        <f>IFERROR(H10/D10,0)</f>
        <v>6.1315181651600534E-2</v>
      </c>
      <c r="B13" s="1504"/>
      <c r="C13" s="1010"/>
      <c r="D13" s="1509"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510"/>
      <c r="F13" s="1511"/>
      <c r="G13" s="1010"/>
      <c r="H13" s="1494"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6"/>
      <c r="J13" s="1495"/>
      <c r="K13" s="1010"/>
      <c r="L13" s="1486">
        <f>COUNTA('Pending Resto-COP Packages'!A12:A59)</f>
        <v>36</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508" t="s">
        <v>16</v>
      </c>
      <c r="B15" s="1508"/>
      <c r="C15" s="1508"/>
      <c r="D15" s="1508"/>
      <c r="E15" s="1010"/>
      <c r="F15" s="1508" t="s">
        <v>17</v>
      </c>
      <c r="G15" s="1508"/>
      <c r="H15" s="1508"/>
      <c r="I15" s="1508"/>
      <c r="J15" s="1010"/>
      <c r="K15" s="1508" t="s">
        <v>18</v>
      </c>
      <c r="L15" s="1508"/>
      <c r="M15" s="150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508" t="s">
        <v>44</v>
      </c>
      <c r="B27" s="1508"/>
      <c r="C27" s="1508"/>
      <c r="D27" s="1508"/>
      <c r="F27" s="1512" t="s">
        <v>45</v>
      </c>
      <c r="G27" s="1512"/>
      <c r="H27" s="1512"/>
      <c r="I27" s="151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505" t="s">
        <v>65</v>
      </c>
      <c r="B39" s="1505"/>
      <c r="C39" s="1505"/>
      <c r="D39" s="1505"/>
      <c r="E39" s="1505"/>
      <c r="F39" s="1505"/>
      <c r="G39" s="1505"/>
      <c r="H39" s="1505"/>
      <c r="I39" s="1505"/>
      <c r="J39" s="1505"/>
      <c r="K39" s="1506"/>
      <c r="L39" s="1506"/>
      <c r="M39" s="1506"/>
      <c r="N39" s="150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507" t="s">
        <v>66</v>
      </c>
      <c r="B60" s="1507"/>
      <c r="C60" s="1507"/>
      <c r="D60" s="1507"/>
      <c r="E60" s="1507"/>
      <c r="F60" s="1507"/>
      <c r="G60" s="1507"/>
      <c r="H60" s="1507"/>
      <c r="I60" s="1507"/>
      <c r="J60" s="1507"/>
      <c r="K60" s="1507"/>
      <c r="L60" s="1507"/>
      <c r="M60" s="1507"/>
      <c r="N60" s="150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2603EA9-02D4-4786-AF44-42482DEE35D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2026-05-26T01:11:12Z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