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66" documentId="8_{DCF85A03-1EEC-410A-B6A1-333228F65FDB}" xr6:coauthVersionLast="47" xr6:coauthVersionMax="47" xr10:uidLastSave="{3B035F73-8AAE-48DA-B45E-FD339272628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9" i="30"/>
  <c r="V5" i="30"/>
  <c r="V29" i="30"/>
  <c r="V151" i="30"/>
  <c r="V179" i="30"/>
  <c r="V22" i="30"/>
  <c r="V178" i="30"/>
  <c r="V28" i="30"/>
  <c r="V32" i="30"/>
  <c r="V309" i="30"/>
  <c r="V317" i="30"/>
  <c r="V176" i="30"/>
  <c r="V177" i="30"/>
  <c r="V319" i="30"/>
  <c r="V180" i="30"/>
  <c r="V181" i="30"/>
  <c r="V332" i="30"/>
  <c r="V307" i="30"/>
  <c r="V30" i="30"/>
  <c r="V318" i="30"/>
  <c r="V301" i="30"/>
  <c r="V23" i="30"/>
  <c r="V10" i="30"/>
  <c r="V31" i="30"/>
  <c r="V27" i="30"/>
  <c r="V9" i="30"/>
  <c r="V175"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<sst xmlns="http://schemas.openxmlformats.org/spreadsheetml/2006/main" count="21837" uniqueCount="2681">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</sst>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7"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16304166664"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s v="No Production--No Clear Locates"/>
  </r>
  <r>
    <x v="456"/>
    <x v="5"/>
    <x v="346"/>
    <m/>
    <m/>
    <m/>
  </r>
  <r>
    <x v="457"/>
    <x v="45"/>
    <x v="346"/>
    <m/>
    <m/>
    <m/>
  </r>
  <r>
    <x v="459"/>
    <x v="25"/>
    <x v="346"/>
    <m/>
    <m/>
    <m/>
  </r>
  <r>
    <x v="453"/>
    <x v="43"/>
    <x v="346"/>
    <m/>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5:18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1" t="s">
        <v>1</v>
      </c>
      <c r="B4" s="1561"/>
      <c r="C4" s="1561"/>
      <c r="D4" s="1561"/>
      <c r="E4" s="1561"/>
      <c r="F4" s="1561"/>
      <c r="G4" s="1561"/>
      <c r="H4" s="156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102320</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934351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9.8828774704778979E-2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9.8828774704778979E-2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T3"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2">
        <v>46</v>
      </c>
      <c r="I2" s="372" t="s">
        <v>554</v>
      </c>
      <c r="J2" s="1058" t="s">
        <v>30</v>
      </c>
      <c r="K2" s="1563"/>
      <c r="L2" s="1389">
        <v>46147</v>
      </c>
      <c r="M2" s="372" t="s">
        <v>110</v>
      </c>
      <c r="N2" s="991">
        <v>71754.5</v>
      </c>
      <c r="O2" s="372" t="s">
        <v>110</v>
      </c>
      <c r="P2" s="707" t="s">
        <v>29</v>
      </c>
      <c r="Q2" s="1564">
        <v>46147</v>
      </c>
      <c r="R2" s="702"/>
      <c r="S2" s="1564"/>
      <c r="T2" s="1564"/>
      <c r="U2" s="1564"/>
      <c r="V2" s="1565">
        <v>5649</v>
      </c>
      <c r="W2" s="1228">
        <v>2624</v>
      </c>
      <c r="X2" s="1566">
        <f>SUM(V2-W2)</f>
        <v>3025</v>
      </c>
      <c r="Y2" s="1244">
        <f>IFERROR($W2/$V2, 0)</f>
        <v>0.46450699238803328</v>
      </c>
      <c r="Z2" s="1564">
        <v>46169</v>
      </c>
      <c r="AA2" s="1564"/>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2">
        <v>94</v>
      </c>
      <c r="I3" s="372" t="s">
        <v>554</v>
      </c>
      <c r="J3" s="1058" t="s">
        <v>30</v>
      </c>
      <c r="K3" s="1563"/>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2">
        <v>65</v>
      </c>
      <c r="I4" s="372" t="s">
        <v>554</v>
      </c>
      <c r="J4" s="1058" t="s">
        <v>30</v>
      </c>
      <c r="K4" s="1563"/>
      <c r="L4" s="1389">
        <v>46175</v>
      </c>
      <c r="M4" s="372" t="s">
        <v>110</v>
      </c>
      <c r="N4" s="991">
        <v>97544</v>
      </c>
      <c r="O4" s="372" t="s">
        <v>110</v>
      </c>
      <c r="P4" s="707" t="s">
        <v>29</v>
      </c>
      <c r="Q4" s="1564">
        <v>46171</v>
      </c>
      <c r="R4" s="702"/>
      <c r="S4" s="1564"/>
      <c r="T4" s="1564"/>
      <c r="U4" s="1564"/>
      <c r="V4" s="1565">
        <v>7771</v>
      </c>
      <c r="W4" s="1228">
        <v>4475</v>
      </c>
      <c r="X4" s="1566">
        <f>SUM(V4-W4)</f>
        <v>3296</v>
      </c>
      <c r="Y4" s="1244">
        <f>IFERROR($W4/$V4, 0)</f>
        <v>0.57585896281044913</v>
      </c>
      <c r="Z4" s="1564">
        <v>46178</v>
      </c>
      <c r="AA4" s="1564"/>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2">
        <v>31</v>
      </c>
      <c r="I5" s="372" t="s">
        <v>554</v>
      </c>
      <c r="J5" s="1058" t="s">
        <v>30</v>
      </c>
      <c r="K5" s="1563"/>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2">
        <v>93</v>
      </c>
      <c r="I6" s="372" t="s">
        <v>554</v>
      </c>
      <c r="J6" s="1058" t="s">
        <v>30</v>
      </c>
      <c r="K6" s="1563"/>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2">
        <v>73</v>
      </c>
      <c r="I7" s="372" t="s">
        <v>554</v>
      </c>
      <c r="J7" s="1058" t="s">
        <v>30</v>
      </c>
      <c r="K7" s="1563"/>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2">
        <v>79</v>
      </c>
      <c r="I8" s="372" t="s">
        <v>554</v>
      </c>
      <c r="J8" s="1058" t="s">
        <v>30</v>
      </c>
      <c r="K8" s="1563"/>
      <c r="L8" s="1389">
        <v>46152</v>
      </c>
      <c r="M8" s="372" t="s">
        <v>110</v>
      </c>
      <c r="N8" s="991">
        <v>100208</v>
      </c>
      <c r="O8" s="372" t="s">
        <v>110</v>
      </c>
      <c r="P8" s="707" t="s">
        <v>29</v>
      </c>
      <c r="Q8" s="1564">
        <v>46149</v>
      </c>
      <c r="R8" s="702"/>
      <c r="S8" s="1564"/>
      <c r="T8" s="1564"/>
      <c r="U8" s="1564"/>
      <c r="V8" s="1565">
        <v>8175</v>
      </c>
      <c r="W8" s="1560">
        <v>5165</v>
      </c>
      <c r="X8" s="1566">
        <f>SUM(V8-W8)</f>
        <v>3010</v>
      </c>
      <c r="Y8" s="1244">
        <f>IFERROR($W8/$V8, 0)</f>
        <v>0.63180428134556577</v>
      </c>
      <c r="Z8" s="1564">
        <v>46168</v>
      </c>
      <c r="AA8" s="1564"/>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2">
        <v>110</v>
      </c>
      <c r="I9" s="372" t="s">
        <v>554</v>
      </c>
      <c r="J9" s="1058" t="s">
        <v>30</v>
      </c>
      <c r="K9" s="1563"/>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2">
        <v>91</v>
      </c>
      <c r="I10" s="372" t="s">
        <v>554</v>
      </c>
      <c r="J10" s="1058" t="s">
        <v>30</v>
      </c>
      <c r="K10" s="1563"/>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2">
        <v>76</v>
      </c>
      <c r="I11" s="372" t="s">
        <v>554</v>
      </c>
      <c r="J11" s="1058" t="s">
        <v>30</v>
      </c>
      <c r="K11" s="1563"/>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2">
        <v>51</v>
      </c>
      <c r="I12" s="372" t="s">
        <v>554</v>
      </c>
      <c r="J12" s="1058" t="s">
        <v>30</v>
      </c>
      <c r="K12" s="1563"/>
      <c r="L12" s="1389">
        <v>46174</v>
      </c>
      <c r="M12" s="372" t="s">
        <v>110</v>
      </c>
      <c r="N12" s="991">
        <v>97514.75</v>
      </c>
      <c r="O12" s="372" t="s">
        <v>110</v>
      </c>
      <c r="P12" s="707" t="s">
        <v>29</v>
      </c>
      <c r="Q12" s="1564">
        <v>46174</v>
      </c>
      <c r="R12" s="702"/>
      <c r="S12" s="1564"/>
      <c r="T12" s="1564"/>
      <c r="U12" s="1564"/>
      <c r="V12" s="1565">
        <v>7958</v>
      </c>
      <c r="W12" s="1228">
        <v>3136</v>
      </c>
      <c r="X12" s="1566">
        <f>SUM(V12-W12)</f>
        <v>4822</v>
      </c>
      <c r="Y12" s="1244">
        <f>IFERROR($W12/$V12, 0)</f>
        <v>0.39406886152299575</v>
      </c>
      <c r="Z12" s="1564">
        <v>46181</v>
      </c>
      <c r="AA12" s="1564"/>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2">
        <v>63</v>
      </c>
      <c r="I13" s="372" t="s">
        <v>554</v>
      </c>
      <c r="J13" s="1058" t="s">
        <v>30</v>
      </c>
      <c r="K13" s="1563"/>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2">
        <v>42</v>
      </c>
      <c r="I14" s="372" t="s">
        <v>554</v>
      </c>
      <c r="J14" s="1058" t="s">
        <v>30</v>
      </c>
      <c r="K14" s="1563"/>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2">
        <v>67</v>
      </c>
      <c r="I15" s="372" t="s">
        <v>554</v>
      </c>
      <c r="J15" s="1058" t="s">
        <v>30</v>
      </c>
      <c r="K15" s="1563"/>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2">
        <v>91</v>
      </c>
      <c r="I16" s="372" t="s">
        <v>554</v>
      </c>
      <c r="J16" s="1058" t="s">
        <v>30</v>
      </c>
      <c r="K16" s="1563"/>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2">
        <v>88</v>
      </c>
      <c r="I17" s="372" t="s">
        <v>554</v>
      </c>
      <c r="J17" s="1058" t="s">
        <v>30</v>
      </c>
      <c r="K17" s="1563"/>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2">
        <v>75</v>
      </c>
      <c r="I18" s="372" t="s">
        <v>554</v>
      </c>
      <c r="J18" s="1058" t="s">
        <v>30</v>
      </c>
      <c r="K18" s="1563"/>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2">
        <v>97</v>
      </c>
      <c r="I19" s="372" t="s">
        <v>554</v>
      </c>
      <c r="J19" s="1058" t="s">
        <v>30</v>
      </c>
      <c r="K19" s="1563"/>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2">
        <v>65</v>
      </c>
      <c r="I20" s="372" t="s">
        <v>554</v>
      </c>
      <c r="J20" s="1058" t="s">
        <v>30</v>
      </c>
      <c r="K20" s="1563"/>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2">
        <v>51</v>
      </c>
      <c r="I21" s="372" t="s">
        <v>554</v>
      </c>
      <c r="J21" s="1058" t="s">
        <v>30</v>
      </c>
      <c r="K21" s="1563"/>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2">
        <v>67</v>
      </c>
      <c r="I22" s="372" t="s">
        <v>554</v>
      </c>
      <c r="J22" s="1058" t="s">
        <v>30</v>
      </c>
      <c r="K22" s="1563"/>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2">
        <v>93</v>
      </c>
      <c r="I23" s="372" t="s">
        <v>554</v>
      </c>
      <c r="J23" s="1058" t="s">
        <v>30</v>
      </c>
      <c r="K23" s="1563"/>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2">
        <v>28</v>
      </c>
      <c r="I24" s="372" t="s">
        <v>554</v>
      </c>
      <c r="J24" s="1058" t="s">
        <v>30</v>
      </c>
      <c r="K24" s="1563"/>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2">
        <v>70</v>
      </c>
      <c r="I25" s="372" t="s">
        <v>554</v>
      </c>
      <c r="J25" s="1058" t="s">
        <v>30</v>
      </c>
      <c r="K25" s="1563"/>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2">
        <v>91</v>
      </c>
      <c r="I26" s="372" t="s">
        <v>554</v>
      </c>
      <c r="J26" s="1058" t="s">
        <v>30</v>
      </c>
      <c r="K26" s="1563"/>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2">
        <v>57</v>
      </c>
      <c r="I27" s="372" t="s">
        <v>554</v>
      </c>
      <c r="J27" s="1058" t="s">
        <v>30</v>
      </c>
      <c r="K27" s="1563"/>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2">
        <v>86</v>
      </c>
      <c r="I28" s="372" t="s">
        <v>554</v>
      </c>
      <c r="J28" s="1058" t="s">
        <v>30</v>
      </c>
      <c r="K28" s="1563"/>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2">
        <v>40</v>
      </c>
      <c r="I29" s="372" t="s">
        <v>554</v>
      </c>
      <c r="J29" s="1058" t="s">
        <v>30</v>
      </c>
      <c r="K29" s="1563"/>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2">
        <v>88</v>
      </c>
      <c r="I30" s="372" t="s">
        <v>554</v>
      </c>
      <c r="J30" s="1058" t="s">
        <v>30</v>
      </c>
      <c r="K30" s="1563"/>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2">
        <v>88</v>
      </c>
      <c r="I31" s="372" t="s">
        <v>554</v>
      </c>
      <c r="J31" s="1058" t="s">
        <v>30</v>
      </c>
      <c r="K31" s="1563"/>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2">
        <v>0</v>
      </c>
      <c r="I32" s="372" t="s">
        <v>554</v>
      </c>
      <c r="J32" s="1058" t="s">
        <v>30</v>
      </c>
      <c r="K32" s="1563"/>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2">
        <v>0</v>
      </c>
      <c r="I33" s="372" t="s">
        <v>554</v>
      </c>
      <c r="J33" s="1058" t="s">
        <v>30</v>
      </c>
      <c r="K33" s="1563"/>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228">
        <v>1345</v>
      </c>
      <c r="X38" s="1229">
        <v>5057</v>
      </c>
      <c r="Y38" s="1244">
        <f t="shared" ref="Y38:Y52" si="0">IFERROR($W38/$V38, 0)</f>
        <v>0.26596796519675697</v>
      </c>
      <c r="Z38" s="1564"/>
      <c r="AA38" s="1564"/>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3">
        <v>35</v>
      </c>
      <c r="I39" s="1236" t="s">
        <v>554</v>
      </c>
      <c r="J39" s="1225" t="s">
        <v>30</v>
      </c>
      <c r="K39" s="1567"/>
      <c r="L39" s="1390">
        <v>46183</v>
      </c>
      <c r="M39" s="1225" t="s">
        <v>110</v>
      </c>
      <c r="N39" s="1568">
        <v>98498</v>
      </c>
      <c r="O39" s="1225" t="s">
        <v>110</v>
      </c>
      <c r="P39" s="707" t="s">
        <v>32</v>
      </c>
      <c r="Q39" s="1569">
        <v>46183</v>
      </c>
      <c r="R39" s="694"/>
      <c r="S39" s="1569"/>
      <c r="T39" s="1569"/>
      <c r="U39" s="1569"/>
      <c r="V39" s="1566">
        <v>7699</v>
      </c>
      <c r="W39" s="1466"/>
      <c r="X39" s="1566">
        <v>7699</v>
      </c>
      <c r="Y39" s="1244">
        <f t="shared" si="0"/>
        <v>0</v>
      </c>
      <c r="Z39" s="1564"/>
      <c r="AA39" s="1564"/>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3">
        <v>87</v>
      </c>
      <c r="I40" s="1236" t="s">
        <v>554</v>
      </c>
      <c r="J40" s="1225" t="s">
        <v>30</v>
      </c>
      <c r="K40" s="1567"/>
      <c r="L40" s="1390">
        <v>46178</v>
      </c>
      <c r="M40" s="1225" t="s">
        <v>110</v>
      </c>
      <c r="N40" s="1403">
        <v>77365.5</v>
      </c>
      <c r="O40" s="1225" t="s">
        <v>110</v>
      </c>
      <c r="P40" s="1423" t="s">
        <v>35</v>
      </c>
      <c r="Q40" s="1569">
        <v>46178</v>
      </c>
      <c r="R40" s="694"/>
      <c r="S40" s="1569"/>
      <c r="T40" s="1569"/>
      <c r="U40" s="1569"/>
      <c r="V40" s="1566">
        <v>6321</v>
      </c>
      <c r="W40" s="1466"/>
      <c r="X40" s="1566">
        <v>6321</v>
      </c>
      <c r="Y40" s="1280">
        <f>IFERROR($W40/$V40, 0)</f>
        <v>0</v>
      </c>
      <c r="Z40" s="1569"/>
      <c r="AA40" s="1569"/>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3">
        <v>42</v>
      </c>
      <c r="I41" s="1236" t="s">
        <v>554</v>
      </c>
      <c r="J41" s="1225" t="s">
        <v>30</v>
      </c>
      <c r="K41" s="1567"/>
      <c r="L41" s="1390">
        <v>46178</v>
      </c>
      <c r="M41" s="1225" t="s">
        <v>110</v>
      </c>
      <c r="N41" s="1403">
        <v>60970.5</v>
      </c>
      <c r="O41" s="1225" t="s">
        <v>110</v>
      </c>
      <c r="P41" s="1423" t="s">
        <v>35</v>
      </c>
      <c r="Q41" s="1569">
        <v>46181</v>
      </c>
      <c r="R41" s="694"/>
      <c r="S41" s="1569"/>
      <c r="T41" s="1569"/>
      <c r="U41" s="1569"/>
      <c r="V41" s="1566">
        <v>4650</v>
      </c>
      <c r="W41" s="1466"/>
      <c r="X41" s="1566">
        <v>4650</v>
      </c>
      <c r="Y41" s="1280">
        <f>IFERROR($W41/$V41, 0)</f>
        <v>0</v>
      </c>
      <c r="Z41" s="1569"/>
      <c r="AA41" s="1569"/>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3">
        <v>58</v>
      </c>
      <c r="I42" s="1236" t="s">
        <v>554</v>
      </c>
      <c r="J42" s="1225" t="s">
        <v>30</v>
      </c>
      <c r="K42" s="1567"/>
      <c r="L42" s="1390">
        <v>46181</v>
      </c>
      <c r="M42" s="1225" t="s">
        <v>110</v>
      </c>
      <c r="N42" s="1568">
        <v>78994.5</v>
      </c>
      <c r="O42" s="1225" t="s">
        <v>110</v>
      </c>
      <c r="P42" s="707" t="s">
        <v>35</v>
      </c>
      <c r="Q42" s="1569">
        <v>46178</v>
      </c>
      <c r="R42" s="694"/>
      <c r="S42" s="1569"/>
      <c r="T42" s="1569"/>
      <c r="U42" s="1569"/>
      <c r="V42" s="1566">
        <v>6258</v>
      </c>
      <c r="W42" s="1466"/>
      <c r="X42" s="1566">
        <v>6258</v>
      </c>
      <c r="Y42" s="1244">
        <f t="shared" si="0"/>
        <v>0</v>
      </c>
      <c r="Z42" s="1564"/>
      <c r="AA42" s="1564"/>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3">
        <v>85</v>
      </c>
      <c r="I43" s="1236" t="s">
        <v>554</v>
      </c>
      <c r="J43" s="1225" t="s">
        <v>30</v>
      </c>
      <c r="K43" s="1567"/>
      <c r="L43" s="1390">
        <v>46181</v>
      </c>
      <c r="M43" s="1225" t="s">
        <v>110</v>
      </c>
      <c r="N43" s="1568">
        <v>62709</v>
      </c>
      <c r="O43" s="1225" t="s">
        <v>110</v>
      </c>
      <c r="P43" s="707" t="s">
        <v>35</v>
      </c>
      <c r="Q43" s="1569">
        <v>46178</v>
      </c>
      <c r="R43" s="694"/>
      <c r="S43" s="1569"/>
      <c r="T43" s="1569"/>
      <c r="U43" s="1569"/>
      <c r="V43" s="1566">
        <v>5055</v>
      </c>
      <c r="W43" s="1466"/>
      <c r="X43" s="1566">
        <v>5055</v>
      </c>
      <c r="Y43" s="1244">
        <f t="shared" si="0"/>
        <v>0</v>
      </c>
      <c r="Z43" s="1564"/>
      <c r="AA43" s="1564"/>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3">
        <v>49</v>
      </c>
      <c r="I44" s="1236" t="s">
        <v>554</v>
      </c>
      <c r="J44" s="1225" t="s">
        <v>30</v>
      </c>
      <c r="K44" s="1567"/>
      <c r="L44" s="1390">
        <v>46178</v>
      </c>
      <c r="M44" s="1225" t="s">
        <v>110</v>
      </c>
      <c r="N44" s="1568">
        <v>103484.5</v>
      </c>
      <c r="O44" s="1225" t="s">
        <v>110</v>
      </c>
      <c r="P44" s="707" t="s">
        <v>35</v>
      </c>
      <c r="Q44" s="1569">
        <v>46178</v>
      </c>
      <c r="R44" s="694"/>
      <c r="S44" s="1569"/>
      <c r="T44" s="1569"/>
      <c r="U44" s="1569"/>
      <c r="V44" s="1566">
        <v>8094</v>
      </c>
      <c r="W44" s="1466"/>
      <c r="X44" s="1566">
        <v>8094</v>
      </c>
      <c r="Y44" s="1280">
        <f>IFERROR($W44/$V44, 0)</f>
        <v>0</v>
      </c>
      <c r="Z44" s="1569"/>
      <c r="AA44" s="1569"/>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3">
        <v>0</v>
      </c>
      <c r="I45" s="1236" t="s">
        <v>554</v>
      </c>
      <c r="J45" s="1225" t="s">
        <v>30</v>
      </c>
      <c r="K45" s="1567"/>
      <c r="L45" s="1390">
        <v>46181</v>
      </c>
      <c r="M45" s="1225" t="s">
        <v>110</v>
      </c>
      <c r="N45" s="1568">
        <v>419</v>
      </c>
      <c r="O45" s="1225" t="s">
        <v>110</v>
      </c>
      <c r="P45" s="707" t="s">
        <v>35</v>
      </c>
      <c r="Q45" s="1569">
        <v>46178</v>
      </c>
      <c r="R45" s="694"/>
      <c r="S45" s="1569"/>
      <c r="T45" s="1569"/>
      <c r="U45" s="1569"/>
      <c r="V45" s="1566">
        <v>72</v>
      </c>
      <c r="W45" s="1466"/>
      <c r="X45" s="1566">
        <v>72</v>
      </c>
      <c r="Y45" s="1244">
        <f t="shared" si="0"/>
        <v>0</v>
      </c>
      <c r="Z45" s="1564"/>
      <c r="AA45" s="1564"/>
      <c r="AB45" s="697">
        <v>0</v>
      </c>
      <c r="AC45" s="697">
        <v>0</v>
      </c>
      <c r="AD45" s="1056">
        <v>0</v>
      </c>
      <c r="AE45" s="1468" t="s">
        <v>608</v>
      </c>
      <c r="AF45" s="714"/>
    </row>
    <row r="46" spans="1:32" s="715" customFormat="1" ht="24.75" customHeight="1">
      <c r="A46" s="1387"/>
      <c r="B46" s="1465"/>
      <c r="C46" s="1390"/>
      <c r="D46" s="1390"/>
      <c r="E46" s="1390"/>
      <c r="F46" s="1463"/>
      <c r="G46" s="1278"/>
      <c r="H46" s="1563"/>
      <c r="I46" s="1236"/>
      <c r="J46" s="1563"/>
      <c r="K46" s="1567"/>
      <c r="L46" s="1390"/>
      <c r="M46" s="1563"/>
      <c r="N46" s="1568"/>
      <c r="O46" s="1563"/>
      <c r="P46" s="1570"/>
      <c r="Q46" s="1569"/>
      <c r="R46" s="694"/>
      <c r="S46" s="1569"/>
      <c r="T46" s="1569"/>
      <c r="U46" s="1569"/>
      <c r="V46" s="1566"/>
      <c r="W46" s="1466"/>
      <c r="X46" s="1566"/>
      <c r="Y46" s="1280">
        <f t="shared" si="0"/>
        <v>0</v>
      </c>
      <c r="Z46" s="1569"/>
      <c r="AA46" s="1569"/>
      <c r="AB46" s="1571"/>
      <c r="AC46" s="1571"/>
      <c r="AD46" s="1261"/>
      <c r="AE46" s="1467"/>
      <c r="AF46" s="714"/>
    </row>
    <row r="47" spans="1:32" s="715" customFormat="1" ht="24.75" customHeight="1">
      <c r="A47" s="1387"/>
      <c r="B47" s="1465"/>
      <c r="C47" s="1390"/>
      <c r="D47" s="1390"/>
      <c r="E47" s="1390"/>
      <c r="F47" s="1463"/>
      <c r="G47" s="1278"/>
      <c r="H47" s="1563"/>
      <c r="I47" s="1236"/>
      <c r="J47" s="1563"/>
      <c r="K47" s="1567"/>
      <c r="L47" s="1390"/>
      <c r="M47" s="1563"/>
      <c r="N47" s="1568"/>
      <c r="O47" s="1563"/>
      <c r="P47" s="1570"/>
      <c r="Q47" s="1569"/>
      <c r="R47" s="694"/>
      <c r="S47" s="1569"/>
      <c r="T47" s="1569"/>
      <c r="U47" s="1569"/>
      <c r="V47" s="1566"/>
      <c r="W47" s="1466"/>
      <c r="X47" s="1566"/>
      <c r="Y47" s="1280">
        <f t="shared" si="0"/>
        <v>0</v>
      </c>
      <c r="Z47" s="1569"/>
      <c r="AA47" s="1569"/>
      <c r="AB47" s="1571"/>
      <c r="AC47" s="1571"/>
      <c r="AD47" s="1261"/>
      <c r="AE47" s="1467"/>
      <c r="AF47" s="714"/>
    </row>
    <row r="48" spans="1:32" s="715" customFormat="1" ht="24.75" customHeight="1">
      <c r="A48" s="1387"/>
      <c r="B48" s="1465"/>
      <c r="C48" s="1390"/>
      <c r="D48" s="1390"/>
      <c r="E48" s="1390"/>
      <c r="F48" s="1463"/>
      <c r="G48" s="1278"/>
      <c r="H48" s="1563"/>
      <c r="I48" s="1236"/>
      <c r="J48" s="1563"/>
      <c r="K48" s="1567"/>
      <c r="L48" s="1390"/>
      <c r="M48" s="1563"/>
      <c r="N48" s="1568"/>
      <c r="O48" s="1563"/>
      <c r="P48" s="1570"/>
      <c r="Q48" s="1569"/>
      <c r="R48" s="694"/>
      <c r="S48" s="1569"/>
      <c r="T48" s="1569"/>
      <c r="U48" s="1569"/>
      <c r="V48" s="1566"/>
      <c r="W48" s="1466"/>
      <c r="X48" s="1566"/>
      <c r="Y48" s="1280">
        <f t="shared" si="0"/>
        <v>0</v>
      </c>
      <c r="Z48" s="1569"/>
      <c r="AA48" s="1569"/>
      <c r="AB48" s="1571"/>
      <c r="AC48" s="1571"/>
      <c r="AD48" s="1261"/>
      <c r="AE48" s="1467"/>
      <c r="AF48" s="714"/>
    </row>
    <row r="49" spans="1:116" s="715" customFormat="1" ht="24.75" customHeight="1">
      <c r="A49" s="1387"/>
      <c r="B49" s="1465"/>
      <c r="C49" s="1390"/>
      <c r="D49" s="1390"/>
      <c r="E49" s="1390"/>
      <c r="F49" s="1463"/>
      <c r="G49" s="1278"/>
      <c r="H49" s="1563"/>
      <c r="I49" s="1236"/>
      <c r="J49" s="1563"/>
      <c r="K49" s="1567"/>
      <c r="L49" s="1390"/>
      <c r="M49" s="1563"/>
      <c r="N49" s="1568"/>
      <c r="O49" s="1563"/>
      <c r="P49" s="1570"/>
      <c r="Q49" s="1569"/>
      <c r="R49" s="694"/>
      <c r="S49" s="1569"/>
      <c r="T49" s="1569"/>
      <c r="U49" s="1569"/>
      <c r="V49" s="1566"/>
      <c r="W49" s="1466"/>
      <c r="X49" s="1566"/>
      <c r="Y49" s="1280">
        <f t="shared" si="0"/>
        <v>0</v>
      </c>
      <c r="Z49" s="1569"/>
      <c r="AA49" s="1569"/>
      <c r="AB49" s="1571"/>
      <c r="AC49" s="1571"/>
      <c r="AD49" s="1261"/>
      <c r="AE49" s="1467"/>
      <c r="AF49" s="714"/>
    </row>
    <row r="50" spans="1:116" s="715" customFormat="1" ht="24.75" customHeight="1">
      <c r="A50" s="1387"/>
      <c r="B50" s="1465"/>
      <c r="C50" s="1390"/>
      <c r="D50" s="1390"/>
      <c r="E50" s="1390"/>
      <c r="F50" s="1463"/>
      <c r="G50" s="1278"/>
      <c r="H50" s="1563"/>
      <c r="I50" s="1236"/>
      <c r="J50" s="1563"/>
      <c r="K50" s="1567"/>
      <c r="L50" s="1390"/>
      <c r="M50" s="1563"/>
      <c r="N50" s="1568"/>
      <c r="O50" s="1563"/>
      <c r="P50" s="1570"/>
      <c r="Q50" s="1569"/>
      <c r="R50" s="694"/>
      <c r="S50" s="1569"/>
      <c r="T50" s="1569"/>
      <c r="U50" s="1569"/>
      <c r="V50" s="1566"/>
      <c r="W50" s="1466"/>
      <c r="X50" s="1566"/>
      <c r="Y50" s="1280">
        <f t="shared" si="0"/>
        <v>0</v>
      </c>
      <c r="Z50" s="1569"/>
      <c r="AA50" s="1569"/>
      <c r="AB50" s="1571"/>
      <c r="AC50" s="1571"/>
      <c r="AD50" s="1261"/>
      <c r="AE50" s="1467"/>
      <c r="AF50" s="714"/>
    </row>
    <row r="51" spans="1:116" s="715" customFormat="1" ht="24.75" customHeight="1">
      <c r="A51" s="1387"/>
      <c r="B51" s="1465"/>
      <c r="C51" s="1390"/>
      <c r="D51" s="1390"/>
      <c r="E51" s="1390"/>
      <c r="F51" s="1463"/>
      <c r="G51" s="1278"/>
      <c r="H51" s="1563"/>
      <c r="I51" s="1236"/>
      <c r="J51" s="1563"/>
      <c r="K51" s="1567"/>
      <c r="L51" s="1390"/>
      <c r="M51" s="1563"/>
      <c r="N51" s="1568"/>
      <c r="O51" s="1563"/>
      <c r="P51" s="1570"/>
      <c r="Q51" s="1569"/>
      <c r="R51" s="694"/>
      <c r="S51" s="1569"/>
      <c r="T51" s="1569"/>
      <c r="U51" s="1569"/>
      <c r="V51" s="1566"/>
      <c r="W51" s="1466"/>
      <c r="X51" s="1566"/>
      <c r="Y51" s="1280">
        <f t="shared" si="0"/>
        <v>0</v>
      </c>
      <c r="Z51" s="1569"/>
      <c r="AA51" s="1569"/>
      <c r="AB51" s="1571"/>
      <c r="AC51" s="1571"/>
      <c r="AD51" s="1261"/>
      <c r="AE51" s="1467"/>
      <c r="AF51" s="714"/>
    </row>
    <row r="52" spans="1:116" s="715" customFormat="1" ht="24.75" customHeight="1">
      <c r="A52" s="1387"/>
      <c r="B52" s="1465"/>
      <c r="C52" s="1390"/>
      <c r="D52" s="1390"/>
      <c r="E52" s="1390"/>
      <c r="F52" s="1463"/>
      <c r="G52" s="1278"/>
      <c r="H52" s="1563"/>
      <c r="I52" s="1236"/>
      <c r="J52" s="1563"/>
      <c r="K52" s="1567"/>
      <c r="L52" s="1390"/>
      <c r="M52" s="1563"/>
      <c r="N52" s="1568"/>
      <c r="O52" s="1563"/>
      <c r="P52" s="1570"/>
      <c r="Q52" s="1569"/>
      <c r="R52" s="694"/>
      <c r="S52" s="1569"/>
      <c r="T52" s="1569"/>
      <c r="U52" s="1569"/>
      <c r="V52" s="1566"/>
      <c r="W52" s="1466"/>
      <c r="X52" s="1566"/>
      <c r="Y52" s="1280">
        <f t="shared" si="0"/>
        <v>0</v>
      </c>
      <c r="Z52" s="1569"/>
      <c r="AA52" s="1569"/>
      <c r="AB52" s="1571"/>
      <c r="AC52" s="1571"/>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3">
        <v>0</v>
      </c>
      <c r="I57" s="691" t="s">
        <v>554</v>
      </c>
      <c r="J57" s="691" t="s">
        <v>30</v>
      </c>
      <c r="K57" s="1563"/>
      <c r="L57" s="1390" t="s">
        <v>625</v>
      </c>
      <c r="M57" s="691" t="s">
        <v>110</v>
      </c>
      <c r="N57" s="692">
        <v>88403.8</v>
      </c>
      <c r="O57" s="701" t="s">
        <v>110</v>
      </c>
      <c r="P57" s="693" t="s">
        <v>32</v>
      </c>
      <c r="Q57" s="1569">
        <v>46169</v>
      </c>
      <c r="R57" s="718"/>
      <c r="S57" s="1572"/>
      <c r="T57" s="1573"/>
      <c r="U57" s="1569"/>
      <c r="V57" s="1331">
        <v>6992</v>
      </c>
      <c r="W57" s="1228"/>
      <c r="X57" s="1566">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2">
        <v>61</v>
      </c>
      <c r="I63" s="372" t="s">
        <v>621</v>
      </c>
      <c r="J63" s="1058" t="s">
        <v>30</v>
      </c>
      <c r="K63" s="1563"/>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4"/>
      <c r="AA63" s="1574"/>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2">
        <v>85</v>
      </c>
      <c r="I64" s="372" t="s">
        <v>621</v>
      </c>
      <c r="J64" s="1058" t="s">
        <v>30</v>
      </c>
      <c r="K64" s="1563"/>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4"/>
      <c r="AA64" s="1574"/>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2">
        <v>86</v>
      </c>
      <c r="I65" s="372" t="s">
        <v>621</v>
      </c>
      <c r="J65" s="1058" t="s">
        <v>30</v>
      </c>
      <c r="K65" s="1563"/>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4"/>
      <c r="AA65" s="1574"/>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2">
        <v>87</v>
      </c>
      <c r="I66" s="372" t="s">
        <v>621</v>
      </c>
      <c r="J66" s="1058" t="s">
        <v>30</v>
      </c>
      <c r="K66" s="1563"/>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4"/>
      <c r="AA66" s="1574"/>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2">
        <v>82</v>
      </c>
      <c r="I67" s="372" t="s">
        <v>621</v>
      </c>
      <c r="J67" s="1058" t="s">
        <v>30</v>
      </c>
      <c r="K67" s="1563"/>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4"/>
      <c r="AA67" s="1574"/>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2">
        <v>55</v>
      </c>
      <c r="I68" s="372" t="s">
        <v>621</v>
      </c>
      <c r="J68" s="1058" t="s">
        <v>30</v>
      </c>
      <c r="K68" s="1563"/>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4"/>
      <c r="AA68" s="1574"/>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2">
        <v>54</v>
      </c>
      <c r="I69" s="372" t="s">
        <v>621</v>
      </c>
      <c r="J69" s="1058" t="s">
        <v>30</v>
      </c>
      <c r="K69" s="1563"/>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4"/>
      <c r="AA69" s="1574"/>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2">
        <v>78</v>
      </c>
      <c r="I70" s="372" t="s">
        <v>621</v>
      </c>
      <c r="J70" s="1058" t="s">
        <v>30</v>
      </c>
      <c r="K70" s="1563"/>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4"/>
      <c r="AA70" s="1574"/>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2">
        <v>75</v>
      </c>
      <c r="I71" s="372" t="s">
        <v>621</v>
      </c>
      <c r="J71" s="1058" t="s">
        <v>30</v>
      </c>
      <c r="K71" s="1563"/>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642</v>
      </c>
      <c r="AF71" s="727"/>
    </row>
    <row r="72" spans="1:32" ht="24.75" customHeight="1">
      <c r="A72" s="1392" t="s">
        <v>649</v>
      </c>
      <c r="B72" s="1062" t="s">
        <v>34</v>
      </c>
      <c r="C72" s="1390">
        <v>46191</v>
      </c>
      <c r="D72" s="1389"/>
      <c r="E72" s="1389"/>
      <c r="F72" s="1388"/>
      <c r="G72" s="1257"/>
      <c r="H72" s="1562">
        <v>65</v>
      </c>
      <c r="I72" s="372" t="s">
        <v>554</v>
      </c>
      <c r="J72" s="1058" t="s">
        <v>30</v>
      </c>
      <c r="K72" s="1563"/>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4"/>
      <c r="AA72" s="1574"/>
      <c r="AB72" s="697">
        <v>0</v>
      </c>
      <c r="AC72" s="697">
        <v>0</v>
      </c>
      <c r="AD72" s="1056">
        <v>0</v>
      </c>
      <c r="AE72" s="1245" t="s">
        <v>650</v>
      </c>
      <c r="AF72" s="727"/>
    </row>
    <row r="73" spans="1:32" ht="24.75" customHeight="1">
      <c r="A73" s="1409" t="s">
        <v>651</v>
      </c>
      <c r="B73" s="1062" t="s">
        <v>34</v>
      </c>
      <c r="C73" s="1390">
        <v>46191</v>
      </c>
      <c r="D73" s="1389"/>
      <c r="E73" s="1389"/>
      <c r="F73" s="1388"/>
      <c r="G73" s="1257"/>
      <c r="H73" s="1562">
        <v>21</v>
      </c>
      <c r="I73" s="372" t="s">
        <v>554</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4"/>
      <c r="AA73" s="1574"/>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2">
        <v>85</v>
      </c>
      <c r="I74" s="372" t="s">
        <v>554</v>
      </c>
      <c r="J74" s="1058" t="s">
        <v>30</v>
      </c>
      <c r="K74" s="1563"/>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74"/>
      <c r="AA74" s="1574"/>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2">
        <v>87</v>
      </c>
      <c r="I75" s="372" t="s">
        <v>554</v>
      </c>
      <c r="J75" s="1058" t="s">
        <v>30</v>
      </c>
      <c r="K75" s="1563"/>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74"/>
      <c r="AA75" s="1574"/>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2">
        <v>56</v>
      </c>
      <c r="I76" s="372" t="s">
        <v>554</v>
      </c>
      <c r="J76" s="1058" t="s">
        <v>30</v>
      </c>
      <c r="K76" s="1563"/>
      <c r="L76" s="1389"/>
      <c r="M76" s="372" t="s">
        <v>110</v>
      </c>
      <c r="N76" s="991">
        <v>42220</v>
      </c>
      <c r="O76" s="372" t="s">
        <v>110</v>
      </c>
      <c r="P76" s="707" t="s">
        <v>35</v>
      </c>
      <c r="Q76" s="1564">
        <v>46170</v>
      </c>
      <c r="R76" s="1564"/>
      <c r="S76" s="1564"/>
      <c r="T76" s="1564"/>
      <c r="U76" s="1564"/>
      <c r="V76" s="1565">
        <v>3090</v>
      </c>
      <c r="W76" s="1566"/>
      <c r="X76" s="1566">
        <f>SUM(V76-W76)</f>
        <v>3090</v>
      </c>
      <c r="Y76" s="1244">
        <f>IFERROR($W76/$V76, 0)</f>
        <v>0</v>
      </c>
      <c r="Z76" s="1574"/>
      <c r="AA76" s="1574"/>
      <c r="AB76" s="697">
        <v>0</v>
      </c>
      <c r="AC76" s="697">
        <v>0</v>
      </c>
      <c r="AD76" s="1056">
        <v>0</v>
      </c>
      <c r="AE76" s="1245" t="s">
        <v>650</v>
      </c>
      <c r="AF76" s="727"/>
    </row>
    <row r="77" spans="1:32" ht="24.75" customHeight="1">
      <c r="A77" s="1392" t="s">
        <v>659</v>
      </c>
      <c r="B77" s="1062" t="s">
        <v>34</v>
      </c>
      <c r="C77" s="1390">
        <v>46191</v>
      </c>
      <c r="D77" s="1389"/>
      <c r="E77" s="1389"/>
      <c r="F77" s="1388"/>
      <c r="G77" s="1257"/>
      <c r="H77" s="1562">
        <v>77</v>
      </c>
      <c r="I77" s="372" t="s">
        <v>554</v>
      </c>
      <c r="J77" s="1058" t="s">
        <v>30</v>
      </c>
      <c r="K77" s="1563"/>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4"/>
      <c r="AA77" s="1574"/>
      <c r="AB77" s="697">
        <v>0</v>
      </c>
      <c r="AC77" s="697">
        <v>0</v>
      </c>
      <c r="AD77" s="1056">
        <v>0</v>
      </c>
      <c r="AE77" s="1245" t="s">
        <v>650</v>
      </c>
      <c r="AF77" s="727"/>
    </row>
    <row r="78" spans="1:32" ht="24.75" customHeight="1">
      <c r="A78" s="1409" t="s">
        <v>660</v>
      </c>
      <c r="B78" s="1062" t="s">
        <v>34</v>
      </c>
      <c r="C78" s="1390">
        <v>46191</v>
      </c>
      <c r="D78" s="1389"/>
      <c r="E78" s="1389"/>
      <c r="F78" s="1388"/>
      <c r="G78" s="1257"/>
      <c r="H78" s="1562">
        <v>74</v>
      </c>
      <c r="I78" s="372" t="s">
        <v>554</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4"/>
      <c r="AA78" s="1574"/>
      <c r="AB78" s="697">
        <v>0</v>
      </c>
      <c r="AC78" s="697">
        <v>0</v>
      </c>
      <c r="AD78" s="1056">
        <v>0</v>
      </c>
      <c r="AE78" s="1245" t="s">
        <v>652</v>
      </c>
      <c r="AF78" s="727"/>
    </row>
    <row r="79" spans="1:32" ht="24.75" customHeight="1">
      <c r="A79" s="1409" t="s">
        <v>661</v>
      </c>
      <c r="B79" s="1062" t="s">
        <v>34</v>
      </c>
      <c r="C79" s="1390">
        <v>46191</v>
      </c>
      <c r="D79" s="1389"/>
      <c r="E79" s="1389"/>
      <c r="F79" s="1388"/>
      <c r="G79" s="1257"/>
      <c r="H79" s="1562">
        <v>73</v>
      </c>
      <c r="I79" s="372" t="s">
        <v>554</v>
      </c>
      <c r="J79" s="1058" t="s">
        <v>30</v>
      </c>
      <c r="K79" s="1563"/>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4"/>
      <c r="AA79" s="1574"/>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3"/>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4"/>
      <c r="AA80" s="1574"/>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2">
        <v>47</v>
      </c>
      <c r="I81" s="372" t="s">
        <v>554</v>
      </c>
      <c r="J81" s="701" t="s">
        <v>30</v>
      </c>
      <c r="K81" s="1563"/>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4"/>
      <c r="AA81" s="1574"/>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3"/>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2">
        <v>56</v>
      </c>
      <c r="I89" s="1264" t="s">
        <v>554</v>
      </c>
      <c r="J89" s="1266" t="s">
        <v>30</v>
      </c>
      <c r="K89" s="1563"/>
      <c r="L89" s="1389"/>
      <c r="M89" s="1180" t="s">
        <v>110</v>
      </c>
      <c r="N89" s="1575">
        <v>38720</v>
      </c>
      <c r="O89" s="1181" t="s">
        <v>110</v>
      </c>
      <c r="P89" s="1342" t="s">
        <v>32</v>
      </c>
      <c r="Q89" s="1564"/>
      <c r="R89" s="1564"/>
      <c r="S89" s="1564"/>
      <c r="T89" s="1564"/>
      <c r="U89" s="1564"/>
      <c r="V89" s="1565">
        <v>3134</v>
      </c>
      <c r="W89" s="1566"/>
      <c r="X89" s="1566">
        <f>SUM(V89-W89)</f>
        <v>3134</v>
      </c>
      <c r="Y89" s="1244">
        <f>IFERROR($W89/$V89, 0)</f>
        <v>0</v>
      </c>
      <c r="Z89" s="1576"/>
      <c r="AA89" s="1577"/>
      <c r="AB89" s="815">
        <v>0</v>
      </c>
      <c r="AC89" s="818">
        <v>0</v>
      </c>
      <c r="AD89" s="734">
        <v>0</v>
      </c>
      <c r="AE89" s="1245" t="s">
        <v>685</v>
      </c>
      <c r="AF89" s="727"/>
    </row>
    <row r="90" spans="1:32" ht="24.75" customHeight="1">
      <c r="A90" s="1387" t="s">
        <v>686</v>
      </c>
      <c r="B90" s="1182" t="s">
        <v>37</v>
      </c>
      <c r="C90" s="1390">
        <v>46227</v>
      </c>
      <c r="D90" s="1388"/>
      <c r="E90" s="1389"/>
      <c r="F90" s="1388"/>
      <c r="G90" s="1243"/>
      <c r="H90" s="1562">
        <v>0</v>
      </c>
      <c r="I90" s="1264" t="s">
        <v>554</v>
      </c>
      <c r="J90" s="1266" t="s">
        <v>30</v>
      </c>
      <c r="K90" s="1563"/>
      <c r="L90" s="1389"/>
      <c r="M90" s="1180" t="s">
        <v>110</v>
      </c>
      <c r="N90" s="1575">
        <v>25174.45</v>
      </c>
      <c r="O90" s="1181" t="s">
        <v>110</v>
      </c>
      <c r="P90" s="1342" t="s">
        <v>32</v>
      </c>
      <c r="Q90" s="1564"/>
      <c r="R90" s="1564"/>
      <c r="S90" s="1564"/>
      <c r="T90" s="1564"/>
      <c r="U90" s="1564"/>
      <c r="V90" s="1565">
        <v>2721</v>
      </c>
      <c r="W90" s="1566"/>
      <c r="X90" s="1566">
        <f>SUM(V90-W90)</f>
        <v>2721</v>
      </c>
      <c r="Y90" s="1244">
        <f>IFERROR($W90/$V90, 0)</f>
        <v>0</v>
      </c>
      <c r="Z90" s="1578"/>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2">
        <v>53</v>
      </c>
      <c r="I91" s="1264" t="s">
        <v>554</v>
      </c>
      <c r="J91" s="1266" t="s">
        <v>30</v>
      </c>
      <c r="K91" s="1368"/>
      <c r="L91" s="1242"/>
      <c r="M91" s="1180" t="s">
        <v>110</v>
      </c>
      <c r="N91" s="1369">
        <v>56455</v>
      </c>
      <c r="O91" s="1181" t="s">
        <v>110</v>
      </c>
      <c r="P91" s="1342" t="s">
        <v>35</v>
      </c>
      <c r="Q91" s="1564">
        <v>46174</v>
      </c>
      <c r="R91" s="1564"/>
      <c r="S91" s="1564"/>
      <c r="T91" s="1564"/>
      <c r="U91" s="1564"/>
      <c r="V91" s="1565">
        <v>4814</v>
      </c>
      <c r="W91" s="1566"/>
      <c r="X91" s="1566">
        <f>SUM(V91-W91)</f>
        <v>4814</v>
      </c>
      <c r="Y91" s="1244">
        <f>IFERROR($W91/$V91, 0)</f>
        <v>0</v>
      </c>
      <c r="Z91" s="1564"/>
      <c r="AA91" s="1578"/>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2">
        <v>76</v>
      </c>
      <c r="I92" s="1264" t="s">
        <v>554</v>
      </c>
      <c r="J92" s="1266" t="s">
        <v>30</v>
      </c>
      <c r="K92" s="1368"/>
      <c r="L92" s="1242"/>
      <c r="M92" s="1180" t="s">
        <v>110</v>
      </c>
      <c r="N92" s="1369">
        <v>72914</v>
      </c>
      <c r="O92" s="1181" t="s">
        <v>110</v>
      </c>
      <c r="P92" s="1342" t="s">
        <v>35</v>
      </c>
      <c r="Q92" s="1564">
        <v>46174</v>
      </c>
      <c r="R92" s="1564"/>
      <c r="S92" s="1564"/>
      <c r="T92" s="1564"/>
      <c r="U92" s="1564"/>
      <c r="V92" s="1565">
        <v>6115</v>
      </c>
      <c r="W92" s="1579">
        <v>5479</v>
      </c>
      <c r="X92" s="1566">
        <f>SUM(V92-W92)</f>
        <v>636</v>
      </c>
      <c r="Y92" s="1244">
        <f>IFERROR($W92/$V92, 0)</f>
        <v>0.89599345870809488</v>
      </c>
      <c r="Z92" s="1564">
        <v>46177</v>
      </c>
      <c r="AA92" s="1564"/>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2">
        <v>74</v>
      </c>
      <c r="I93" s="1264" t="s">
        <v>554</v>
      </c>
      <c r="J93" s="1266" t="s">
        <v>30</v>
      </c>
      <c r="K93" s="1563"/>
      <c r="L93" s="1389"/>
      <c r="M93" s="1180" t="s">
        <v>110</v>
      </c>
      <c r="N93" s="1369">
        <v>92274</v>
      </c>
      <c r="O93" s="1181" t="s">
        <v>110</v>
      </c>
      <c r="P93" s="1342" t="s">
        <v>29</v>
      </c>
      <c r="Q93" s="1564">
        <v>46142</v>
      </c>
      <c r="R93" s="1564"/>
      <c r="S93" s="1564"/>
      <c r="T93" s="1564"/>
      <c r="U93" s="1564"/>
      <c r="V93" s="1565">
        <v>8145</v>
      </c>
      <c r="W93" s="1566">
        <v>6637</v>
      </c>
      <c r="X93" s="1566">
        <f>SUM(V93-W93)</f>
        <v>1508</v>
      </c>
      <c r="Y93" s="1244">
        <f>IFERROR($W93/$V93, 0)</f>
        <v>0.81485573971761815</v>
      </c>
      <c r="Z93" s="1564">
        <v>46149</v>
      </c>
      <c r="AA93" s="1564"/>
      <c r="AB93" s="697">
        <v>0</v>
      </c>
      <c r="AC93" s="697">
        <v>0</v>
      </c>
      <c r="AD93" s="703">
        <v>0</v>
      </c>
      <c r="AE93" s="1245" t="s">
        <v>692</v>
      </c>
      <c r="AF93" s="727"/>
    </row>
    <row r="94" spans="1:32" ht="24.75" customHeight="1">
      <c r="A94" s="1387" t="s">
        <v>693</v>
      </c>
      <c r="B94" s="1393" t="s">
        <v>37</v>
      </c>
      <c r="C94" s="1390">
        <v>46215</v>
      </c>
      <c r="D94" s="1388"/>
      <c r="E94" s="1389"/>
      <c r="F94" s="1388"/>
      <c r="G94" s="1243"/>
      <c r="H94" s="1562">
        <v>48</v>
      </c>
      <c r="I94" s="1264" t="s">
        <v>554</v>
      </c>
      <c r="J94" s="1266" t="s">
        <v>30</v>
      </c>
      <c r="K94" s="1563"/>
      <c r="L94" s="1389"/>
      <c r="M94" s="1180" t="s">
        <v>110</v>
      </c>
      <c r="N94" s="1369">
        <v>50669</v>
      </c>
      <c r="O94" s="1181" t="s">
        <v>110</v>
      </c>
      <c r="P94" s="1342" t="s">
        <v>32</v>
      </c>
      <c r="Q94" s="1564"/>
      <c r="R94" s="1564"/>
      <c r="S94" s="1564"/>
      <c r="T94" s="1564"/>
      <c r="U94" s="1564"/>
      <c r="V94" s="1565">
        <v>3600</v>
      </c>
      <c r="W94" s="1566"/>
      <c r="X94" s="1566">
        <f>SUM(V94-W94)</f>
        <v>3600</v>
      </c>
      <c r="Y94" s="1244">
        <f>IFERROR($W94/$V94, 0)</f>
        <v>0</v>
      </c>
      <c r="Z94" s="1564"/>
      <c r="AA94" s="1564"/>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2">
        <v>69</v>
      </c>
      <c r="I95" s="1264" t="s">
        <v>554</v>
      </c>
      <c r="J95" s="1266" t="s">
        <v>30</v>
      </c>
      <c r="K95" s="1563"/>
      <c r="L95" s="1389"/>
      <c r="M95" s="1180" t="s">
        <v>110</v>
      </c>
      <c r="N95" s="416">
        <v>72896</v>
      </c>
      <c r="O95" s="1181" t="s">
        <v>110</v>
      </c>
      <c r="P95" s="1342" t="s">
        <v>29</v>
      </c>
      <c r="Q95" s="1564">
        <v>46157</v>
      </c>
      <c r="R95" s="1564"/>
      <c r="S95" s="1564"/>
      <c r="T95" s="1564"/>
      <c r="U95" s="1564"/>
      <c r="V95" s="1565">
        <v>6189</v>
      </c>
      <c r="W95" s="1566">
        <v>6007</v>
      </c>
      <c r="X95" s="1566">
        <f>SUM(V95-W95)</f>
        <v>182</v>
      </c>
      <c r="Y95" s="1244">
        <f>IFERROR($W95/$V95, 0)</f>
        <v>0.97059298755857171</v>
      </c>
      <c r="Z95" s="1564">
        <v>46169</v>
      </c>
      <c r="AA95" s="1564"/>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2">
        <v>60</v>
      </c>
      <c r="I96" s="1264" t="s">
        <v>554</v>
      </c>
      <c r="J96" s="1266" t="s">
        <v>30</v>
      </c>
      <c r="K96" s="1563"/>
      <c r="L96" s="1389"/>
      <c r="M96" s="1180" t="s">
        <v>110</v>
      </c>
      <c r="N96" s="416">
        <v>70151.5</v>
      </c>
      <c r="O96" s="1181" t="s">
        <v>110</v>
      </c>
      <c r="P96" s="1342" t="s">
        <v>35</v>
      </c>
      <c r="Q96" s="1564">
        <v>46170</v>
      </c>
      <c r="R96" s="1564"/>
      <c r="S96" s="1564"/>
      <c r="T96" s="1564"/>
      <c r="U96" s="1564"/>
      <c r="V96" s="1565">
        <v>5673</v>
      </c>
      <c r="W96" s="1566"/>
      <c r="X96" s="1566">
        <f>SUM(V96-W96)</f>
        <v>5673</v>
      </c>
      <c r="Y96" s="1244">
        <f>IFERROR($W96/$V96, 0)</f>
        <v>0</v>
      </c>
      <c r="Z96" s="1564"/>
      <c r="AA96" s="1564"/>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2">
        <v>70</v>
      </c>
      <c r="I97" s="1264" t="s">
        <v>554</v>
      </c>
      <c r="J97" s="1266" t="s">
        <v>30</v>
      </c>
      <c r="K97" s="1563"/>
      <c r="L97" s="1389"/>
      <c r="M97" s="1180" t="s">
        <v>110</v>
      </c>
      <c r="N97" s="416">
        <v>65362</v>
      </c>
      <c r="O97" s="1181" t="s">
        <v>110</v>
      </c>
      <c r="P97" s="1342" t="s">
        <v>35</v>
      </c>
      <c r="Q97" s="1564">
        <v>46170</v>
      </c>
      <c r="R97" s="1564"/>
      <c r="S97" s="1564"/>
      <c r="T97" s="1564"/>
      <c r="U97" s="1564"/>
      <c r="V97" s="1565">
        <v>5460</v>
      </c>
      <c r="W97" s="1566"/>
      <c r="X97" s="1566">
        <f>SUM(V97-W97)</f>
        <v>5460</v>
      </c>
      <c r="Y97" s="1244">
        <f>IFERROR($W97/$V97, 0)</f>
        <v>0</v>
      </c>
      <c r="Z97" s="1564"/>
      <c r="AA97" s="1564"/>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2">
        <v>90</v>
      </c>
      <c r="I99" s="1264" t="s">
        <v>554</v>
      </c>
      <c r="J99" s="1266" t="s">
        <v>30</v>
      </c>
      <c r="K99" s="1563"/>
      <c r="L99" s="1389"/>
      <c r="M99" s="1180" t="s">
        <v>110</v>
      </c>
      <c r="N99" s="1369">
        <v>90888</v>
      </c>
      <c r="O99" s="1181" t="s">
        <v>110</v>
      </c>
      <c r="P99" s="1342" t="s">
        <v>32</v>
      </c>
      <c r="Q99" s="1564"/>
      <c r="R99" s="1564"/>
      <c r="S99" s="1564"/>
      <c r="T99" s="1564"/>
      <c r="U99" s="1564"/>
      <c r="V99" s="1565">
        <v>7881</v>
      </c>
      <c r="W99" s="1566"/>
      <c r="X99" s="1566">
        <f>SUM(V99-W99)</f>
        <v>7881</v>
      </c>
      <c r="Y99" s="1244">
        <f>IFERROR($W99/$V99, 0)</f>
        <v>0</v>
      </c>
      <c r="Z99" s="1564"/>
      <c r="AA99" s="1564"/>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4">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2">
        <v>56</v>
      </c>
      <c r="I102" s="1264" t="s">
        <v>554</v>
      </c>
      <c r="J102" s="1266" t="s">
        <v>30</v>
      </c>
      <c r="K102" s="1563"/>
      <c r="L102" s="1389"/>
      <c r="M102" s="1180" t="s">
        <v>110</v>
      </c>
      <c r="N102" s="416">
        <v>55504</v>
      </c>
      <c r="O102" s="1181" t="s">
        <v>110</v>
      </c>
      <c r="P102" s="1342" t="s">
        <v>35</v>
      </c>
      <c r="Q102" s="1564">
        <v>46174</v>
      </c>
      <c r="R102" s="1564"/>
      <c r="S102" s="1564"/>
      <c r="T102" s="1564"/>
      <c r="U102" s="1564"/>
      <c r="V102" s="1565">
        <v>4652</v>
      </c>
      <c r="W102" s="1566"/>
      <c r="X102" s="1566">
        <f>SUM(V102-W102)</f>
        <v>4652</v>
      </c>
      <c r="Y102" s="1244">
        <f>IFERROR($W102/$V102, 0)</f>
        <v>0</v>
      </c>
      <c r="Z102" s="1564"/>
      <c r="AA102" s="1564"/>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2">
        <v>74</v>
      </c>
      <c r="I103" s="1264" t="s">
        <v>554</v>
      </c>
      <c r="J103" s="1266" t="s">
        <v>30</v>
      </c>
      <c r="K103" s="1563"/>
      <c r="L103" s="1389"/>
      <c r="M103" s="1180" t="s">
        <v>110</v>
      </c>
      <c r="N103" s="416">
        <v>70534.5</v>
      </c>
      <c r="O103" s="1181" t="s">
        <v>110</v>
      </c>
      <c r="P103" s="1342" t="s">
        <v>35</v>
      </c>
      <c r="Q103" s="1564">
        <v>46174</v>
      </c>
      <c r="R103" s="1564"/>
      <c r="S103" s="1564"/>
      <c r="T103" s="1564"/>
      <c r="U103" s="1564"/>
      <c r="V103" s="1565">
        <v>5756</v>
      </c>
      <c r="W103" s="1566"/>
      <c r="X103" s="1566">
        <f>SUM(V103-W103)</f>
        <v>5756</v>
      </c>
      <c r="Y103" s="1244">
        <f>IFERROR($W103/$V103, 0)</f>
        <v>0</v>
      </c>
      <c r="Z103" s="1564"/>
      <c r="AA103" s="1564"/>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2">
        <v>85</v>
      </c>
      <c r="I104" s="1264" t="s">
        <v>554</v>
      </c>
      <c r="J104" s="1266" t="s">
        <v>30</v>
      </c>
      <c r="K104" s="1368"/>
      <c r="L104" s="1242"/>
      <c r="M104" s="1180" t="s">
        <v>110</v>
      </c>
      <c r="N104" s="1369">
        <v>64590</v>
      </c>
      <c r="O104" s="1181" t="s">
        <v>110</v>
      </c>
      <c r="P104" s="1342" t="s">
        <v>35</v>
      </c>
      <c r="Q104" s="1564">
        <v>46174</v>
      </c>
      <c r="R104" s="1564"/>
      <c r="S104" s="1564"/>
      <c r="T104" s="1564"/>
      <c r="U104" s="1564"/>
      <c r="V104" s="1565">
        <v>5218</v>
      </c>
      <c r="W104" s="1579">
        <v>4487</v>
      </c>
      <c r="X104" s="1566">
        <f>SUM(V104-W104)</f>
        <v>731</v>
      </c>
      <c r="Y104" s="1244">
        <f>IFERROR($W104/$V104, 0)</f>
        <v>0.85990801073208123</v>
      </c>
      <c r="Z104" s="1564">
        <v>46177</v>
      </c>
      <c r="AA104" s="1564"/>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2">
        <v>28</v>
      </c>
      <c r="I105" s="1264" t="s">
        <v>554</v>
      </c>
      <c r="J105" s="1266" t="s">
        <v>30</v>
      </c>
      <c r="K105" s="1563"/>
      <c r="L105" s="1389"/>
      <c r="M105" s="1180" t="s">
        <v>110</v>
      </c>
      <c r="N105" s="416">
        <v>27694</v>
      </c>
      <c r="O105" s="1181" t="s">
        <v>110</v>
      </c>
      <c r="P105" s="1342" t="s">
        <v>29</v>
      </c>
      <c r="Q105" s="1564">
        <v>46162</v>
      </c>
      <c r="R105" s="1564"/>
      <c r="S105" s="1564"/>
      <c r="T105" s="1564"/>
      <c r="U105" s="1564"/>
      <c r="V105" s="1565">
        <v>2238</v>
      </c>
      <c r="W105" s="1566">
        <v>1146</v>
      </c>
      <c r="X105" s="1566">
        <f>SUM(V105-W105)</f>
        <v>1092</v>
      </c>
      <c r="Y105" s="1244">
        <f>IFERROR($W105/$V105, 0)</f>
        <v>0.51206434316353888</v>
      </c>
      <c r="Z105" s="1564">
        <v>46181</v>
      </c>
      <c r="AA105" s="1564"/>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2">
        <v>56</v>
      </c>
      <c r="I106" s="1264" t="s">
        <v>554</v>
      </c>
      <c r="J106" s="746" t="s">
        <v>30</v>
      </c>
      <c r="K106" s="1368"/>
      <c r="L106" s="1242"/>
      <c r="M106" s="1180" t="s">
        <v>110</v>
      </c>
      <c r="N106" s="1369">
        <v>50042</v>
      </c>
      <c r="O106" s="1181" t="s">
        <v>110</v>
      </c>
      <c r="P106" s="1342" t="s">
        <v>32</v>
      </c>
      <c r="Q106" s="1564"/>
      <c r="R106" s="1564"/>
      <c r="S106" s="1564"/>
      <c r="T106" s="1564"/>
      <c r="U106" s="1564"/>
      <c r="V106" s="1565">
        <v>4159</v>
      </c>
      <c r="W106" s="1566"/>
      <c r="X106" s="1566">
        <f>SUM(V106-W106)</f>
        <v>4159</v>
      </c>
      <c r="Y106" s="1244">
        <f>IFERROR($W106/$V106, 0)</f>
        <v>0</v>
      </c>
      <c r="Z106" s="1564"/>
      <c r="AA106" s="1564"/>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2">
        <v>62</v>
      </c>
      <c r="I107" s="1264" t="s">
        <v>554</v>
      </c>
      <c r="J107" s="746" t="s">
        <v>30</v>
      </c>
      <c r="K107" s="1368"/>
      <c r="L107" s="1242"/>
      <c r="M107" s="1180" t="s">
        <v>110</v>
      </c>
      <c r="N107" s="1369">
        <v>48766</v>
      </c>
      <c r="O107" s="1181" t="s">
        <v>110</v>
      </c>
      <c r="P107" s="1342" t="s">
        <v>32</v>
      </c>
      <c r="Q107" s="1564"/>
      <c r="R107" s="1564"/>
      <c r="S107" s="1564"/>
      <c r="T107" s="1564"/>
      <c r="U107" s="1564"/>
      <c r="V107" s="1565">
        <v>4009</v>
      </c>
      <c r="W107" s="1566"/>
      <c r="X107" s="1566">
        <f>SUM(V107-W107)</f>
        <v>4009</v>
      </c>
      <c r="Y107" s="1244">
        <f>IFERROR($W107/$V107, 0)</f>
        <v>0</v>
      </c>
      <c r="Z107" s="1564"/>
      <c r="AA107" s="1564"/>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2">
        <v>0</v>
      </c>
      <c r="I108" s="1264" t="s">
        <v>554</v>
      </c>
      <c r="J108" s="1266" t="s">
        <v>30</v>
      </c>
      <c r="K108" s="1563"/>
      <c r="L108" s="1389"/>
      <c r="M108" s="1180" t="s">
        <v>110</v>
      </c>
      <c r="N108" s="1369">
        <v>35456.550000000003</v>
      </c>
      <c r="O108" s="1181" t="s">
        <v>110</v>
      </c>
      <c r="P108" s="1342" t="s">
        <v>32</v>
      </c>
      <c r="Q108" s="1564"/>
      <c r="R108" s="1564"/>
      <c r="S108" s="1564"/>
      <c r="T108" s="1564"/>
      <c r="U108" s="1564"/>
      <c r="V108" s="1565">
        <v>2635</v>
      </c>
      <c r="W108" s="1566"/>
      <c r="X108" s="1566">
        <f>SUM(V108-W108)</f>
        <v>2635</v>
      </c>
      <c r="Y108" s="1244">
        <f>IFERROR($W108/$V108, 0)</f>
        <v>0</v>
      </c>
      <c r="Z108" s="1564"/>
      <c r="AA108" s="1564"/>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2">
        <v>0</v>
      </c>
      <c r="I109" s="1264" t="s">
        <v>554</v>
      </c>
      <c r="J109" s="1266" t="s">
        <v>30</v>
      </c>
      <c r="K109" s="1563"/>
      <c r="L109" s="1389"/>
      <c r="M109" s="1180" t="s">
        <v>110</v>
      </c>
      <c r="N109" s="416">
        <v>75219.199999999997</v>
      </c>
      <c r="O109" s="1181" t="s">
        <v>110</v>
      </c>
      <c r="P109" s="1342" t="s">
        <v>32</v>
      </c>
      <c r="Q109" s="1564"/>
      <c r="R109" s="1564"/>
      <c r="S109" s="1564"/>
      <c r="T109" s="1564"/>
      <c r="U109" s="1564"/>
      <c r="V109" s="1565">
        <v>5902</v>
      </c>
      <c r="W109" s="1566"/>
      <c r="X109" s="1566">
        <f>SUM(V109-W109)</f>
        <v>5902</v>
      </c>
      <c r="Y109" s="1244">
        <f>IFERROR($W109/$V109, 0)</f>
        <v>0</v>
      </c>
      <c r="Z109" s="1564"/>
      <c r="AA109" s="1564"/>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3"/>
      <c r="L110" s="1389"/>
      <c r="M110" s="1180" t="s">
        <v>110</v>
      </c>
      <c r="N110" s="416">
        <v>27837.25</v>
      </c>
      <c r="O110" s="1181" t="s">
        <v>110</v>
      </c>
      <c r="P110" s="1342" t="s">
        <v>32</v>
      </c>
      <c r="Q110" s="1564"/>
      <c r="R110" s="1564"/>
      <c r="S110" s="1564"/>
      <c r="T110" s="1564"/>
      <c r="U110" s="1564"/>
      <c r="V110" s="1565">
        <v>2145</v>
      </c>
      <c r="W110" s="1566"/>
      <c r="X110" s="1566">
        <f>SUM(V110-W110)</f>
        <v>2145</v>
      </c>
      <c r="Y110" s="1244">
        <f>IFERROR($W110/$V110, 0)</f>
        <v>0</v>
      </c>
      <c r="Z110" s="1564"/>
      <c r="AA110" s="1564"/>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2" t="s">
        <v>36</v>
      </c>
      <c r="K111" s="1563"/>
      <c r="L111" s="1389"/>
      <c r="M111" s="1562" t="s">
        <v>238</v>
      </c>
      <c r="N111" s="1575">
        <v>60744.4</v>
      </c>
      <c r="O111" s="1181" t="s">
        <v>110</v>
      </c>
      <c r="P111" s="1342" t="s">
        <v>32</v>
      </c>
      <c r="Q111" s="1564"/>
      <c r="R111" s="1564"/>
      <c r="S111" s="1564"/>
      <c r="T111" s="1564"/>
      <c r="U111" s="1564"/>
      <c r="V111" s="1565">
        <v>5950</v>
      </c>
      <c r="W111" s="1566"/>
      <c r="X111" s="1566">
        <f>SUM(V111-W111)</f>
        <v>5950</v>
      </c>
      <c r="Y111" s="1244">
        <f>IFERROR($W111/$V111, 0)</f>
        <v>0</v>
      </c>
      <c r="Z111" s="1564"/>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2"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2">
        <v>58</v>
      </c>
      <c r="I11" s="372" t="s">
        <v>809</v>
      </c>
      <c r="J11" s="1058" t="s">
        <v>30</v>
      </c>
      <c r="K11" s="691"/>
      <c r="L11" s="360" t="s">
        <v>625</v>
      </c>
      <c r="M11" s="372" t="s">
        <v>110</v>
      </c>
      <c r="N11" s="991">
        <v>56668.15</v>
      </c>
      <c r="O11" s="372" t="s">
        <v>110</v>
      </c>
      <c r="P11" s="729" t="s">
        <v>38</v>
      </c>
      <c r="Q11" s="1564">
        <v>46144</v>
      </c>
      <c r="R11" s="702" t="s">
        <v>238</v>
      </c>
      <c r="S11" s="363" t="s">
        <v>814</v>
      </c>
      <c r="T11" s="373" t="s">
        <v>815</v>
      </c>
      <c r="U11" s="373" t="s">
        <v>815</v>
      </c>
      <c r="V11" s="1566">
        <v>4061</v>
      </c>
      <c r="W11" s="1580">
        <v>4061</v>
      </c>
      <c r="X11" s="1566">
        <f>SUM(V11-W11)</f>
        <v>0</v>
      </c>
      <c r="Y11" s="1244">
        <f>IFERROR($W11/$V11, 0)</f>
        <v>1</v>
      </c>
      <c r="Z11" s="1564">
        <v>46153</v>
      </c>
      <c r="AA11" s="1564">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2">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2">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4">
        <v>46147</v>
      </c>
      <c r="R15" s="702" t="s">
        <v>110</v>
      </c>
      <c r="S15" s="363">
        <v>46161</v>
      </c>
      <c r="T15" s="373" t="s">
        <v>815</v>
      </c>
      <c r="U15" s="373" t="s">
        <v>815</v>
      </c>
      <c r="V15" s="1565">
        <v>466</v>
      </c>
      <c r="W15" s="1580">
        <v>505</v>
      </c>
      <c r="X15" s="1566">
        <f>SUM(V15-W15)</f>
        <v>-39</v>
      </c>
      <c r="Y15" s="1244">
        <f>IFERROR($W15/$V15, 0)</f>
        <v>1.0836909871244635</v>
      </c>
      <c r="Z15" s="1564">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2">
        <v>21</v>
      </c>
      <c r="I21" s="372" t="s">
        <v>809</v>
      </c>
      <c r="J21" s="1058" t="s">
        <v>30</v>
      </c>
      <c r="K21" s="691"/>
      <c r="L21" s="1389">
        <v>46147</v>
      </c>
      <c r="M21" s="372" t="s">
        <v>110</v>
      </c>
      <c r="N21" s="991">
        <v>81882</v>
      </c>
      <c r="O21" s="372" t="s">
        <v>110</v>
      </c>
      <c r="P21" s="729" t="s">
        <v>38</v>
      </c>
      <c r="Q21" s="1564">
        <v>46146</v>
      </c>
      <c r="R21" s="992" t="s">
        <v>110</v>
      </c>
      <c r="S21" s="363">
        <v>46182</v>
      </c>
      <c r="T21" s="373" t="s">
        <v>815</v>
      </c>
      <c r="U21" s="373" t="s">
        <v>815</v>
      </c>
      <c r="V21" s="1565">
        <v>6481</v>
      </c>
      <c r="W21" s="1491">
        <v>6586</v>
      </c>
      <c r="X21" s="1566">
        <f>SUM(V21-W21)</f>
        <v>-105</v>
      </c>
      <c r="Y21" s="1244">
        <f>IFERROR($W21/$V21, 0)</f>
        <v>1.0162012035179757</v>
      </c>
      <c r="Z21" s="1564">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2">
        <v>79</v>
      </c>
      <c r="I35" s="304" t="s">
        <v>809</v>
      </c>
      <c r="J35" s="746" t="s">
        <v>30</v>
      </c>
      <c r="K35" s="691"/>
      <c r="L35" s="360" t="s">
        <v>625</v>
      </c>
      <c r="M35" s="1180" t="s">
        <v>110</v>
      </c>
      <c r="N35" s="1369">
        <v>73533</v>
      </c>
      <c r="O35" s="1181" t="s">
        <v>110</v>
      </c>
      <c r="P35" s="1418" t="s">
        <v>38</v>
      </c>
      <c r="Q35" s="1564">
        <v>46147</v>
      </c>
      <c r="R35" s="702" t="s">
        <v>238</v>
      </c>
      <c r="S35" s="363" t="s">
        <v>814</v>
      </c>
      <c r="T35" s="373" t="s">
        <v>815</v>
      </c>
      <c r="U35" s="373" t="s">
        <v>815</v>
      </c>
      <c r="V35" s="1565">
        <v>5974</v>
      </c>
      <c r="W35" s="1580">
        <v>5911</v>
      </c>
      <c r="X35" s="1566">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2">
        <v>58</v>
      </c>
      <c r="I300" s="372" t="s">
        <v>809</v>
      </c>
      <c r="J300" s="1058" t="s">
        <v>30</v>
      </c>
      <c r="K300" s="360" t="s">
        <v>625</v>
      </c>
      <c r="L300" s="372" t="s">
        <v>110</v>
      </c>
      <c r="M300" s="1246">
        <v>56668.15</v>
      </c>
      <c r="N300" s="920"/>
      <c r="O300" s="1359"/>
      <c r="P300" s="1246">
        <v>56668.15</v>
      </c>
      <c r="Q300" s="372" t="s">
        <v>110</v>
      </c>
      <c r="R300" s="1509" t="s">
        <v>38</v>
      </c>
      <c r="S300" s="1564">
        <v>46144</v>
      </c>
      <c r="T300" s="1566">
        <v>4061</v>
      </c>
      <c r="U300" s="1581">
        <v>4061</v>
      </c>
      <c r="V300" s="3">
        <f>IFERROR(Table5[[#This Row],[Actual Redline Completed Footage UG]]/Table5[[#This Row],[Footage UG]], 0)</f>
        <v>1</v>
      </c>
      <c r="W300" s="1564">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c r="E1651" s="1559">
        <v>3244</v>
      </c>
    </row>
    <row r="1652" spans="1:5">
      <c r="A1652" t="s">
        <v>797</v>
      </c>
      <c r="B1652" s="1559">
        <v>230</v>
      </c>
      <c r="C1652" s="1559"/>
      <c r="D1652" s="1559"/>
      <c r="E1652" s="1559">
        <v>230</v>
      </c>
    </row>
    <row r="1653" spans="1:5">
      <c r="A1653" t="s">
        <v>550</v>
      </c>
      <c r="B1653" s="1559"/>
      <c r="C1653" s="1559"/>
      <c r="D1653" s="1559"/>
      <c r="E1653" s="1559"/>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c r="E1658" s="1559">
        <v>1343</v>
      </c>
    </row>
    <row r="1659" spans="1:5">
      <c r="A1659" t="s">
        <v>706</v>
      </c>
      <c r="B1659" s="1559">
        <v>1052</v>
      </c>
      <c r="C1659" s="1559">
        <v>1291</v>
      </c>
      <c r="D1659" s="1559">
        <v>781</v>
      </c>
      <c r="E1659" s="1559">
        <v>3124</v>
      </c>
    </row>
    <row r="1660" spans="1:5">
      <c r="A1660" t="s">
        <v>559</v>
      </c>
      <c r="B1660" s="1559">
        <v>1403</v>
      </c>
      <c r="C1660" s="1559">
        <v>1668</v>
      </c>
      <c r="D1660" s="1559"/>
      <c r="E1660" s="1559">
        <v>3071</v>
      </c>
    </row>
    <row r="1661" spans="1:5">
      <c r="A1661" t="s">
        <v>571</v>
      </c>
      <c r="B1661" s="1559">
        <v>935</v>
      </c>
      <c r="C1661" s="1559">
        <v>2201</v>
      </c>
      <c r="D1661" s="1559"/>
      <c r="E1661" s="1559">
        <v>3136</v>
      </c>
    </row>
    <row r="1662" spans="1:5">
      <c r="A1662" t="s">
        <v>605</v>
      </c>
      <c r="B1662" s="1559">
        <v>557</v>
      </c>
      <c r="C1662" s="1559">
        <v>788</v>
      </c>
      <c r="D1662" s="1559"/>
      <c r="E1662" s="1559">
        <v>1345</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781</v>
      </c>
      <c r="E1665" s="1559">
        <v>18318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E3251" sqref="E32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G3243" t="s">
        <v>1978</v>
      </c>
    </row>
    <row r="3244" spans="1:7">
      <c r="A3244" s="1221" t="s">
        <v>559</v>
      </c>
      <c r="B3244" s="1438" t="s">
        <v>56</v>
      </c>
      <c r="C3244" s="23">
        <v>46183</v>
      </c>
      <c r="G3244" t="s">
        <v>1978</v>
      </c>
    </row>
    <row r="3245" spans="1:7">
      <c r="A3245" s="1435" t="s">
        <v>564</v>
      </c>
      <c r="B3245" s="1435" t="s">
        <v>474</v>
      </c>
      <c r="C3245" s="23">
        <v>46183</v>
      </c>
      <c r="G3245" t="s">
        <v>1978</v>
      </c>
    </row>
    <row r="3246" spans="1:7">
      <c r="A3246" s="1221" t="s">
        <v>567</v>
      </c>
      <c r="B3246" s="1221" t="s">
        <v>62</v>
      </c>
      <c r="C3246" s="23">
        <v>46183</v>
      </c>
      <c r="G3246" t="s">
        <v>1978</v>
      </c>
    </row>
    <row r="3247" spans="1:7">
      <c r="A3247" s="1435" t="s">
        <v>568</v>
      </c>
      <c r="B3247" s="1435" t="s">
        <v>2675</v>
      </c>
      <c r="C3247" s="23">
        <v>46183</v>
      </c>
      <c r="F3247" s="1224" t="s">
        <v>2676</v>
      </c>
      <c r="G3247" t="s">
        <v>1978</v>
      </c>
    </row>
    <row r="3248" spans="1:7">
      <c r="A3248" s="1221" t="s">
        <v>571</v>
      </c>
      <c r="B3248" s="1221" t="s">
        <v>56</v>
      </c>
      <c r="C3248" s="23">
        <v>46183</v>
      </c>
      <c r="G3248" t="s">
        <v>1978</v>
      </c>
    </row>
    <row r="3249" spans="1:7">
      <c r="A3249" s="1435" t="s">
        <v>605</v>
      </c>
      <c r="B3249" s="1435" t="s">
        <v>2671</v>
      </c>
      <c r="C3249" s="23">
        <v>46183</v>
      </c>
      <c r="G3249" t="s">
        <v>1978</v>
      </c>
    </row>
    <row r="3250" spans="1:7">
      <c r="A3250" s="1219" t="s">
        <v>657</v>
      </c>
      <c r="B3250" s="1219" t="s">
        <v>54</v>
      </c>
      <c r="C3250" s="23">
        <v>46183</v>
      </c>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2679</v>
      </c>
      <c r="G3254" t="s">
        <v>1978</v>
      </c>
    </row>
    <row r="3255" spans="1:7">
      <c r="A3255" s="1221" t="s">
        <v>797</v>
      </c>
      <c r="B3255" s="244" t="s">
        <v>2608</v>
      </c>
      <c r="C3255" s="23">
        <v>46183</v>
      </c>
      <c r="F3255" s="1220" t="s">
        <v>2680</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00EADC-1AC7-41AD-9F22-1AD81918A6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2026-06-10T21:18:30Z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