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8" documentId="8_{DCF85A03-1EEC-410A-B6A1-333228F65FDB}" xr6:coauthVersionLast="47" xr6:coauthVersionMax="47" xr10:uidLastSave="{81EE862B-30F1-4511-BA53-DDDE042EA0D7}"/>
  <bookViews>
    <workbookView xWindow="-60" yWindow="-60" windowWidth="15480" windowHeight="11640" tabRatio="920" firstSheet="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997" r:id="rId12"/>
    <pivotCache cacheId="998" r:id="rId13"/>
    <pivotCache cacheId="999" r:id="rId14"/>
    <pivotCache cacheId="1000" r:id="rId15"/>
    <pivotCache cacheId="10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1" i="30"/>
  <c r="V263" i="30"/>
  <c r="V254" i="30"/>
  <c r="V289" i="30"/>
  <c r="V290" i="30"/>
  <c r="V2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<sst xmlns="http://schemas.openxmlformats.org/spreadsheetml/2006/main" count="19631" uniqueCount="2467">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</sst>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9" xfId="0" applyNumberFormat="1" applyFont="1" applyFill="1" applyBorder="1" applyAlignment="1">
      <alignment horizontal="center"/>
    </xf>
    <xf numFmtId="10" fontId="56" fillId="24" borderId="115" xfId="0" applyNumberFormat="1" applyFont="1" applyFill="1" applyBorder="1" applyAlignment="1">
      <alignment horizontal="center" vertical="center"/>
    </xf>
    <xf numFmtId="10" fontId="56" fillId="24" borderId="116" xfId="0" applyNumberFormat="1" applyFont="1" applyFill="1" applyBorder="1" applyAlignment="1">
      <alignment horizontal="center" vertical="center"/>
    </xf>
    <xf numFmtId="10" fontId="42" fillId="26" borderId="120" xfId="0" applyNumberFormat="1" applyFont="1" applyFill="1" applyBorder="1" applyAlignment="1">
      <alignment horizontal="center"/>
    </xf>
    <xf numFmtId="10" fontId="42" fillId="20" borderId="120" xfId="0" applyNumberFormat="1" applyFont="1" applyFill="1" applyBorder="1" applyAlignment="1">
      <alignment horizontal="center"/>
    </xf>
    <xf numFmtId="164" fontId="42" fillId="26" borderId="120" xfId="0" applyNumberFormat="1" applyFont="1" applyFill="1" applyBorder="1" applyAlignment="1">
      <alignment horizontal="center"/>
    </xf>
    <xf numFmtId="164" fontId="42" fillId="20" borderId="120" xfId="0" applyNumberFormat="1" applyFont="1" applyFill="1" applyBorder="1" applyAlignment="1">
      <alignment horizontal="center"/>
    </xf>
    <xf numFmtId="164" fontId="46" fillId="25" borderId="123" xfId="0" applyNumberFormat="1" applyFont="1" applyFill="1" applyBorder="1" applyAlignment="1">
      <alignment horizontal="center"/>
    </xf>
    <xf numFmtId="164" fontId="0" fillId="26" borderId="120" xfId="0" applyNumberForma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89</c:v>
                </c:pt>
                <c:pt idx="2">
                  <c:v>16</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abSelected="1"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04/24/2026  11:17 AM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9" t="s">
        <v>1</v>
      </c>
      <c r="B4" s="1479"/>
      <c r="C4" s="1479"/>
      <c r="D4" s="1479"/>
      <c r="E4" s="1479"/>
      <c r="F4" s="1479"/>
      <c r="G4" s="1479"/>
      <c r="H4" s="147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37" t="s">
        <v>9</v>
      </c>
      <c r="E9" s="1438"/>
      <c r="F9" s="1439"/>
      <c r="G9" s="1021"/>
      <c r="H9" s="1437" t="s">
        <v>10</v>
      </c>
      <c r="I9" s="1438"/>
      <c r="J9" s="1439"/>
      <c r="K9" s="1021"/>
      <c r="L9" s="1437" t="s">
        <v>11</v>
      </c>
      <c r="M9" s="1438"/>
      <c r="N9" s="1439"/>
      <c r="O9" s="1021"/>
      <c r="P9" s="1021"/>
      <c r="Q9" s="1021"/>
      <c r="R9" s="1021"/>
      <c r="S9" s="1021"/>
      <c r="T9" s="1021"/>
      <c r="U9" s="1021"/>
      <c r="V9" s="1021"/>
      <c r="W9" s="1021"/>
      <c r="X9" s="1021"/>
      <c r="Y9" s="1021"/>
      <c r="Z9" s="1021"/>
    </row>
    <row r="10" spans="1:26" ht="50.1" customHeight="1">
      <c r="A10" s="1443"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118</v>
      </c>
      <c r="B10" s="1445"/>
      <c r="C10" s="1021"/>
      <c r="D10" s="1443"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696456</v>
      </c>
      <c r="E10" s="1444"/>
      <c r="F10" s="1445"/>
      <c r="G10" s="1021"/>
      <c r="H10" s="1459"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43717</v>
      </c>
      <c r="I10" s="1460"/>
      <c r="J10" s="1461"/>
      <c r="K10" s="1021"/>
      <c r="L10" s="1462"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654415</v>
      </c>
      <c r="M10" s="1463"/>
      <c r="N10" s="1464"/>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37" t="s">
        <v>12</v>
      </c>
      <c r="B12" s="1439"/>
      <c r="C12" s="1021"/>
      <c r="D12" s="1437" t="s">
        <v>13</v>
      </c>
      <c r="E12" s="1438"/>
      <c r="F12" s="1439"/>
      <c r="G12" s="1021"/>
      <c r="H12" s="1437" t="s">
        <v>14</v>
      </c>
      <c r="I12" s="1438"/>
      <c r="J12" s="1439"/>
      <c r="K12" s="1021"/>
      <c r="L12" s="1437" t="s">
        <v>15</v>
      </c>
      <c r="M12" s="1438"/>
      <c r="N12" s="1439"/>
      <c r="O12" s="1021"/>
      <c r="P12" s="1021"/>
      <c r="Q12" s="1021"/>
      <c r="R12" s="1021"/>
      <c r="S12" s="1021"/>
      <c r="T12" s="1021"/>
      <c r="U12" s="1021"/>
      <c r="V12" s="1021"/>
      <c r="W12" s="1021"/>
      <c r="X12" s="1021"/>
      <c r="Y12" s="1021"/>
      <c r="Z12" s="1021"/>
    </row>
    <row r="13" spans="1:26" ht="50.1" customHeight="1">
      <c r="A13" s="1471">
        <f>IFERROR(H10/D10,0)</f>
        <v>6.2770656006983935E-2</v>
      </c>
      <c r="B13" s="1472"/>
      <c r="C13" s="1021"/>
      <c r="D13" s="144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7945615.25</v>
      </c>
      <c r="E13" s="1441"/>
      <c r="F13" s="1442"/>
      <c r="G13" s="1021"/>
      <c r="H13" s="1443"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44"/>
      <c r="J13" s="1445"/>
      <c r="K13" s="1021"/>
      <c r="L13" s="1451">
        <f>COUNTA('Completed Projects Pending PW'!A3:A44)</f>
        <v>30</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6" t="s">
        <v>16</v>
      </c>
      <c r="B15" s="1446"/>
      <c r="C15" s="1446"/>
      <c r="D15" s="1446"/>
      <c r="E15" s="1021"/>
      <c r="F15" s="1446" t="s">
        <v>17</v>
      </c>
      <c r="G15" s="1446"/>
      <c r="H15" s="1446"/>
      <c r="I15" s="1446"/>
      <c r="J15" s="1021"/>
      <c r="K15" s="1446" t="s">
        <v>18</v>
      </c>
      <c r="L15" s="1446"/>
      <c r="M15" s="1446"/>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473"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13</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53830</v>
      </c>
      <c r="I17" s="1475" cm="1">
        <f t="array" ref="I17">SUMPRODUCT(--(IF($B$5="All",TRUE,'Tillman UG Footage'!B2:B139=$B$5))*--('Tillman UG Footage'!P2:P139="In Process")*--(IF($F$5="All",TRUE,ISNUMBER(FIND($F$5,'Tillman UG Footage'!D2:D139&amp;" "))))*--(IF($H$5="All",TRUE,ISNUMBER(FIND($H$5,'Tillman UG Footage'!F2:F139&amp;" "))))*(IF(ISNUMBER('Tillman UG Footage'!N2:N139),'Tillman UG Footage'!N2:N139,0)))</f>
        <v>767488.8</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50</v>
      </c>
      <c r="M17" s="1473">
        <f>IFERROR(L17/SUM(L17:L19),0)</f>
        <v>0.42372881355932202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474"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476"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474">
        <f>IFERROR(L18/SUM(L17:L19),0)</f>
        <v>0.55084745762711862</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473"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16</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104062</v>
      </c>
      <c r="I19" s="1475" cm="1">
        <f t="array" ref="I19">SUMPRODUCT(--(IF($B$5="All",TRUE,'Tillman UG Footage'!B2:B139=$B$5))*--('Tillman UG Footage'!P2:P139="Locates Called")*--(IF($F$5="All",TRUE,ISNUMBER(FIND($F$5,'Tillman UG Footage'!D2:D139&amp;" "))))*--(IF($H$5="All",TRUE,ISNUMBER(FIND($H$5,'Tillman UG Footage'!F2:F139&amp;" "))))*(IF(ISNUMBER('Tillman UG Footage'!N2:N139),'Tillman UG Footage'!N2:N139,0)))</f>
        <v>1216477.75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473">
        <f>IFERROR(L19/SUM(L17:L19),0)</f>
        <v>2.5423728813559324E-2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474"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4</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19461</v>
      </c>
      <c r="I20" s="1476" cm="1">
        <f t="array" ref="I20">SUMPRODUCT(--(IF($B$5="All",TRUE,'Tillman UG Footage'!B2:B139=$B$5))*--('Tillman UG Footage'!P2:P139="Completed")*--(IF($F$5="All",TRUE,ISNUMBER(FIND($F$5,'Tillman UG Footage'!D2:D139&amp;" "))))*--(IF($H$5="All",TRUE,ISNUMBER(FIND($H$5,'Tillman UG Footage'!F2:F139&amp;" "))))*IF(ISNUMBER('Tillman UG Footage'!N2:N139),'Tillman UG Footage'!N2:N139,0))</f>
        <v>229812.14999999997</v>
      </c>
      <c r="J20" s="1021"/>
      <c r="K20" s="1032" t="s">
        <v>39</v>
      </c>
      <c r="L20" s="1033">
        <f>SUM(L17:L19)</f>
        <v>118</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473"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2" t="s">
        <v>39</v>
      </c>
      <c r="G21" s="1033">
        <f>SUM(G17:G20)</f>
        <v>122</v>
      </c>
      <c r="H21" s="1033">
        <f>SUM(H17:H20)</f>
        <v>715917</v>
      </c>
      <c r="I21" s="1477">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474"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473"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474"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118</v>
      </c>
      <c r="C25" s="1033">
        <f>SUM(C17:C24)</f>
        <v>696456</v>
      </c>
      <c r="D25" s="1034">
        <f>IFERROR(H10/D10,0)</f>
        <v>6.2770656006983935E-2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6" t="s">
        <v>44</v>
      </c>
      <c r="B27" s="1446"/>
      <c r="C27" s="1446"/>
      <c r="D27" s="1446"/>
      <c r="F27" s="1447" t="s">
        <v>45</v>
      </c>
      <c r="G27" s="1447"/>
      <c r="H27" s="1447"/>
      <c r="I27" s="144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11</v>
      </c>
      <c r="H29" s="1037">
        <f>COUNTIF('Completed Projects Pending PW'!F:F,"*Joshua*")</f>
        <v>14</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7</v>
      </c>
      <c r="C31" s="1037">
        <f>COUNTIF('Completed Projects Pending PW'!D:D,"*North Path*")</f>
        <v>5</v>
      </c>
      <c r="D31" s="1050">
        <f t="shared" si="0"/>
        <v>12</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29</v>
      </c>
      <c r="C36" s="1044">
        <f>SUM(C29:C35)</f>
        <v>31</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30</v>
      </c>
      <c r="H37" s="1044">
        <f>SUM(H29:H36)</f>
        <v>31</v>
      </c>
      <c r="I37" s="1045">
        <f>SUM(I29:I36)</f>
        <v>61</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48" t="s">
        <v>65</v>
      </c>
      <c r="B39" s="1448"/>
      <c r="C39" s="1448"/>
      <c r="D39" s="1448"/>
      <c r="E39" s="1448"/>
      <c r="F39" s="1448"/>
      <c r="G39" s="1448"/>
      <c r="H39" s="1448"/>
      <c r="I39" s="1448"/>
      <c r="J39" s="1448"/>
      <c r="K39" s="1449"/>
      <c r="L39" s="1449"/>
      <c r="M39" s="1449"/>
      <c r="N39" s="1449"/>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0" t="s">
        <v>66</v>
      </c>
      <c r="B60" s="1450"/>
      <c r="C60" s="1450"/>
      <c r="D60" s="1450"/>
      <c r="E60" s="1450"/>
      <c r="F60" s="1450"/>
      <c r="G60" s="1450"/>
      <c r="H60" s="1450"/>
      <c r="I60" s="1450"/>
      <c r="J60" s="1450"/>
      <c r="K60" s="1450"/>
      <c r="L60" s="1450"/>
      <c r="M60" s="1450"/>
      <c r="N60" s="1450"/>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7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7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7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7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7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7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7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7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7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7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7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7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7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7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7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7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7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7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7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7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7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7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7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7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7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7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7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7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7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7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7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7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7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7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7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7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7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7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7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7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7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65" t="s">
        <v>441</v>
      </c>
      <c r="C1" s="1465"/>
      <c r="D1" s="427"/>
      <c r="E1" s="1465" t="s">
        <v>442</v>
      </c>
      <c r="F1" s="146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33730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66"/>
      <c r="B1" s="1466"/>
      <c r="C1" s="1466"/>
      <c r="D1" s="1466"/>
      <c r="E1" s="1466"/>
      <c r="F1" s="1466"/>
      <c r="G1" s="1466"/>
      <c r="H1" s="1467" t="s">
        <v>480</v>
      </c>
      <c r="I1" s="1467"/>
      <c r="J1" s="1467"/>
      <c r="K1" s="1467"/>
      <c r="L1" s="1467"/>
      <c r="M1" s="1467"/>
      <c r="N1" s="1467"/>
      <c r="O1" s="1467"/>
      <c r="P1" s="189"/>
      <c r="Q1" s="1468" t="s">
        <v>97</v>
      </c>
      <c r="R1" s="1468"/>
      <c r="S1" s="1469"/>
      <c r="T1" s="1468"/>
      <c r="U1" s="1468"/>
      <c r="V1" s="1468"/>
      <c r="W1" s="1468"/>
      <c r="X1" s="146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S1" activePane="topRight" state="frozen"/>
      <selection pane="topRight" activeCell="V5" activeCellId="4" sqref="V128:V139 V69:V124 V19:V59 V9:V15 V2:V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464</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88"/>
      <c r="S11" s="1388"/>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0">
        <v>712</v>
      </c>
      <c r="X14" s="696">
        <f t="shared" si="3"/>
        <v>1998</v>
      </c>
      <c r="Y14" s="365">
        <f t="shared" si="4"/>
        <v>0.26273062730627306</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1">
        <v>3625</v>
      </c>
      <c r="W15" s="1392"/>
      <c r="X15" s="1391">
        <v>3625</v>
      </c>
      <c r="Y15" s="1390">
        <v>0</v>
      </c>
      <c r="Z15" s="1237">
        <v>0</v>
      </c>
      <c r="AA15" s="1237">
        <v>0</v>
      </c>
      <c r="AB15" s="1216">
        <v>0</v>
      </c>
      <c r="AC15" s="1238"/>
      <c r="AD15" s="1389"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424">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696"/>
      <c r="X26" s="696">
        <f t="shared" si="5"/>
        <v>3700</v>
      </c>
      <c r="Y26" s="365">
        <f t="shared" si="6"/>
        <v>0</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1420">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76" t="s">
        <v>628</v>
      </c>
      <c r="B38" s="377" t="s">
        <v>34</v>
      </c>
      <c r="C38" s="360">
        <v>46160</v>
      </c>
      <c r="D38" s="366" t="s">
        <v>469</v>
      </c>
      <c r="E38" s="367"/>
      <c r="F38" s="366"/>
      <c r="G38" s="702"/>
      <c r="H38" s="1004">
        <v>107</v>
      </c>
      <c r="I38" s="372" t="s">
        <v>543</v>
      </c>
      <c r="J38" s="751" t="s">
        <v>33</v>
      </c>
      <c r="K38" s="998" t="s">
        <v>629</v>
      </c>
      <c r="L38" s="367"/>
      <c r="M38" s="1197" t="s">
        <v>110</v>
      </c>
      <c r="N38" s="953">
        <v>175204.4</v>
      </c>
      <c r="O38" s="1198"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2" t="s">
        <v>631</v>
      </c>
      <c r="B39" s="377" t="s">
        <v>37</v>
      </c>
      <c r="C39" s="360">
        <v>46129</v>
      </c>
      <c r="D39" s="702" t="s">
        <v>52</v>
      </c>
      <c r="E39" s="1266">
        <v>46122</v>
      </c>
      <c r="F39" s="1265" t="s">
        <v>51</v>
      </c>
      <c r="G39" s="1267"/>
      <c r="H39" s="1004">
        <v>0</v>
      </c>
      <c r="I39" s="372" t="s">
        <v>543</v>
      </c>
      <c r="J39" s="703" t="s">
        <v>30</v>
      </c>
      <c r="K39" s="1425"/>
      <c r="L39" s="1266"/>
      <c r="M39" s="703" t="s">
        <v>110</v>
      </c>
      <c r="N39" s="1426">
        <v>43061.3</v>
      </c>
      <c r="O39" s="755" t="s">
        <v>110</v>
      </c>
      <c r="P39" s="1427" t="s">
        <v>35</v>
      </c>
      <c r="Q39" s="1006">
        <v>46126</v>
      </c>
      <c r="R39" s="1006"/>
      <c r="S39" s="1428"/>
      <c r="T39" s="1428"/>
      <c r="U39" s="1428"/>
      <c r="V39" s="1429">
        <v>11789</v>
      </c>
      <c r="W39" s="1252">
        <v>0</v>
      </c>
      <c r="X39" s="1430">
        <f t="shared" si="7"/>
        <v>11789</v>
      </c>
      <c r="Y39" s="1268">
        <f t="shared" si="8"/>
        <v>0</v>
      </c>
      <c r="Z39" s="1428"/>
      <c r="AA39" s="698">
        <v>0</v>
      </c>
      <c r="AB39" s="698">
        <v>0</v>
      </c>
      <c r="AC39" s="707">
        <v>0</v>
      </c>
      <c r="AD39" s="1269"/>
      <c r="AE39" s="735"/>
    </row>
    <row r="40" spans="1:31" ht="24.75" customHeight="1">
      <c r="A40" s="1072"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0" t="s">
        <v>110</v>
      </c>
      <c r="P40" s="715" t="s">
        <v>29</v>
      </c>
      <c r="Q40" s="1006">
        <v>46087</v>
      </c>
      <c r="R40" s="1006"/>
      <c r="S40" s="1006"/>
      <c r="T40" s="1006"/>
      <c r="U40" s="1006"/>
      <c r="V40" s="1007">
        <v>3461</v>
      </c>
      <c r="W40" s="1436">
        <v>3299</v>
      </c>
      <c r="X40" s="1001">
        <f t="shared" si="7"/>
        <v>162</v>
      </c>
      <c r="Y40" s="365">
        <f t="shared" si="8"/>
        <v>0.95319271886737933</v>
      </c>
      <c r="Z40" s="1250">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39" t="s">
        <v>644</v>
      </c>
      <c r="B44" s="1199" t="s">
        <v>37</v>
      </c>
      <c r="C44" s="1381">
        <v>46171</v>
      </c>
      <c r="D44" s="1265" t="s">
        <v>471</v>
      </c>
      <c r="E44" s="1266">
        <v>46129</v>
      </c>
      <c r="F44" s="1265" t="s">
        <v>51</v>
      </c>
      <c r="G44" s="1267"/>
      <c r="H44" s="1431">
        <v>80</v>
      </c>
      <c r="I44" s="1290" t="s">
        <v>543</v>
      </c>
      <c r="J44" s="1293" t="s">
        <v>30</v>
      </c>
      <c r="K44" s="1425"/>
      <c r="L44" s="1266"/>
      <c r="M44" s="703" t="s">
        <v>110</v>
      </c>
      <c r="N44" s="1426">
        <v>77548</v>
      </c>
      <c r="O44" s="1198" t="s">
        <v>110</v>
      </c>
      <c r="P44" s="1382" t="s">
        <v>29</v>
      </c>
      <c r="Q44" s="706">
        <v>46132</v>
      </c>
      <c r="R44" s="1428"/>
      <c r="S44" s="1428"/>
      <c r="T44" s="1428"/>
      <c r="U44" s="1428"/>
      <c r="V44" s="1429">
        <v>6605</v>
      </c>
      <c r="W44" s="1430"/>
      <c r="X44" s="1430">
        <f t="shared" ref="X44:X49" si="9">SUM(V44-W44)</f>
        <v>6605</v>
      </c>
      <c r="Y44" s="1268">
        <f t="shared" ref="Y44:Y49" si="10">IFERROR($W44/$V44, 0)</f>
        <v>0</v>
      </c>
      <c r="Z44" s="706">
        <v>46135</v>
      </c>
      <c r="AA44" s="698">
        <v>0</v>
      </c>
      <c r="AB44" s="744">
        <v>0</v>
      </c>
      <c r="AC44" s="743">
        <v>0</v>
      </c>
      <c r="AD44" s="1269" t="s">
        <v>645</v>
      </c>
      <c r="AE44" s="735"/>
    </row>
    <row r="45" spans="1:31" ht="24.75" customHeight="1">
      <c r="A45" s="1339" t="s">
        <v>646</v>
      </c>
      <c r="B45" s="1199" t="s">
        <v>37</v>
      </c>
      <c r="C45" s="1381">
        <v>46171</v>
      </c>
      <c r="D45" s="1265"/>
      <c r="E45" s="1266"/>
      <c r="F45" s="1265"/>
      <c r="G45" s="1267"/>
      <c r="H45" s="1431">
        <v>89</v>
      </c>
      <c r="I45" s="1290" t="s">
        <v>543</v>
      </c>
      <c r="J45" s="1293" t="s">
        <v>30</v>
      </c>
      <c r="K45" s="1425"/>
      <c r="L45" s="1266"/>
      <c r="M45" s="1197" t="s">
        <v>110</v>
      </c>
      <c r="N45" s="1426">
        <v>70666</v>
      </c>
      <c r="O45" s="1198" t="s">
        <v>110</v>
      </c>
      <c r="P45" s="1382" t="s">
        <v>32</v>
      </c>
      <c r="Q45" s="1428"/>
      <c r="R45" s="1428"/>
      <c r="S45" s="1428"/>
      <c r="T45" s="1428"/>
      <c r="U45" s="1428"/>
      <c r="V45" s="1429">
        <v>6549</v>
      </c>
      <c r="W45" s="1430"/>
      <c r="X45" s="1430">
        <f t="shared" si="9"/>
        <v>6549</v>
      </c>
      <c r="Y45" s="1268">
        <f t="shared" si="10"/>
        <v>0</v>
      </c>
      <c r="Z45" s="1428"/>
      <c r="AA45" s="698">
        <v>0</v>
      </c>
      <c r="AB45" s="744">
        <v>0</v>
      </c>
      <c r="AC45" s="743">
        <v>0</v>
      </c>
      <c r="AD45" s="1269" t="s">
        <v>647</v>
      </c>
      <c r="AE45" s="735"/>
    </row>
    <row r="46" spans="1:31" ht="24.75" customHeight="1">
      <c r="A46" s="1339" t="s">
        <v>648</v>
      </c>
      <c r="B46" s="1199" t="s">
        <v>37</v>
      </c>
      <c r="C46" s="1381">
        <v>46171</v>
      </c>
      <c r="D46" s="1265"/>
      <c r="E46" s="1266"/>
      <c r="F46" s="1265"/>
      <c r="G46" s="1267"/>
      <c r="H46" s="1431">
        <v>79</v>
      </c>
      <c r="I46" s="1290" t="s">
        <v>543</v>
      </c>
      <c r="J46" s="1293" t="s">
        <v>30</v>
      </c>
      <c r="K46" s="1425"/>
      <c r="L46" s="1266"/>
      <c r="M46" s="1197" t="s">
        <v>110</v>
      </c>
      <c r="N46" s="1426">
        <v>89293.95</v>
      </c>
      <c r="O46" s="1198" t="s">
        <v>110</v>
      </c>
      <c r="P46" s="1382" t="s">
        <v>32</v>
      </c>
      <c r="Q46" s="1428"/>
      <c r="R46" s="1428"/>
      <c r="S46" s="1428"/>
      <c r="T46" s="1428"/>
      <c r="U46" s="1428"/>
      <c r="V46" s="1429">
        <v>7494</v>
      </c>
      <c r="W46" s="1430"/>
      <c r="X46" s="1430">
        <f t="shared" si="9"/>
        <v>7494</v>
      </c>
      <c r="Y46" s="1268">
        <f t="shared" si="10"/>
        <v>0</v>
      </c>
      <c r="Z46" s="1428"/>
      <c r="AA46" s="698">
        <v>0</v>
      </c>
      <c r="AB46" s="744">
        <v>0</v>
      </c>
      <c r="AC46" s="743">
        <v>0</v>
      </c>
      <c r="AD46" s="1269" t="s">
        <v>647</v>
      </c>
      <c r="AE46" s="735"/>
    </row>
    <row r="47" spans="1:31" ht="24.75" customHeight="1">
      <c r="A47" s="1339" t="s">
        <v>649</v>
      </c>
      <c r="B47" s="1199" t="s">
        <v>37</v>
      </c>
      <c r="C47" s="1381">
        <v>46171</v>
      </c>
      <c r="D47" s="1265"/>
      <c r="E47" s="1266"/>
      <c r="F47" s="1265"/>
      <c r="G47" s="1267"/>
      <c r="H47" s="1431">
        <v>71</v>
      </c>
      <c r="I47" s="1290" t="s">
        <v>543</v>
      </c>
      <c r="J47" s="1293" t="s">
        <v>30</v>
      </c>
      <c r="K47" s="1425"/>
      <c r="L47" s="1266"/>
      <c r="M47" s="1197" t="s">
        <v>110</v>
      </c>
      <c r="N47" s="1426">
        <v>91537.75</v>
      </c>
      <c r="O47" s="1198" t="s">
        <v>110</v>
      </c>
      <c r="P47" s="1382" t="s">
        <v>32</v>
      </c>
      <c r="Q47" s="1428"/>
      <c r="R47" s="1428"/>
      <c r="S47" s="1428"/>
      <c r="T47" s="1428"/>
      <c r="U47" s="1428"/>
      <c r="V47" s="1429">
        <v>7255</v>
      </c>
      <c r="W47" s="1430"/>
      <c r="X47" s="1430">
        <f t="shared" si="9"/>
        <v>7255</v>
      </c>
      <c r="Y47" s="1268">
        <f t="shared" si="10"/>
        <v>0</v>
      </c>
      <c r="Z47" s="1428"/>
      <c r="AA47" s="698">
        <v>0</v>
      </c>
      <c r="AB47" s="744">
        <v>0</v>
      </c>
      <c r="AC47" s="743">
        <v>0</v>
      </c>
      <c r="AD47" s="1269" t="s">
        <v>647</v>
      </c>
      <c r="AE47" s="735"/>
    </row>
    <row r="48" spans="1:31" ht="24.75" customHeight="1">
      <c r="A48" s="1339" t="s">
        <v>650</v>
      </c>
      <c r="B48" s="1199" t="s">
        <v>37</v>
      </c>
      <c r="C48" s="1381">
        <v>46171</v>
      </c>
      <c r="D48" s="1265"/>
      <c r="E48" s="1266"/>
      <c r="F48" s="1265"/>
      <c r="G48" s="1267"/>
      <c r="H48" s="1431">
        <v>71</v>
      </c>
      <c r="I48" s="1290" t="s">
        <v>543</v>
      </c>
      <c r="J48" s="1293" t="s">
        <v>30</v>
      </c>
      <c r="K48" s="1425"/>
      <c r="L48" s="1266"/>
      <c r="M48" s="1197" t="s">
        <v>110</v>
      </c>
      <c r="N48" s="1426">
        <v>68762</v>
      </c>
      <c r="O48" s="1198" t="s">
        <v>110</v>
      </c>
      <c r="P48" s="1382" t="s">
        <v>32</v>
      </c>
      <c r="Q48" s="1428"/>
      <c r="R48" s="1428"/>
      <c r="S48" s="1428"/>
      <c r="T48" s="1428"/>
      <c r="U48" s="1428"/>
      <c r="V48" s="1429">
        <v>5624</v>
      </c>
      <c r="W48" s="1430"/>
      <c r="X48" s="1430">
        <f t="shared" si="9"/>
        <v>5624</v>
      </c>
      <c r="Y48" s="1268">
        <f t="shared" si="10"/>
        <v>0</v>
      </c>
      <c r="Z48" s="1428"/>
      <c r="AA48" s="698">
        <v>0</v>
      </c>
      <c r="AB48" s="744">
        <v>0</v>
      </c>
      <c r="AC48" s="743">
        <v>0</v>
      </c>
      <c r="AD48" s="1269" t="s">
        <v>647</v>
      </c>
      <c r="AE48" s="735"/>
    </row>
    <row r="49" spans="1:31" ht="24.75" customHeight="1">
      <c r="A49" s="1339" t="s">
        <v>651</v>
      </c>
      <c r="B49" s="1199" t="s">
        <v>37</v>
      </c>
      <c r="C49" s="1381">
        <v>46171</v>
      </c>
      <c r="D49" s="1265"/>
      <c r="E49" s="1266"/>
      <c r="F49" s="1265"/>
      <c r="G49" s="1267"/>
      <c r="H49" s="1431">
        <v>0</v>
      </c>
      <c r="I49" s="1290" t="s">
        <v>543</v>
      </c>
      <c r="J49" s="1293" t="s">
        <v>30</v>
      </c>
      <c r="K49" s="1425"/>
      <c r="L49" s="1266"/>
      <c r="M49" s="1197" t="s">
        <v>110</v>
      </c>
      <c r="N49" s="1426">
        <v>60407.15</v>
      </c>
      <c r="O49" s="1198" t="s">
        <v>110</v>
      </c>
      <c r="P49" s="1382" t="s">
        <v>32</v>
      </c>
      <c r="Q49" s="1428"/>
      <c r="R49" s="1428"/>
      <c r="S49" s="1428"/>
      <c r="T49" s="1428"/>
      <c r="U49" s="1428"/>
      <c r="V49" s="1429">
        <v>4327</v>
      </c>
      <c r="W49" s="1430"/>
      <c r="X49" s="1430">
        <f t="shared" si="9"/>
        <v>4327</v>
      </c>
      <c r="Y49" s="1268">
        <f t="shared" si="10"/>
        <v>0</v>
      </c>
      <c r="Z49" s="1428"/>
      <c r="AA49" s="698">
        <v>0</v>
      </c>
      <c r="AB49" s="744">
        <v>0</v>
      </c>
      <c r="AC49" s="743">
        <v>0</v>
      </c>
      <c r="AD49" s="1269" t="s">
        <v>652</v>
      </c>
      <c r="AE49" s="735"/>
    </row>
    <row r="50" spans="1:31" ht="24.75" customHeight="1">
      <c r="A50" s="1076" t="s">
        <v>653</v>
      </c>
      <c r="B50" s="1077" t="s">
        <v>37</v>
      </c>
      <c r="C50" s="360">
        <v>46172</v>
      </c>
      <c r="D50" s="366" t="s">
        <v>465</v>
      </c>
      <c r="E50" s="367"/>
      <c r="F50" s="366"/>
      <c r="G50" s="702"/>
      <c r="H50" s="1004">
        <v>402</v>
      </c>
      <c r="I50" s="304" t="s">
        <v>543</v>
      </c>
      <c r="J50" s="755" t="s">
        <v>30</v>
      </c>
      <c r="K50" s="1010"/>
      <c r="L50" s="367">
        <v>46092</v>
      </c>
      <c r="M50" s="1197" t="s">
        <v>110</v>
      </c>
      <c r="N50" s="713">
        <v>438978.5</v>
      </c>
      <c r="O50" s="1198"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4" t="s">
        <v>654</v>
      </c>
      <c r="AE50" s="735"/>
    </row>
    <row r="51" spans="1:31" ht="24.75" customHeight="1">
      <c r="A51" s="1339" t="s">
        <v>655</v>
      </c>
      <c r="B51" s="1078" t="s">
        <v>40</v>
      </c>
      <c r="C51" s="1337">
        <v>46178</v>
      </c>
      <c r="D51" s="1265"/>
      <c r="E51" s="1266"/>
      <c r="F51" s="1265"/>
      <c r="G51" s="1267"/>
      <c r="H51" s="1009">
        <v>0</v>
      </c>
      <c r="I51" s="304" t="s">
        <v>543</v>
      </c>
      <c r="J51" s="755" t="s">
        <v>30</v>
      </c>
      <c r="K51" s="1425"/>
      <c r="L51" s="1266"/>
      <c r="M51" s="1197" t="s">
        <v>110</v>
      </c>
      <c r="N51" s="1426">
        <v>75564</v>
      </c>
      <c r="O51" s="1198" t="s">
        <v>110</v>
      </c>
      <c r="P51" s="1382" t="s">
        <v>32</v>
      </c>
      <c r="Q51" s="1428"/>
      <c r="R51" s="1428"/>
      <c r="S51" s="1428"/>
      <c r="T51" s="1428"/>
      <c r="U51" s="1428"/>
      <c r="V51" s="1429">
        <v>6250</v>
      </c>
      <c r="W51" s="1430"/>
      <c r="X51" s="1430">
        <f t="shared" ref="X51:X57" si="13">SUM(V51-W51)</f>
        <v>6250</v>
      </c>
      <c r="Y51" s="1268">
        <f t="shared" ref="Y51:Y59" si="14">IFERROR($W51/$V51, 0)</f>
        <v>0</v>
      </c>
      <c r="Z51" s="1428"/>
      <c r="AA51" s="698">
        <v>0</v>
      </c>
      <c r="AB51" s="744">
        <v>0</v>
      </c>
      <c r="AC51" s="743">
        <v>0</v>
      </c>
      <c r="AD51" s="1269" t="s">
        <v>656</v>
      </c>
      <c r="AE51" s="735"/>
    </row>
    <row r="52" spans="1:31" ht="24.75" customHeight="1">
      <c r="A52" s="1339" t="s">
        <v>657</v>
      </c>
      <c r="B52" s="1078" t="s">
        <v>40</v>
      </c>
      <c r="C52" s="1337">
        <v>46178</v>
      </c>
      <c r="D52" s="1265"/>
      <c r="E52" s="1266"/>
      <c r="F52" s="1265"/>
      <c r="G52" s="1267"/>
      <c r="H52" s="1009">
        <v>0</v>
      </c>
      <c r="I52" s="304" t="s">
        <v>543</v>
      </c>
      <c r="J52" s="755" t="s">
        <v>30</v>
      </c>
      <c r="K52" s="1425"/>
      <c r="L52" s="1266"/>
      <c r="M52" s="1197" t="s">
        <v>110</v>
      </c>
      <c r="N52" s="1426">
        <v>81150</v>
      </c>
      <c r="O52" s="1198" t="s">
        <v>110</v>
      </c>
      <c r="P52" s="1382" t="s">
        <v>32</v>
      </c>
      <c r="Q52" s="1428"/>
      <c r="R52" s="1428"/>
      <c r="S52" s="1428"/>
      <c r="T52" s="1428"/>
      <c r="U52" s="1428"/>
      <c r="V52" s="1429">
        <v>6825</v>
      </c>
      <c r="W52" s="1430"/>
      <c r="X52" s="1430">
        <f t="shared" si="13"/>
        <v>6825</v>
      </c>
      <c r="Y52" s="1268">
        <f t="shared" si="14"/>
        <v>0</v>
      </c>
      <c r="Z52" s="1428"/>
      <c r="AA52" s="698">
        <v>0</v>
      </c>
      <c r="AB52" s="744">
        <v>0</v>
      </c>
      <c r="AC52" s="743">
        <v>0</v>
      </c>
      <c r="AD52" s="1269" t="s">
        <v>656</v>
      </c>
      <c r="AE52" s="735"/>
    </row>
    <row r="53" spans="1:31" ht="24.75" customHeight="1">
      <c r="A53" s="1405" t="s">
        <v>658</v>
      </c>
      <c r="B53" s="1078" t="s">
        <v>40</v>
      </c>
      <c r="C53" s="1337">
        <v>46178</v>
      </c>
      <c r="D53" s="1265"/>
      <c r="E53" s="1266"/>
      <c r="F53" s="1265"/>
      <c r="G53" s="1267"/>
      <c r="H53" s="1009">
        <v>0</v>
      </c>
      <c r="I53" s="304" t="s">
        <v>543</v>
      </c>
      <c r="J53" s="755" t="s">
        <v>30</v>
      </c>
      <c r="K53" s="1425"/>
      <c r="L53" s="1266"/>
      <c r="M53" s="1197" t="s">
        <v>238</v>
      </c>
      <c r="N53" s="1426">
        <v>21122.05</v>
      </c>
      <c r="O53" s="1198" t="s">
        <v>110</v>
      </c>
      <c r="P53" s="1382" t="s">
        <v>32</v>
      </c>
      <c r="Q53" s="1428"/>
      <c r="R53" s="1428"/>
      <c r="S53" s="1428"/>
      <c r="T53" s="1428"/>
      <c r="U53" s="1428"/>
      <c r="V53" s="1429">
        <v>1693</v>
      </c>
      <c r="W53" s="1430"/>
      <c r="X53" s="1430">
        <f t="shared" si="13"/>
        <v>1693</v>
      </c>
      <c r="Y53" s="1268">
        <f t="shared" si="14"/>
        <v>0</v>
      </c>
      <c r="Z53" s="1428"/>
      <c r="AA53" s="698">
        <v>0</v>
      </c>
      <c r="AB53" s="744">
        <v>0</v>
      </c>
      <c r="AC53" s="743">
        <v>0</v>
      </c>
      <c r="AD53" s="1269" t="s">
        <v>659</v>
      </c>
      <c r="AE53" s="735"/>
    </row>
    <row r="54" spans="1:31" ht="24.75" customHeight="1">
      <c r="A54" s="1339" t="s">
        <v>660</v>
      </c>
      <c r="B54" s="1078" t="s">
        <v>40</v>
      </c>
      <c r="C54" s="1337">
        <v>46178</v>
      </c>
      <c r="D54" s="1265"/>
      <c r="E54" s="1266"/>
      <c r="F54" s="1265"/>
      <c r="G54" s="1267"/>
      <c r="H54" s="1009">
        <v>0</v>
      </c>
      <c r="I54" s="304" t="s">
        <v>543</v>
      </c>
      <c r="J54" s="755" t="s">
        <v>30</v>
      </c>
      <c r="K54" s="1425"/>
      <c r="L54" s="1266"/>
      <c r="M54" s="1197" t="s">
        <v>110</v>
      </c>
      <c r="N54" s="1426">
        <v>15405.5</v>
      </c>
      <c r="O54" s="1198" t="s">
        <v>110</v>
      </c>
      <c r="P54" s="1382" t="s">
        <v>32</v>
      </c>
      <c r="Q54" s="1428"/>
      <c r="R54" s="1428"/>
      <c r="S54" s="1428"/>
      <c r="T54" s="1428"/>
      <c r="U54" s="1428"/>
      <c r="V54" s="1429">
        <v>761</v>
      </c>
      <c r="W54" s="1430"/>
      <c r="X54" s="1430">
        <f t="shared" si="13"/>
        <v>761</v>
      </c>
      <c r="Y54" s="1268">
        <f t="shared" si="14"/>
        <v>0</v>
      </c>
      <c r="Z54" s="1428"/>
      <c r="AA54" s="698">
        <v>0</v>
      </c>
      <c r="AB54" s="744">
        <v>0</v>
      </c>
      <c r="AC54" s="743">
        <v>0</v>
      </c>
      <c r="AD54" s="1269" t="s">
        <v>656</v>
      </c>
      <c r="AE54" s="735"/>
    </row>
    <row r="55" spans="1:31" ht="24.75" customHeight="1">
      <c r="A55" s="1339" t="s">
        <v>661</v>
      </c>
      <c r="B55" s="1078" t="s">
        <v>40</v>
      </c>
      <c r="C55" s="1337">
        <v>46142</v>
      </c>
      <c r="D55" s="1265" t="s">
        <v>54</v>
      </c>
      <c r="E55" s="1266">
        <v>46134</v>
      </c>
      <c r="F55" s="1265" t="s">
        <v>51</v>
      </c>
      <c r="G55" s="1267"/>
      <c r="H55" s="1009">
        <v>0</v>
      </c>
      <c r="I55" s="304" t="s">
        <v>543</v>
      </c>
      <c r="J55" s="755" t="s">
        <v>30</v>
      </c>
      <c r="K55" s="1425"/>
      <c r="L55" s="1266"/>
      <c r="M55" s="1197" t="s">
        <v>110</v>
      </c>
      <c r="N55" s="1426">
        <v>33518.699999999997</v>
      </c>
      <c r="O55" s="1198" t="s">
        <v>110</v>
      </c>
      <c r="P55" s="1382" t="s">
        <v>32</v>
      </c>
      <c r="Q55" s="1428"/>
      <c r="R55" s="1428"/>
      <c r="S55" s="1428"/>
      <c r="T55" s="1428"/>
      <c r="U55" s="1428"/>
      <c r="V55" s="1429">
        <v>3693</v>
      </c>
      <c r="W55" s="1430"/>
      <c r="X55" s="1430">
        <f t="shared" si="13"/>
        <v>3693</v>
      </c>
      <c r="Y55" s="1268">
        <f t="shared" si="14"/>
        <v>0</v>
      </c>
      <c r="Z55" s="1428"/>
      <c r="AA55" s="698">
        <v>0</v>
      </c>
      <c r="AB55" s="744">
        <v>0</v>
      </c>
      <c r="AC55" s="743">
        <v>0</v>
      </c>
      <c r="AD55" s="1269" t="s">
        <v>656</v>
      </c>
      <c r="AE55" s="735"/>
    </row>
    <row r="56" spans="1:31" ht="24.75" customHeight="1">
      <c r="A56" s="1339" t="s">
        <v>662</v>
      </c>
      <c r="B56" s="1078" t="s">
        <v>40</v>
      </c>
      <c r="C56" s="1337">
        <v>46130</v>
      </c>
      <c r="D56" s="1265" t="s">
        <v>50</v>
      </c>
      <c r="E56" s="1266">
        <v>46121</v>
      </c>
      <c r="F56" s="1265" t="s">
        <v>51</v>
      </c>
      <c r="G56" s="1267"/>
      <c r="H56" s="1009">
        <v>0</v>
      </c>
      <c r="I56" s="304" t="s">
        <v>543</v>
      </c>
      <c r="J56" s="755" t="s">
        <v>30</v>
      </c>
      <c r="K56" s="1425"/>
      <c r="L56" s="1266"/>
      <c r="M56" s="1197" t="s">
        <v>110</v>
      </c>
      <c r="N56" s="1426">
        <v>4434.3999999999996</v>
      </c>
      <c r="O56" s="1197" t="s">
        <v>110</v>
      </c>
      <c r="P56" s="1432" t="s">
        <v>35</v>
      </c>
      <c r="Q56" s="1428">
        <v>46121</v>
      </c>
      <c r="R56" s="1428"/>
      <c r="S56" s="1428"/>
      <c r="T56" s="1428"/>
      <c r="U56" s="1428"/>
      <c r="V56" s="1429">
        <v>329</v>
      </c>
      <c r="W56" s="1430"/>
      <c r="X56" s="1430">
        <f t="shared" si="13"/>
        <v>329</v>
      </c>
      <c r="Y56" s="1268">
        <f t="shared" si="14"/>
        <v>0</v>
      </c>
      <c r="Z56" s="1428">
        <v>46132</v>
      </c>
      <c r="AA56" s="825">
        <v>0</v>
      </c>
      <c r="AB56" s="829">
        <v>0</v>
      </c>
      <c r="AC56" s="743">
        <v>0</v>
      </c>
      <c r="AD56" s="1338" t="s">
        <v>663</v>
      </c>
      <c r="AE56" s="735"/>
    </row>
    <row r="57" spans="1:31" ht="24.75" customHeight="1">
      <c r="A57" s="1405" t="s">
        <v>664</v>
      </c>
      <c r="B57" s="1078" t="s">
        <v>40</v>
      </c>
      <c r="C57" s="1337">
        <v>46178</v>
      </c>
      <c r="D57" s="1265"/>
      <c r="E57" s="1266"/>
      <c r="F57" s="1265"/>
      <c r="G57" s="1267"/>
      <c r="H57" s="1009">
        <v>0</v>
      </c>
      <c r="I57" s="304" t="s">
        <v>543</v>
      </c>
      <c r="J57" s="755" t="s">
        <v>30</v>
      </c>
      <c r="K57" s="1425"/>
      <c r="L57" s="1266"/>
      <c r="M57" s="1197" t="s">
        <v>238</v>
      </c>
      <c r="N57" s="1426">
        <v>1552.9</v>
      </c>
      <c r="O57" s="1198" t="s">
        <v>110</v>
      </c>
      <c r="P57" s="1382" t="s">
        <v>32</v>
      </c>
      <c r="Q57" s="1428"/>
      <c r="R57" s="1428"/>
      <c r="S57" s="1428"/>
      <c r="T57" s="1428"/>
      <c r="U57" s="1428"/>
      <c r="V57" s="1429">
        <v>94</v>
      </c>
      <c r="W57" s="1430"/>
      <c r="X57" s="1430">
        <f t="shared" si="13"/>
        <v>94</v>
      </c>
      <c r="Y57" s="1268">
        <f t="shared" si="14"/>
        <v>0</v>
      </c>
      <c r="Z57" s="1428"/>
      <c r="AA57" s="698">
        <v>0</v>
      </c>
      <c r="AB57" s="744">
        <v>0</v>
      </c>
      <c r="AC57" s="743">
        <v>0</v>
      </c>
      <c r="AD57" s="1269" t="s">
        <v>659</v>
      </c>
      <c r="AE57" s="735"/>
    </row>
    <row r="58" spans="1:31" ht="24.75" customHeight="1">
      <c r="A58" s="1407" t="s">
        <v>665</v>
      </c>
      <c r="B58" s="1078" t="s">
        <v>40</v>
      </c>
      <c r="C58" s="1337">
        <v>46130</v>
      </c>
      <c r="D58" s="1265" t="s">
        <v>50</v>
      </c>
      <c r="E58" s="1266">
        <v>46121</v>
      </c>
      <c r="F58" s="1265" t="s">
        <v>51</v>
      </c>
      <c r="G58" s="1267"/>
      <c r="H58" s="1009">
        <v>0</v>
      </c>
      <c r="I58" s="304" t="s">
        <v>626</v>
      </c>
      <c r="J58" s="755" t="s">
        <v>30</v>
      </c>
      <c r="K58" s="1425"/>
      <c r="L58" s="1266"/>
      <c r="M58" s="1197" t="s">
        <v>110</v>
      </c>
      <c r="N58" s="1426">
        <v>3969.75</v>
      </c>
      <c r="O58" s="1197" t="s">
        <v>110</v>
      </c>
      <c r="P58" s="1433" t="s">
        <v>38</v>
      </c>
      <c r="Q58" s="1428">
        <v>46121</v>
      </c>
      <c r="R58" s="1428" t="s">
        <v>238</v>
      </c>
      <c r="S58" s="1428"/>
      <c r="T58" s="1428"/>
      <c r="U58" s="1428"/>
      <c r="V58" s="1429">
        <v>295</v>
      </c>
      <c r="W58" s="1434">
        <v>288</v>
      </c>
      <c r="X58" s="1430">
        <v>295</v>
      </c>
      <c r="Y58" s="1268">
        <f t="shared" si="14"/>
        <v>0.97627118644067801</v>
      </c>
      <c r="Z58" s="1428"/>
      <c r="AA58" s="825">
        <v>0</v>
      </c>
      <c r="AB58" s="829">
        <v>0</v>
      </c>
      <c r="AC58" s="743">
        <v>0</v>
      </c>
      <c r="AD58" s="1338" t="s">
        <v>666</v>
      </c>
      <c r="AE58" s="735"/>
    </row>
    <row r="59" spans="1:31" ht="24.75" customHeight="1">
      <c r="A59" s="1407" t="s">
        <v>667</v>
      </c>
      <c r="B59" s="1078" t="s">
        <v>40</v>
      </c>
      <c r="C59" s="1337">
        <v>46130</v>
      </c>
      <c r="D59" s="1265" t="s">
        <v>50</v>
      </c>
      <c r="E59" s="1266">
        <v>46121</v>
      </c>
      <c r="F59" s="1265" t="s">
        <v>51</v>
      </c>
      <c r="G59" s="1267"/>
      <c r="H59" s="1009">
        <v>0</v>
      </c>
      <c r="I59" s="304" t="s">
        <v>626</v>
      </c>
      <c r="J59" s="755" t="s">
        <v>30</v>
      </c>
      <c r="K59" s="1425"/>
      <c r="L59" s="1266"/>
      <c r="M59" s="1197" t="s">
        <v>110</v>
      </c>
      <c r="N59" s="1426">
        <v>4004.55</v>
      </c>
      <c r="O59" s="1197" t="s">
        <v>110</v>
      </c>
      <c r="P59" s="1433" t="s">
        <v>38</v>
      </c>
      <c r="Q59" s="1428">
        <v>46121</v>
      </c>
      <c r="R59" s="1428" t="s">
        <v>238</v>
      </c>
      <c r="S59" s="1428"/>
      <c r="T59" s="1428"/>
      <c r="U59" s="1428"/>
      <c r="V59" s="1429">
        <v>303</v>
      </c>
      <c r="W59" s="1434">
        <v>290</v>
      </c>
      <c r="X59" s="1430">
        <f>SUM(V59-W59)</f>
        <v>13</v>
      </c>
      <c r="Y59" s="1268">
        <f t="shared" si="14"/>
        <v>0.95709570957095713</v>
      </c>
      <c r="Z59" s="1428"/>
      <c r="AA59" s="825">
        <v>0</v>
      </c>
      <c r="AB59" s="829">
        <v>0</v>
      </c>
      <c r="AC59" s="743">
        <v>0</v>
      </c>
      <c r="AD59" s="1338" t="s">
        <v>668</v>
      </c>
      <c r="AE59" s="735"/>
    </row>
    <row r="60" spans="1:31" ht="24.75" customHeight="1">
      <c r="A60" s="1076" t="s">
        <v>669</v>
      </c>
      <c r="B60" s="1078"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3"/>
      <c r="AA60" s="825">
        <v>0</v>
      </c>
      <c r="AB60" s="825">
        <v>0</v>
      </c>
      <c r="AC60" s="774">
        <v>0</v>
      </c>
      <c r="AD60" s="1315"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4"/>
      <c r="AA61" s="825">
        <v>0</v>
      </c>
      <c r="AB61" s="825">
        <v>0</v>
      </c>
      <c r="AC61" s="774">
        <v>0</v>
      </c>
      <c r="AD61" s="1315"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79"/>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0"/>
      <c r="Z63" s="688"/>
      <c r="AA63" s="760"/>
      <c r="AB63" s="760"/>
      <c r="AC63" s="758"/>
      <c r="AD63" s="728"/>
      <c r="AE63" s="732"/>
    </row>
    <row r="64" spans="1:31" ht="24.75" customHeight="1">
      <c r="A64" s="1081" t="s">
        <v>672</v>
      </c>
      <c r="B64" s="1081" t="s">
        <v>90</v>
      </c>
      <c r="C64" s="1081" t="s">
        <v>91</v>
      </c>
      <c r="D64" s="1081" t="s">
        <v>444</v>
      </c>
      <c r="E64" s="1081" t="s">
        <v>527</v>
      </c>
      <c r="F64" s="1081" t="s">
        <v>528</v>
      </c>
      <c r="G64" s="1081" t="s">
        <v>92</v>
      </c>
      <c r="H64" s="1081" t="s">
        <v>68</v>
      </c>
      <c r="I64" s="1081" t="s">
        <v>93</v>
      </c>
      <c r="J64" s="1081" t="s">
        <v>26</v>
      </c>
      <c r="K64" s="1081" t="s">
        <v>529</v>
      </c>
      <c r="L64" s="1081" t="s">
        <v>96</v>
      </c>
      <c r="M64" s="1081" t="s">
        <v>95</v>
      </c>
      <c r="N64" s="1082" t="s">
        <v>530</v>
      </c>
      <c r="O64" s="1081" t="s">
        <v>94</v>
      </c>
      <c r="P64" s="1083" t="s">
        <v>97</v>
      </c>
      <c r="Q64" s="1067" t="s">
        <v>98</v>
      </c>
      <c r="R64" s="1067" t="s">
        <v>531</v>
      </c>
      <c r="S64" s="1067" t="s">
        <v>532</v>
      </c>
      <c r="T64" s="1067" t="s">
        <v>533</v>
      </c>
      <c r="U64" s="1067" t="s">
        <v>534</v>
      </c>
      <c r="V64" s="1067" t="s">
        <v>69</v>
      </c>
      <c r="W64" s="1067" t="s">
        <v>535</v>
      </c>
      <c r="X64" s="1084" t="s">
        <v>536</v>
      </c>
      <c r="Y64" s="1084" t="s">
        <v>495</v>
      </c>
      <c r="Z64" s="1083" t="s">
        <v>537</v>
      </c>
      <c r="AA64" s="1068" t="s">
        <v>538</v>
      </c>
      <c r="AB64" s="1067" t="s">
        <v>497</v>
      </c>
      <c r="AC64" s="1067" t="s">
        <v>539</v>
      </c>
      <c r="AD64" s="1069"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1" t="s">
        <v>673</v>
      </c>
      <c r="B68" s="1081" t="s">
        <v>90</v>
      </c>
      <c r="C68" s="1081" t="s">
        <v>91</v>
      </c>
      <c r="D68" s="1081" t="s">
        <v>444</v>
      </c>
      <c r="E68" s="1081" t="s">
        <v>527</v>
      </c>
      <c r="F68" s="1081" t="s">
        <v>528</v>
      </c>
      <c r="G68" s="1081" t="s">
        <v>92</v>
      </c>
      <c r="H68" s="1081" t="s">
        <v>68</v>
      </c>
      <c r="I68" s="1081" t="s">
        <v>93</v>
      </c>
      <c r="J68" s="1081" t="s">
        <v>26</v>
      </c>
      <c r="K68" s="1081" t="s">
        <v>529</v>
      </c>
      <c r="L68" s="1081" t="s">
        <v>96</v>
      </c>
      <c r="M68" s="1081" t="s">
        <v>95</v>
      </c>
      <c r="N68" s="1082" t="s">
        <v>530</v>
      </c>
      <c r="O68" s="1081" t="s">
        <v>94</v>
      </c>
      <c r="P68" s="1085" t="s">
        <v>97</v>
      </c>
      <c r="Q68" s="1086" t="s">
        <v>98</v>
      </c>
      <c r="R68" s="1086" t="s">
        <v>531</v>
      </c>
      <c r="S68" s="1067" t="s">
        <v>532</v>
      </c>
      <c r="T68" s="1067" t="s">
        <v>533</v>
      </c>
      <c r="U68" s="1067" t="s">
        <v>534</v>
      </c>
      <c r="V68" s="1086" t="s">
        <v>69</v>
      </c>
      <c r="W68" s="1086" t="s">
        <v>535</v>
      </c>
      <c r="X68" s="1087" t="s">
        <v>536</v>
      </c>
      <c r="Y68" s="1087" t="s">
        <v>495</v>
      </c>
      <c r="Z68" s="1088" t="s">
        <v>537</v>
      </c>
      <c r="AA68" s="1089" t="s">
        <v>538</v>
      </c>
      <c r="AB68" s="1090" t="s">
        <v>497</v>
      </c>
      <c r="AC68" s="1090" t="s">
        <v>539</v>
      </c>
      <c r="AD68" s="1091"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2"/>
      <c r="T69" s="1092"/>
      <c r="U69" s="1092"/>
      <c r="V69" s="762">
        <v>4564</v>
      </c>
      <c r="W69" s="731"/>
      <c r="X69" s="762">
        <v>4564</v>
      </c>
      <c r="Y69" s="1080"/>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2"/>
      <c r="T70" s="1092"/>
      <c r="U70" s="1092"/>
      <c r="V70" s="762">
        <v>5936</v>
      </c>
      <c r="W70" s="731"/>
      <c r="X70" s="762">
        <v>5936</v>
      </c>
      <c r="Y70" s="1080"/>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2"/>
      <c r="T71" s="1092"/>
      <c r="U71" s="1092"/>
      <c r="V71" s="762">
        <v>7117</v>
      </c>
      <c r="W71" s="731"/>
      <c r="X71" s="762">
        <v>7117</v>
      </c>
      <c r="Y71" s="1080"/>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2"/>
      <c r="T72" s="1092"/>
      <c r="U72" s="1092"/>
      <c r="V72" s="762">
        <v>9590</v>
      </c>
      <c r="W72" s="731"/>
      <c r="X72" s="762">
        <v>9590</v>
      </c>
      <c r="Y72" s="1080"/>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2"/>
      <c r="T73" s="1092"/>
      <c r="U73" s="1092"/>
      <c r="V73" s="762">
        <v>9329</v>
      </c>
      <c r="W73" s="731"/>
      <c r="X73" s="762">
        <v>9329</v>
      </c>
      <c r="Y73" s="1080"/>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2"/>
      <c r="T74" s="1092"/>
      <c r="U74" s="1092"/>
      <c r="V74" s="762">
        <v>9709</v>
      </c>
      <c r="W74" s="731"/>
      <c r="X74" s="762">
        <v>9709</v>
      </c>
      <c r="Y74" s="1080"/>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2"/>
      <c r="T75" s="1092"/>
      <c r="U75" s="1092"/>
      <c r="V75" s="762">
        <v>9263</v>
      </c>
      <c r="W75" s="731"/>
      <c r="X75" s="762">
        <v>9263</v>
      </c>
      <c r="Y75" s="1080"/>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2"/>
      <c r="T76" s="1092"/>
      <c r="U76" s="1092"/>
      <c r="V76" s="762">
        <v>10385</v>
      </c>
      <c r="W76" s="731"/>
      <c r="X76" s="762">
        <v>10385</v>
      </c>
      <c r="Y76" s="1080"/>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2"/>
      <c r="T77" s="1092"/>
      <c r="U77" s="1092"/>
      <c r="V77" s="762">
        <v>9398</v>
      </c>
      <c r="W77" s="731"/>
      <c r="X77" s="762">
        <v>9398</v>
      </c>
      <c r="Y77" s="1080"/>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2"/>
      <c r="T78" s="1092"/>
      <c r="U78" s="1092"/>
      <c r="V78" s="762">
        <v>7517</v>
      </c>
      <c r="W78" s="731"/>
      <c r="X78" s="762">
        <v>7517</v>
      </c>
      <c r="Y78" s="1080"/>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2"/>
      <c r="T79" s="1092"/>
      <c r="U79" s="1092"/>
      <c r="V79" s="762">
        <v>5920</v>
      </c>
      <c r="W79" s="731"/>
      <c r="X79" s="762">
        <v>5920</v>
      </c>
      <c r="Y79" s="1080"/>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2"/>
      <c r="T80" s="1092"/>
      <c r="U80" s="1092"/>
      <c r="V80" s="762">
        <v>5589</v>
      </c>
      <c r="W80" s="731"/>
      <c r="X80" s="762">
        <v>5589</v>
      </c>
      <c r="Y80" s="1080"/>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2"/>
      <c r="T81" s="1092"/>
      <c r="U81" s="1092"/>
      <c r="V81" s="762">
        <v>5515</v>
      </c>
      <c r="W81" s="731"/>
      <c r="X81" s="762">
        <v>5515</v>
      </c>
      <c r="Y81" s="1080"/>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2"/>
      <c r="T82" s="1092"/>
      <c r="U82" s="1092"/>
      <c r="V82" s="762">
        <v>5191</v>
      </c>
      <c r="W82" s="731"/>
      <c r="X82" s="762">
        <v>5191</v>
      </c>
      <c r="Y82" s="1080"/>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2"/>
      <c r="T83" s="1092"/>
      <c r="U83" s="1092"/>
      <c r="V83" s="762">
        <v>5620</v>
      </c>
      <c r="W83" s="731"/>
      <c r="X83" s="762">
        <v>5620</v>
      </c>
      <c r="Y83" s="1080"/>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2"/>
      <c r="T84" s="1092"/>
      <c r="U84" s="1092"/>
      <c r="V84" s="762">
        <v>6864</v>
      </c>
      <c r="W84" s="731"/>
      <c r="X84" s="762">
        <v>6864</v>
      </c>
      <c r="Y84" s="1080"/>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2"/>
      <c r="T85" s="1092"/>
      <c r="U85" s="1092"/>
      <c r="V85" s="762">
        <v>6461</v>
      </c>
      <c r="W85" s="731"/>
      <c r="X85" s="762">
        <v>6461</v>
      </c>
      <c r="Y85" s="1080"/>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2"/>
      <c r="T86" s="1092"/>
      <c r="U86" s="1092"/>
      <c r="V86" s="762">
        <v>2790</v>
      </c>
      <c r="W86" s="731"/>
      <c r="X86" s="762">
        <v>2790</v>
      </c>
      <c r="Y86" s="1080"/>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2"/>
      <c r="T87" s="1092"/>
      <c r="U87" s="1092"/>
      <c r="V87" s="762">
        <v>7368</v>
      </c>
      <c r="W87" s="731"/>
      <c r="X87" s="762">
        <v>7368</v>
      </c>
      <c r="Y87" s="1080"/>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2"/>
      <c r="T88" s="1092"/>
      <c r="U88" s="1092"/>
      <c r="V88" s="762">
        <v>7844</v>
      </c>
      <c r="W88" s="731"/>
      <c r="X88" s="762">
        <v>7844</v>
      </c>
      <c r="Y88" s="1080"/>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2"/>
      <c r="T89" s="1092"/>
      <c r="U89" s="1092"/>
      <c r="V89" s="762">
        <v>8148</v>
      </c>
      <c r="W89" s="731"/>
      <c r="X89" s="762">
        <v>8148</v>
      </c>
      <c r="Y89" s="1080"/>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2"/>
      <c r="T90" s="1092"/>
      <c r="U90" s="1092"/>
      <c r="V90" s="762">
        <v>6829</v>
      </c>
      <c r="W90" s="731"/>
      <c r="X90" s="762">
        <v>6829</v>
      </c>
      <c r="Y90" s="1080"/>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2"/>
      <c r="T91" s="1092"/>
      <c r="U91" s="1092"/>
      <c r="V91" s="762">
        <v>6157</v>
      </c>
      <c r="W91" s="731"/>
      <c r="X91" s="762">
        <v>6157</v>
      </c>
      <c r="Y91" s="1080"/>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2"/>
      <c r="T92" s="1092"/>
      <c r="U92" s="1092"/>
      <c r="V92" s="762">
        <v>9537</v>
      </c>
      <c r="W92" s="731"/>
      <c r="X92" s="762">
        <v>9537</v>
      </c>
      <c r="Y92" s="1080"/>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2"/>
      <c r="T93" s="1092"/>
      <c r="U93" s="1092"/>
      <c r="V93" s="762">
        <v>6796</v>
      </c>
      <c r="W93" s="731"/>
      <c r="X93" s="762">
        <v>6796</v>
      </c>
      <c r="Y93" s="1080"/>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2"/>
      <c r="T94" s="1092"/>
      <c r="U94" s="1092"/>
      <c r="V94" s="762">
        <v>6149</v>
      </c>
      <c r="W94" s="731"/>
      <c r="X94" s="762">
        <v>6149</v>
      </c>
      <c r="Y94" s="1080"/>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2"/>
      <c r="T95" s="1092"/>
      <c r="U95" s="1092"/>
      <c r="V95" s="762">
        <v>6284</v>
      </c>
      <c r="W95" s="731"/>
      <c r="X95" s="762">
        <v>6284</v>
      </c>
      <c r="Y95" s="1080"/>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2"/>
      <c r="T96" s="1092"/>
      <c r="U96" s="1092"/>
      <c r="V96" s="762">
        <v>7743</v>
      </c>
      <c r="W96" s="731"/>
      <c r="X96" s="762">
        <v>7743</v>
      </c>
      <c r="Y96" s="1080"/>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2"/>
      <c r="T97" s="1092"/>
      <c r="U97" s="1092"/>
      <c r="V97" s="762">
        <v>6932</v>
      </c>
      <c r="W97" s="731"/>
      <c r="X97" s="762">
        <v>6932</v>
      </c>
      <c r="Y97" s="1080"/>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2"/>
      <c r="T98" s="1092"/>
      <c r="U98" s="1092"/>
      <c r="V98" s="762">
        <v>6213</v>
      </c>
      <c r="W98" s="731"/>
      <c r="X98" s="762">
        <v>6213</v>
      </c>
      <c r="Y98" s="1080"/>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2"/>
      <c r="T99" s="1092"/>
      <c r="U99" s="1092"/>
      <c r="V99" s="762">
        <v>4339</v>
      </c>
      <c r="W99" s="731"/>
      <c r="X99" s="762">
        <v>4339</v>
      </c>
      <c r="Y99" s="1080"/>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2"/>
      <c r="T100" s="1092"/>
      <c r="U100" s="1092"/>
      <c r="V100" s="762">
        <v>3940</v>
      </c>
      <c r="W100" s="731"/>
      <c r="X100" s="762">
        <v>3940</v>
      </c>
      <c r="Y100" s="1080"/>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2"/>
      <c r="T101" s="1092"/>
      <c r="U101" s="1092"/>
      <c r="V101" s="762">
        <v>6855</v>
      </c>
      <c r="W101" s="731"/>
      <c r="X101" s="762">
        <v>6855</v>
      </c>
      <c r="Y101" s="1080"/>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2"/>
      <c r="T102" s="1092"/>
      <c r="U102" s="1092"/>
      <c r="V102" s="762">
        <v>7147</v>
      </c>
      <c r="W102" s="731"/>
      <c r="X102" s="762">
        <v>7147</v>
      </c>
      <c r="Y102" s="1080"/>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2"/>
      <c r="T103" s="1092"/>
      <c r="U103" s="1092"/>
      <c r="V103" s="762">
        <v>6376</v>
      </c>
      <c r="W103" s="731"/>
      <c r="X103" s="762">
        <v>6376</v>
      </c>
      <c r="Y103" s="1080"/>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2"/>
      <c r="T104" s="1092"/>
      <c r="U104" s="1092"/>
      <c r="V104" s="762">
        <v>4784</v>
      </c>
      <c r="W104" s="731"/>
      <c r="X104" s="762">
        <v>4784</v>
      </c>
      <c r="Y104" s="1080"/>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2"/>
      <c r="T105" s="1092"/>
      <c r="U105" s="1092"/>
      <c r="V105" s="762">
        <v>6387</v>
      </c>
      <c r="W105" s="731"/>
      <c r="X105" s="762">
        <v>6387</v>
      </c>
      <c r="Y105" s="1080"/>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2"/>
      <c r="T106" s="1092"/>
      <c r="U106" s="1092"/>
      <c r="V106" s="762">
        <v>6372</v>
      </c>
      <c r="W106" s="731"/>
      <c r="X106" s="762">
        <v>6372</v>
      </c>
      <c r="Y106" s="1080"/>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2"/>
      <c r="T107" s="1092"/>
      <c r="U107" s="1092"/>
      <c r="V107" s="762">
        <v>5363</v>
      </c>
      <c r="W107" s="731"/>
      <c r="X107" s="762">
        <v>5363</v>
      </c>
      <c r="Y107" s="1080"/>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2"/>
      <c r="T108" s="1092"/>
      <c r="U108" s="1092"/>
      <c r="V108" s="762">
        <v>5199</v>
      </c>
      <c r="W108" s="731"/>
      <c r="X108" s="762">
        <v>5199</v>
      </c>
      <c r="Y108" s="1080"/>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2"/>
      <c r="T109" s="1092"/>
      <c r="U109" s="1092"/>
      <c r="V109" s="762">
        <v>9771</v>
      </c>
      <c r="W109" s="731"/>
      <c r="X109" s="762">
        <v>9771</v>
      </c>
      <c r="Y109" s="1080"/>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2"/>
      <c r="T110" s="1092"/>
      <c r="U110" s="1092"/>
      <c r="V110" s="762">
        <v>9562</v>
      </c>
      <c r="W110" s="731"/>
      <c r="X110" s="762">
        <v>9562</v>
      </c>
      <c r="Y110" s="1080"/>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2"/>
      <c r="T111" s="1092"/>
      <c r="U111" s="1092"/>
      <c r="V111" s="762">
        <v>6309</v>
      </c>
      <c r="W111" s="731"/>
      <c r="X111" s="762">
        <v>6309</v>
      </c>
      <c r="Y111" s="1080"/>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2"/>
      <c r="T112" s="1092"/>
      <c r="U112" s="1092"/>
      <c r="V112" s="762">
        <v>10260</v>
      </c>
      <c r="W112" s="731"/>
      <c r="X112" s="762">
        <v>10260</v>
      </c>
      <c r="Y112" s="1080"/>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2"/>
      <c r="T113" s="1092"/>
      <c r="U113" s="1092"/>
      <c r="V113" s="762">
        <v>10080</v>
      </c>
      <c r="W113" s="731"/>
      <c r="X113" s="762">
        <v>10080</v>
      </c>
      <c r="Y113" s="1080"/>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2"/>
      <c r="T114" s="1092"/>
      <c r="U114" s="1092"/>
      <c r="V114" s="762">
        <v>6859</v>
      </c>
      <c r="W114" s="731"/>
      <c r="X114" s="762">
        <v>6859</v>
      </c>
      <c r="Y114" s="1080"/>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2"/>
      <c r="T115" s="1092"/>
      <c r="U115" s="1092"/>
      <c r="V115" s="762">
        <v>5873</v>
      </c>
      <c r="W115" s="731"/>
      <c r="X115" s="762">
        <v>5873</v>
      </c>
      <c r="Y115" s="1080"/>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2"/>
      <c r="T116" s="1092"/>
      <c r="U116" s="1092"/>
      <c r="V116" s="762">
        <v>4945</v>
      </c>
      <c r="W116" s="731"/>
      <c r="X116" s="762">
        <v>4945</v>
      </c>
      <c r="Y116" s="1080"/>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2"/>
      <c r="T117" s="1092"/>
      <c r="U117" s="1092"/>
      <c r="V117" s="762">
        <v>4275</v>
      </c>
      <c r="W117" s="731"/>
      <c r="X117" s="762">
        <v>4275</v>
      </c>
      <c r="Y117" s="1080"/>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2"/>
      <c r="T118" s="1092"/>
      <c r="U118" s="1092"/>
      <c r="V118" s="762">
        <v>6378</v>
      </c>
      <c r="W118" s="731"/>
      <c r="X118" s="762">
        <v>6378</v>
      </c>
      <c r="Y118" s="1080"/>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2"/>
      <c r="T119" s="1092"/>
      <c r="U119" s="1092"/>
      <c r="V119" s="762">
        <v>7373</v>
      </c>
      <c r="W119" s="731"/>
      <c r="X119" s="762">
        <v>7373</v>
      </c>
      <c r="Y119" s="1080"/>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5781</v>
      </c>
      <c r="W120" s="731"/>
      <c r="X120" s="762">
        <v>5781</v>
      </c>
      <c r="Y120" s="1080"/>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9051</v>
      </c>
      <c r="W121" s="731"/>
      <c r="X121" s="762">
        <v>9051</v>
      </c>
      <c r="Y121" s="1080"/>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7261</v>
      </c>
      <c r="W122" s="731"/>
      <c r="X122" s="762">
        <v>7261</v>
      </c>
      <c r="Y122" s="1080"/>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9638</v>
      </c>
      <c r="W123" s="731"/>
      <c r="X123" s="762">
        <v>9638</v>
      </c>
      <c r="Y123" s="1080"/>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8746</v>
      </c>
      <c r="W124" s="731"/>
      <c r="X124" s="762">
        <v>8746</v>
      </c>
      <c r="Y124" s="1080"/>
      <c r="Z124" s="1015"/>
      <c r="AA124" s="744">
        <v>0</v>
      </c>
      <c r="AB124" s="744">
        <v>0</v>
      </c>
      <c r="AC124" s="743">
        <v>0</v>
      </c>
      <c r="AD124" s="728" t="s">
        <v>725</v>
      </c>
      <c r="AE124" s="732"/>
    </row>
    <row r="125" spans="1:31" ht="24.75" customHeight="1">
      <c r="A125" s="298"/>
      <c r="B125" s="355"/>
      <c r="C125" s="299"/>
      <c r="D125" s="455"/>
      <c r="E125" s="299"/>
      <c r="F125" s="298"/>
      <c r="G125" s="750"/>
      <c r="H125" s="1093"/>
      <c r="I125" s="301"/>
      <c r="J125" s="1093"/>
      <c r="K125" s="1094"/>
      <c r="L125" s="299"/>
      <c r="M125" s="1093"/>
      <c r="N125" s="1095"/>
      <c r="O125" s="1093"/>
      <c r="P125" s="1096"/>
      <c r="Q125" s="1014"/>
      <c r="R125" s="1014"/>
      <c r="S125" s="1092"/>
      <c r="T125" s="1092"/>
      <c r="U125" s="1092"/>
      <c r="V125" s="1097"/>
      <c r="W125" s="731"/>
      <c r="X125" s="1097"/>
      <c r="Y125" s="1080"/>
      <c r="Z125" s="1015"/>
      <c r="AA125" s="1016"/>
      <c r="AB125" s="1016"/>
      <c r="AC125" s="1098"/>
      <c r="AD125" s="728"/>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1081" t="s">
        <v>732</v>
      </c>
      <c r="B127" s="1081" t="s">
        <v>90</v>
      </c>
      <c r="C127" s="1081" t="s">
        <v>91</v>
      </c>
      <c r="D127" s="1081" t="s">
        <v>444</v>
      </c>
      <c r="E127" s="1081" t="s">
        <v>527</v>
      </c>
      <c r="F127" s="1081" t="s">
        <v>528</v>
      </c>
      <c r="G127" s="1081" t="s">
        <v>92</v>
      </c>
      <c r="H127" s="1081" t="s">
        <v>68</v>
      </c>
      <c r="I127" s="1081" t="s">
        <v>93</v>
      </c>
      <c r="J127" s="1081" t="s">
        <v>26</v>
      </c>
      <c r="K127" s="1081" t="s">
        <v>529</v>
      </c>
      <c r="L127" s="1081" t="s">
        <v>96</v>
      </c>
      <c r="M127" s="1081" t="s">
        <v>95</v>
      </c>
      <c r="N127" s="1082" t="s">
        <v>530</v>
      </c>
      <c r="O127" s="1081" t="s">
        <v>94</v>
      </c>
      <c r="P127" s="1099" t="s">
        <v>97</v>
      </c>
      <c r="Q127" s="1100" t="s">
        <v>98</v>
      </c>
      <c r="R127" s="1067" t="s">
        <v>531</v>
      </c>
      <c r="S127" s="1067" t="s">
        <v>532</v>
      </c>
      <c r="T127" s="1067" t="s">
        <v>533</v>
      </c>
      <c r="U127" s="1067" t="s">
        <v>534</v>
      </c>
      <c r="V127" s="1100" t="s">
        <v>69</v>
      </c>
      <c r="W127" s="1100" t="s">
        <v>535</v>
      </c>
      <c r="X127" s="1100" t="s">
        <v>536</v>
      </c>
      <c r="Y127" s="1100" t="s">
        <v>495</v>
      </c>
      <c r="Z127" s="1100" t="s">
        <v>537</v>
      </c>
      <c r="AA127" s="1101" t="s">
        <v>538</v>
      </c>
      <c r="AB127" s="1100" t="s">
        <v>497</v>
      </c>
      <c r="AC127" s="1100" t="s">
        <v>539</v>
      </c>
      <c r="AD127" s="1102"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0">
        <f>SUM(V128-W128)</f>
        <v>256</v>
      </c>
      <c r="Y128" s="1080">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70">
        <v>1830</v>
      </c>
      <c r="X129" s="1430">
        <f t="shared" ref="X129:X139" si="16">SUM(V129-W129)</f>
        <v>2741</v>
      </c>
      <c r="Y129" s="29">
        <f t="shared" si="15"/>
        <v>0.40035003281557646</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0">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0">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0">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0">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0">
        <f t="shared" si="16"/>
        <v>5648</v>
      </c>
      <c r="Y134" s="29">
        <f t="shared" si="15"/>
        <v>0</v>
      </c>
      <c r="Z134" s="688"/>
      <c r="AA134" s="744">
        <v>0</v>
      </c>
      <c r="AB134" s="744">
        <v>0</v>
      </c>
      <c r="AC134" s="743">
        <v>0</v>
      </c>
      <c r="AD134" s="728" t="s">
        <v>735</v>
      </c>
      <c r="AE134" s="732"/>
    </row>
    <row r="135" spans="1:31" ht="24.75" customHeight="1">
      <c r="A135" s="1219"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0">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0">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2"/>
      <c r="T137" s="1092"/>
      <c r="U137" s="1092"/>
      <c r="V137" s="731">
        <v>8641</v>
      </c>
      <c r="W137" s="1012"/>
      <c r="X137" s="1430">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3"/>
      <c r="T138" s="1103"/>
      <c r="U138" s="1103"/>
      <c r="V138" s="776">
        <v>7502</v>
      </c>
      <c r="W138" s="1018"/>
      <c r="X138" s="1430">
        <f t="shared" si="16"/>
        <v>7502</v>
      </c>
      <c r="Y138" s="1104">
        <f t="shared" si="15"/>
        <v>0</v>
      </c>
      <c r="Z138" s="1105"/>
      <c r="AA138" s="744">
        <v>0</v>
      </c>
      <c r="AB138" s="744">
        <v>0</v>
      </c>
      <c r="AC138" s="743">
        <v>0</v>
      </c>
      <c r="AD138" s="728" t="s">
        <v>737</v>
      </c>
      <c r="AE138" s="732"/>
    </row>
    <row r="139" spans="1:31" ht="24.75" customHeight="1">
      <c r="A139" s="1275"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35</v>
      </c>
      <c r="Q139" s="726">
        <v>46024</v>
      </c>
      <c r="R139" s="1386"/>
      <c r="S139" s="1103"/>
      <c r="T139" s="1103"/>
      <c r="U139" s="1103"/>
      <c r="V139" s="776">
        <v>3682</v>
      </c>
      <c r="W139" s="1018"/>
      <c r="X139" s="1430">
        <f t="shared" si="16"/>
        <v>3682</v>
      </c>
      <c r="Y139" s="1104">
        <f t="shared" si="15"/>
        <v>0</v>
      </c>
      <c r="Z139" s="1105"/>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4" t="s">
        <v>751</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6" t="s">
        <v>38</v>
      </c>
      <c r="Q2" s="363">
        <v>45908</v>
      </c>
      <c r="R2" s="1409" t="s">
        <v>110</v>
      </c>
      <c r="S2" s="363" t="s">
        <v>752</v>
      </c>
      <c r="T2" s="373" t="s">
        <v>753</v>
      </c>
      <c r="U2" s="373" t="s">
        <v>753</v>
      </c>
      <c r="V2" s="333">
        <v>158</v>
      </c>
      <c r="W2" s="1395">
        <v>195</v>
      </c>
      <c r="X2" s="44">
        <f t="shared" ref="X2:X20" si="0">SUM(V2-W2)</f>
        <v>-37</v>
      </c>
      <c r="Y2" s="3">
        <f t="shared" ref="Y2:Y20" si="1">IFERROR($W2/$V2, 0)</f>
        <v>1.2341772151898733</v>
      </c>
      <c r="Z2" s="30" t="s">
        <v>754</v>
      </c>
      <c r="AA2" s="1209">
        <v>1</v>
      </c>
      <c r="AB2" s="1209">
        <v>1</v>
      </c>
      <c r="AC2" s="1209">
        <v>1</v>
      </c>
      <c r="AD2" s="1406" t="s">
        <v>755</v>
      </c>
    </row>
    <row r="3" spans="1:30" ht="39.75" customHeight="1">
      <c r="A3" s="1289" t="s">
        <v>756</v>
      </c>
      <c r="B3" s="377" t="s">
        <v>34</v>
      </c>
      <c r="C3" s="1281">
        <v>46099</v>
      </c>
      <c r="D3" s="1282" t="s">
        <v>50</v>
      </c>
      <c r="E3" s="1282">
        <v>45959</v>
      </c>
      <c r="F3" s="1267" t="s">
        <v>55</v>
      </c>
      <c r="G3" s="1282" t="s">
        <v>757</v>
      </c>
      <c r="H3" s="1293">
        <v>69</v>
      </c>
      <c r="I3" s="1249" t="s">
        <v>626</v>
      </c>
      <c r="J3" s="1249" t="s">
        <v>30</v>
      </c>
      <c r="K3" s="369"/>
      <c r="L3" s="1282">
        <v>45925</v>
      </c>
      <c r="M3" s="1290" t="s">
        <v>110</v>
      </c>
      <c r="N3" s="1294">
        <v>51632</v>
      </c>
      <c r="O3" s="1290" t="s">
        <v>110</v>
      </c>
      <c r="P3" s="1291" t="s">
        <v>38</v>
      </c>
      <c r="Q3" s="1250">
        <v>45932</v>
      </c>
      <c r="R3" s="1250" t="s">
        <v>110</v>
      </c>
      <c r="S3" s="363" t="s">
        <v>752</v>
      </c>
      <c r="T3" s="373" t="s">
        <v>753</v>
      </c>
      <c r="U3" s="373" t="s">
        <v>753</v>
      </c>
      <c r="V3" s="1251">
        <v>3997</v>
      </c>
      <c r="W3" s="1292">
        <v>4226</v>
      </c>
      <c r="X3" s="1252">
        <f t="shared" si="0"/>
        <v>-229</v>
      </c>
      <c r="Y3" s="365">
        <f t="shared" si="1"/>
        <v>1.0572929697272955</v>
      </c>
      <c r="Z3" s="1250">
        <v>45960</v>
      </c>
      <c r="AA3" s="1209">
        <v>1</v>
      </c>
      <c r="AB3" s="1209">
        <v>1</v>
      </c>
      <c r="AC3" s="1209">
        <v>1</v>
      </c>
      <c r="AD3" s="1269" t="s">
        <v>758</v>
      </c>
    </row>
    <row r="4" spans="1:30" ht="39.75" customHeight="1">
      <c r="A4" s="1384" t="s">
        <v>759</v>
      </c>
      <c r="B4" s="377" t="s">
        <v>34</v>
      </c>
      <c r="C4" s="360">
        <v>45989</v>
      </c>
      <c r="D4" s="367" t="s">
        <v>54</v>
      </c>
      <c r="E4" s="367">
        <v>45964</v>
      </c>
      <c r="F4" s="366" t="s">
        <v>51</v>
      </c>
      <c r="G4" s="1106" t="s">
        <v>760</v>
      </c>
      <c r="H4" s="1074">
        <v>74</v>
      </c>
      <c r="I4" s="362" t="s">
        <v>626</v>
      </c>
      <c r="J4" s="362" t="s">
        <v>30</v>
      </c>
      <c r="K4" s="362"/>
      <c r="L4" s="19">
        <v>45932</v>
      </c>
      <c r="M4" s="1107" t="s">
        <v>110</v>
      </c>
      <c r="N4" s="1075">
        <v>47064</v>
      </c>
      <c r="O4" s="372" t="s">
        <v>110</v>
      </c>
      <c r="P4" s="1396" t="s">
        <v>38</v>
      </c>
      <c r="Q4" s="370">
        <v>45932</v>
      </c>
      <c r="R4" s="370" t="s">
        <v>110</v>
      </c>
      <c r="S4" s="363" t="s">
        <v>752</v>
      </c>
      <c r="T4" s="373" t="s">
        <v>753</v>
      </c>
      <c r="U4" s="373" t="s">
        <v>753</v>
      </c>
      <c r="V4" s="671">
        <v>4716</v>
      </c>
      <c r="W4" s="1395">
        <v>4731</v>
      </c>
      <c r="X4" s="364">
        <f t="shared" si="0"/>
        <v>-15</v>
      </c>
      <c r="Y4" s="365">
        <f t="shared" si="1"/>
        <v>1.0031806615776082</v>
      </c>
      <c r="Z4" s="370">
        <v>45971</v>
      </c>
      <c r="AA4" s="1209">
        <v>1</v>
      </c>
      <c r="AB4" s="1209">
        <v>1</v>
      </c>
      <c r="AC4" s="1209">
        <v>1</v>
      </c>
      <c r="AD4" s="808" t="s">
        <v>761</v>
      </c>
    </row>
    <row r="5" spans="1:30" ht="39.75" customHeight="1">
      <c r="A5" s="1289" t="s">
        <v>762</v>
      </c>
      <c r="B5" s="377" t="s">
        <v>34</v>
      </c>
      <c r="C5" s="1281">
        <v>46099</v>
      </c>
      <c r="D5" s="1282" t="s">
        <v>54</v>
      </c>
      <c r="E5" s="1282">
        <v>45975</v>
      </c>
      <c r="F5" s="1267" t="s">
        <v>51</v>
      </c>
      <c r="G5" s="1282" t="s">
        <v>763</v>
      </c>
      <c r="H5" s="1074">
        <v>48</v>
      </c>
      <c r="I5" s="1249" t="s">
        <v>626</v>
      </c>
      <c r="J5" s="1249" t="s">
        <v>30</v>
      </c>
      <c r="K5" s="362"/>
      <c r="L5" s="1282" t="s">
        <v>260</v>
      </c>
      <c r="M5" s="1290" t="s">
        <v>110</v>
      </c>
      <c r="N5" s="1075">
        <v>39064</v>
      </c>
      <c r="O5" s="372" t="s">
        <v>110</v>
      </c>
      <c r="P5" s="1291" t="s">
        <v>38</v>
      </c>
      <c r="Q5" s="1250">
        <v>45932</v>
      </c>
      <c r="R5" s="1250" t="s">
        <v>110</v>
      </c>
      <c r="S5" s="363" t="s">
        <v>752</v>
      </c>
      <c r="T5" s="373" t="s">
        <v>753</v>
      </c>
      <c r="U5" s="373" t="s">
        <v>753</v>
      </c>
      <c r="V5" s="1251">
        <v>2982</v>
      </c>
      <c r="W5" s="1292">
        <v>2970</v>
      </c>
      <c r="X5" s="1252">
        <f t="shared" si="0"/>
        <v>12</v>
      </c>
      <c r="Y5" s="365">
        <f t="shared" si="1"/>
        <v>0.99597585513078468</v>
      </c>
      <c r="Z5" s="1250">
        <v>46104</v>
      </c>
      <c r="AA5" s="1209">
        <v>1</v>
      </c>
      <c r="AB5" s="1209">
        <v>1</v>
      </c>
      <c r="AC5" s="1209">
        <v>1</v>
      </c>
      <c r="AD5" s="1269" t="s">
        <v>764</v>
      </c>
    </row>
    <row r="6" spans="1:30" ht="39.75" customHeight="1">
      <c r="A6" s="616" t="s">
        <v>765</v>
      </c>
      <c r="B6" s="377" t="s">
        <v>34</v>
      </c>
      <c r="C6" s="360">
        <v>46079</v>
      </c>
      <c r="D6" s="367" t="s">
        <v>54</v>
      </c>
      <c r="E6" s="367">
        <v>46101</v>
      </c>
      <c r="F6" s="366" t="s">
        <v>53</v>
      </c>
      <c r="G6" s="701" t="s">
        <v>766</v>
      </c>
      <c r="H6" s="1004">
        <v>0</v>
      </c>
      <c r="I6" s="372" t="s">
        <v>626</v>
      </c>
      <c r="J6" s="1074"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1">
        <v>4028</v>
      </c>
      <c r="X6" s="1001">
        <f t="shared" si="0"/>
        <v>20</v>
      </c>
      <c r="Y6" s="365">
        <f t="shared" si="1"/>
        <v>0.99505928853754944</v>
      </c>
      <c r="Z6" s="1006">
        <v>46111</v>
      </c>
      <c r="AA6" s="1209">
        <v>1</v>
      </c>
      <c r="AB6" s="698">
        <v>0</v>
      </c>
      <c r="AC6" s="1071">
        <v>0</v>
      </c>
      <c r="AD6" s="1435"/>
    </row>
    <row r="7" spans="1:30" ht="39.75" customHeight="1">
      <c r="A7" s="737" t="s">
        <v>767</v>
      </c>
      <c r="B7" s="377" t="s">
        <v>34</v>
      </c>
      <c r="C7" s="690">
        <v>46099</v>
      </c>
      <c r="D7" s="701" t="s">
        <v>54</v>
      </c>
      <c r="E7" s="701">
        <v>46101</v>
      </c>
      <c r="F7" s="702" t="s">
        <v>53</v>
      </c>
      <c r="G7" s="701" t="s">
        <v>768</v>
      </c>
      <c r="H7" s="703">
        <v>0</v>
      </c>
      <c r="I7" s="372" t="s">
        <v>626</v>
      </c>
      <c r="J7" s="1074"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09">
        <v>1</v>
      </c>
      <c r="AB7" s="698">
        <v>0</v>
      </c>
      <c r="AC7" s="707">
        <v>0</v>
      </c>
      <c r="AD7" s="699" t="s">
        <v>769</v>
      </c>
    </row>
    <row r="8" spans="1:30" ht="39.75" customHeight="1">
      <c r="A8" s="737" t="s">
        <v>130</v>
      </c>
      <c r="B8" s="377" t="s">
        <v>34</v>
      </c>
      <c r="C8" s="690">
        <v>46040</v>
      </c>
      <c r="D8" s="1267" t="s">
        <v>770</v>
      </c>
      <c r="E8" s="701">
        <v>45867</v>
      </c>
      <c r="F8" s="702" t="s">
        <v>53</v>
      </c>
      <c r="G8" s="1267" t="s">
        <v>771</v>
      </c>
      <c r="H8" s="703">
        <v>0</v>
      </c>
      <c r="I8" s="372" t="s">
        <v>626</v>
      </c>
      <c r="J8" s="1197" t="s">
        <v>30</v>
      </c>
      <c r="K8" s="362"/>
      <c r="L8" s="701" t="s">
        <v>260</v>
      </c>
      <c r="M8" s="1197" t="s">
        <v>110</v>
      </c>
      <c r="N8" s="713">
        <v>144972.5</v>
      </c>
      <c r="O8" s="1197" t="s">
        <v>110</v>
      </c>
      <c r="P8" s="738" t="s">
        <v>38</v>
      </c>
      <c r="Q8" s="1250">
        <v>45867</v>
      </c>
      <c r="R8" s="1250"/>
      <c r="S8" s="363" t="s">
        <v>752</v>
      </c>
      <c r="T8" s="373" t="s">
        <v>753</v>
      </c>
      <c r="U8" s="373" t="s">
        <v>753</v>
      </c>
      <c r="V8" s="1251">
        <v>9840</v>
      </c>
      <c r="W8" s="1292">
        <v>9806</v>
      </c>
      <c r="X8" s="1252">
        <f t="shared" si="0"/>
        <v>34</v>
      </c>
      <c r="Y8" s="365">
        <f t="shared" si="1"/>
        <v>0.99654471544715451</v>
      </c>
      <c r="Z8" s="1250">
        <v>45884</v>
      </c>
      <c r="AA8" s="698">
        <v>1</v>
      </c>
      <c r="AB8" s="698">
        <v>0</v>
      </c>
      <c r="AC8" s="1253">
        <v>9106</v>
      </c>
      <c r="AD8" s="1269" t="s">
        <v>772</v>
      </c>
    </row>
    <row r="9" spans="1:30" ht="39.75" customHeight="1">
      <c r="A9" s="737" t="s">
        <v>773</v>
      </c>
      <c r="B9" s="377" t="s">
        <v>34</v>
      </c>
      <c r="C9" s="690">
        <v>46103</v>
      </c>
      <c r="D9" s="358" t="s">
        <v>52</v>
      </c>
      <c r="E9" s="701">
        <v>46077</v>
      </c>
      <c r="F9" s="366" t="s">
        <v>53</v>
      </c>
      <c r="G9" s="1267" t="s">
        <v>774</v>
      </c>
      <c r="H9" s="369">
        <v>0</v>
      </c>
      <c r="I9" s="372" t="s">
        <v>626</v>
      </c>
      <c r="J9" s="1197" t="s">
        <v>30</v>
      </c>
      <c r="K9" s="1249"/>
      <c r="L9" s="1282" t="s">
        <v>260</v>
      </c>
      <c r="M9" s="1197" t="s">
        <v>110</v>
      </c>
      <c r="N9" s="416">
        <v>12977.65</v>
      </c>
      <c r="O9" s="1197"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3">
        <v>0</v>
      </c>
      <c r="AD9" s="1269"/>
    </row>
    <row r="10" spans="1:30" ht="39.75" customHeight="1">
      <c r="A10" s="737" t="s">
        <v>775</v>
      </c>
      <c r="B10" s="377" t="s">
        <v>34</v>
      </c>
      <c r="C10" s="690">
        <v>46079</v>
      </c>
      <c r="D10" s="366" t="s">
        <v>54</v>
      </c>
      <c r="E10" s="367">
        <v>46056</v>
      </c>
      <c r="F10" s="366" t="s">
        <v>53</v>
      </c>
      <c r="G10" s="1267" t="s">
        <v>776</v>
      </c>
      <c r="H10" s="1197">
        <v>0</v>
      </c>
      <c r="I10" s="1290" t="s">
        <v>626</v>
      </c>
      <c r="J10" s="1197" t="s">
        <v>30</v>
      </c>
      <c r="K10" s="692"/>
      <c r="L10" s="1282" t="s">
        <v>260</v>
      </c>
      <c r="M10" s="1197" t="s">
        <v>110</v>
      </c>
      <c r="N10" s="416">
        <v>118710.8</v>
      </c>
      <c r="O10" s="1197"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3">
        <v>0</v>
      </c>
      <c r="AD10" s="1269"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1">
        <v>7239</v>
      </c>
      <c r="X11" s="1001">
        <f t="shared" si="0"/>
        <v>-161</v>
      </c>
      <c r="Y11" s="365">
        <f t="shared" si="1"/>
        <v>1.0227465385702175</v>
      </c>
      <c r="Z11" s="1006">
        <v>46090</v>
      </c>
      <c r="AA11" s="698">
        <v>1</v>
      </c>
      <c r="AB11" s="698">
        <v>0</v>
      </c>
      <c r="AC11" s="707">
        <v>0</v>
      </c>
      <c r="AD11" s="1435"/>
    </row>
    <row r="12" spans="1:30" ht="39.75" customHeight="1">
      <c r="A12" s="737" t="s">
        <v>779</v>
      </c>
      <c r="B12" s="377" t="s">
        <v>37</v>
      </c>
      <c r="C12" s="690">
        <v>46006</v>
      </c>
      <c r="D12" s="702" t="s">
        <v>52</v>
      </c>
      <c r="E12" s="701">
        <v>45987</v>
      </c>
      <c r="F12" s="702" t="s">
        <v>51</v>
      </c>
      <c r="G12" s="702" t="s">
        <v>780</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4"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5" t="s">
        <v>784</v>
      </c>
    </row>
    <row r="14" spans="1:30" ht="39.75" customHeight="1">
      <c r="A14" s="737" t="s">
        <v>785</v>
      </c>
      <c r="B14" s="377" t="s">
        <v>37</v>
      </c>
      <c r="C14" s="690">
        <v>46081</v>
      </c>
      <c r="D14" s="702" t="s">
        <v>50</v>
      </c>
      <c r="E14" s="701">
        <v>46001</v>
      </c>
      <c r="F14" s="702" t="s">
        <v>51</v>
      </c>
      <c r="G14" s="702" t="s">
        <v>786</v>
      </c>
      <c r="H14" s="703">
        <v>80</v>
      </c>
      <c r="I14" s="372" t="s">
        <v>626</v>
      </c>
      <c r="J14" s="1074"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0"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3">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3"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2" t="s">
        <v>805</v>
      </c>
      <c r="B21" s="1078"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2" t="s">
        <v>38</v>
      </c>
      <c r="Q21" s="1006">
        <v>46086</v>
      </c>
      <c r="R21" s="1408"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807</v>
      </c>
    </row>
    <row r="22" spans="1:30" ht="39.75" customHeight="1">
      <c r="A22" s="1411" t="s">
        <v>808</v>
      </c>
      <c r="B22" s="1078" t="s">
        <v>40</v>
      </c>
      <c r="C22" s="360">
        <v>46111</v>
      </c>
      <c r="D22" s="1267" t="s">
        <v>52</v>
      </c>
      <c r="E22" s="367">
        <v>46106</v>
      </c>
      <c r="F22" s="702" t="s">
        <v>51</v>
      </c>
      <c r="G22" s="702" t="s">
        <v>809</v>
      </c>
      <c r="H22" s="1009">
        <v>0</v>
      </c>
      <c r="I22" s="304" t="s">
        <v>626</v>
      </c>
      <c r="J22" s="755" t="s">
        <v>30</v>
      </c>
      <c r="K22" s="362"/>
      <c r="L22" s="1305" t="s">
        <v>260</v>
      </c>
      <c r="M22" s="755" t="s">
        <v>110</v>
      </c>
      <c r="N22" s="827">
        <v>24122.75</v>
      </c>
      <c r="O22" s="755" t="s">
        <v>110</v>
      </c>
      <c r="P22" s="1394" t="s">
        <v>38</v>
      </c>
      <c r="Q22" s="370">
        <v>46087</v>
      </c>
      <c r="R22" s="706" t="s">
        <v>110</v>
      </c>
      <c r="S22" s="363">
        <v>46132</v>
      </c>
      <c r="T22" s="363">
        <v>46135</v>
      </c>
      <c r="U22" s="363">
        <v>46135</v>
      </c>
      <c r="V22" s="9">
        <v>1925</v>
      </c>
      <c r="W22" s="1410">
        <v>1896</v>
      </c>
      <c r="X22" s="364">
        <f>SUM(V22-W22)</f>
        <v>29</v>
      </c>
      <c r="Y22" s="365">
        <f>IFERROR($W22/$V22, 0)</f>
        <v>0.98493506493506489</v>
      </c>
      <c r="Z22" s="21">
        <v>46111</v>
      </c>
      <c r="AA22" s="825">
        <v>1</v>
      </c>
      <c r="AB22" s="825">
        <v>1</v>
      </c>
      <c r="AC22" s="825">
        <v>1</v>
      </c>
      <c r="AD22" s="1269" t="s">
        <v>810</v>
      </c>
    </row>
    <row r="23" spans="1:30" ht="39.75" customHeight="1">
      <c r="A23" s="1413" t="s">
        <v>811</v>
      </c>
      <c r="B23" s="1078" t="s">
        <v>40</v>
      </c>
      <c r="C23" s="360">
        <v>46111</v>
      </c>
      <c r="D23" s="1267" t="s">
        <v>52</v>
      </c>
      <c r="E23" s="367">
        <v>46106</v>
      </c>
      <c r="F23" s="702" t="s">
        <v>51</v>
      </c>
      <c r="G23" s="702" t="s">
        <v>812</v>
      </c>
      <c r="H23" s="1009">
        <v>0</v>
      </c>
      <c r="I23" s="304" t="s">
        <v>626</v>
      </c>
      <c r="J23" s="755" t="s">
        <v>30</v>
      </c>
      <c r="K23" s="362"/>
      <c r="L23" s="1305" t="s">
        <v>260</v>
      </c>
      <c r="M23" s="755" t="s">
        <v>110</v>
      </c>
      <c r="N23" s="827">
        <v>26639.1</v>
      </c>
      <c r="O23" s="755" t="s">
        <v>110</v>
      </c>
      <c r="P23" s="1394" t="s">
        <v>38</v>
      </c>
      <c r="Q23" s="370">
        <v>46087</v>
      </c>
      <c r="R23" s="706" t="s">
        <v>110</v>
      </c>
      <c r="S23" s="363">
        <v>46132</v>
      </c>
      <c r="T23" s="373" t="s">
        <v>753</v>
      </c>
      <c r="U23" s="373" t="s">
        <v>753</v>
      </c>
      <c r="V23" s="9">
        <v>2136</v>
      </c>
      <c r="W23" s="1410">
        <v>2179</v>
      </c>
      <c r="X23" s="364">
        <f>SUM(V23-W23)</f>
        <v>-43</v>
      </c>
      <c r="Y23" s="365">
        <f>IFERROR($W23/$V23, 0)</f>
        <v>1.0201310861423221</v>
      </c>
      <c r="Z23" s="21">
        <v>46112</v>
      </c>
      <c r="AA23" s="825">
        <v>1</v>
      </c>
      <c r="AB23" s="825">
        <v>1</v>
      </c>
      <c r="AC23" s="825">
        <v>1</v>
      </c>
      <c r="AD23" s="1269" t="s">
        <v>813</v>
      </c>
    </row>
    <row r="24" spans="1:30" ht="39.75" customHeight="1">
      <c r="A24" s="1384" t="s">
        <v>814</v>
      </c>
      <c r="B24" s="1078" t="s">
        <v>40</v>
      </c>
      <c r="C24" s="360">
        <v>46140</v>
      </c>
      <c r="D24" s="702" t="s">
        <v>52</v>
      </c>
      <c r="E24" s="367">
        <v>46106</v>
      </c>
      <c r="F24" s="702" t="s">
        <v>51</v>
      </c>
      <c r="G24" s="702" t="s">
        <v>815</v>
      </c>
      <c r="H24" s="1009">
        <v>0</v>
      </c>
      <c r="I24" s="304" t="s">
        <v>626</v>
      </c>
      <c r="J24" s="755" t="s">
        <v>30</v>
      </c>
      <c r="K24" s="362"/>
      <c r="L24" s="1305" t="s">
        <v>260</v>
      </c>
      <c r="M24" s="755" t="s">
        <v>110</v>
      </c>
      <c r="N24" s="827">
        <v>1698.25</v>
      </c>
      <c r="O24" s="755" t="s">
        <v>110</v>
      </c>
      <c r="P24" s="1394" t="s">
        <v>38</v>
      </c>
      <c r="Q24" s="1006">
        <v>46087</v>
      </c>
      <c r="R24" s="706" t="s">
        <v>110</v>
      </c>
      <c r="S24" s="363">
        <v>46132</v>
      </c>
      <c r="T24" s="373" t="s">
        <v>753</v>
      </c>
      <c r="U24" s="373" t="s">
        <v>753</v>
      </c>
      <c r="V24" s="1007">
        <v>105</v>
      </c>
      <c r="W24" s="1393">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4" t="s">
        <v>816</v>
      </c>
      <c r="B25" s="1078" t="s">
        <v>40</v>
      </c>
      <c r="C25" s="360">
        <v>46140</v>
      </c>
      <c r="D25" s="366" t="s">
        <v>52</v>
      </c>
      <c r="E25" s="367">
        <v>46106</v>
      </c>
      <c r="F25" s="702" t="s">
        <v>51</v>
      </c>
      <c r="G25" s="702" t="s">
        <v>817</v>
      </c>
      <c r="H25" s="1009">
        <v>0</v>
      </c>
      <c r="I25" s="304" t="s">
        <v>626</v>
      </c>
      <c r="J25" s="755" t="s">
        <v>30</v>
      </c>
      <c r="K25" s="362"/>
      <c r="L25" s="1305" t="s">
        <v>260</v>
      </c>
      <c r="M25" s="755" t="s">
        <v>110</v>
      </c>
      <c r="N25" s="827">
        <v>5779.1</v>
      </c>
      <c r="O25" s="755" t="s">
        <v>110</v>
      </c>
      <c r="P25" s="1394" t="s">
        <v>38</v>
      </c>
      <c r="Q25" s="1006">
        <v>46106</v>
      </c>
      <c r="R25" s="706" t="s">
        <v>110</v>
      </c>
      <c r="S25" s="363">
        <v>46132</v>
      </c>
      <c r="T25" s="373" t="s">
        <v>753</v>
      </c>
      <c r="U25" s="373" t="s">
        <v>753</v>
      </c>
      <c r="V25" s="1007">
        <v>406</v>
      </c>
      <c r="W25" s="1393">
        <v>417</v>
      </c>
      <c r="X25" s="1001">
        <f t="shared" si="4"/>
        <v>-11</v>
      </c>
      <c r="Y25" s="365">
        <f t="shared" si="5"/>
        <v>1.0270935960591132</v>
      </c>
      <c r="Z25" s="1013">
        <v>46119</v>
      </c>
      <c r="AA25" s="825">
        <v>1</v>
      </c>
      <c r="AB25" s="825">
        <v>1</v>
      </c>
      <c r="AC25" s="825">
        <v>1</v>
      </c>
      <c r="AD25" s="1269" t="s">
        <v>818</v>
      </c>
    </row>
    <row r="26" spans="1:30" ht="39.75" customHeight="1">
      <c r="A26" s="1384" t="s">
        <v>819</v>
      </c>
      <c r="B26" s="1078" t="s">
        <v>40</v>
      </c>
      <c r="C26" s="360">
        <v>46111</v>
      </c>
      <c r="D26" s="366" t="s">
        <v>50</v>
      </c>
      <c r="E26" s="367">
        <v>46087</v>
      </c>
      <c r="F26" s="702" t="s">
        <v>51</v>
      </c>
      <c r="G26" s="702" t="s">
        <v>820</v>
      </c>
      <c r="H26" s="1009">
        <v>0</v>
      </c>
      <c r="I26" s="304" t="s">
        <v>626</v>
      </c>
      <c r="J26" s="755" t="s">
        <v>30</v>
      </c>
      <c r="K26" s="362"/>
      <c r="L26" s="1305" t="s">
        <v>260</v>
      </c>
      <c r="M26" s="755" t="s">
        <v>110</v>
      </c>
      <c r="N26" s="827">
        <v>9496.2000000000007</v>
      </c>
      <c r="O26" s="755" t="s">
        <v>110</v>
      </c>
      <c r="P26" s="1394" t="s">
        <v>38</v>
      </c>
      <c r="Q26" s="1006">
        <v>46087</v>
      </c>
      <c r="R26" s="706" t="s">
        <v>110</v>
      </c>
      <c r="S26" s="363">
        <v>46132</v>
      </c>
      <c r="T26" s="373" t="s">
        <v>753</v>
      </c>
      <c r="U26" s="373" t="s">
        <v>753</v>
      </c>
      <c r="V26" s="1007">
        <v>742</v>
      </c>
      <c r="W26" s="1393">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2"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4" t="s">
        <v>38</v>
      </c>
      <c r="Q27" s="706">
        <v>45743</v>
      </c>
      <c r="R27" s="706" t="s">
        <v>238</v>
      </c>
      <c r="S27" s="363">
        <v>46134</v>
      </c>
      <c r="T27" s="373" t="s">
        <v>753</v>
      </c>
      <c r="U27" s="373" t="s">
        <v>753</v>
      </c>
      <c r="V27" s="707">
        <v>1831</v>
      </c>
      <c r="W27" s="1403">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1">
        <v>0</v>
      </c>
      <c r="AD28" s="1058"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08">
        <v>0</v>
      </c>
      <c r="AD29" s="1058"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09">
        <v>0</v>
      </c>
      <c r="AD30" s="1110"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0" t="s">
        <v>626</v>
      </c>
      <c r="J32" s="692" t="s">
        <v>36</v>
      </c>
      <c r="K32" s="721"/>
      <c r="L32" s="701">
        <v>45964</v>
      </c>
      <c r="M32" s="703" t="s">
        <v>110</v>
      </c>
      <c r="N32" s="713">
        <v>117414</v>
      </c>
      <c r="O32" s="703" t="s">
        <v>110</v>
      </c>
      <c r="P32" s="1300"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1">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0" t="s">
        <v>626</v>
      </c>
      <c r="J2" s="362" t="s">
        <v>30</v>
      </c>
      <c r="K2" s="360">
        <v>45891</v>
      </c>
      <c r="L2" s="300" t="s">
        <v>110</v>
      </c>
      <c r="M2" s="346">
        <v>184994.5</v>
      </c>
      <c r="N2" s="1397">
        <v>159271.5</v>
      </c>
      <c r="O2" s="937"/>
      <c r="P2" s="1262">
        <v>159271.5</v>
      </c>
      <c r="Q2" s="300" t="s">
        <v>110</v>
      </c>
      <c r="R2" s="1399"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0" t="s">
        <v>626</v>
      </c>
      <c r="J3" s="692" t="s">
        <v>30</v>
      </c>
      <c r="K3" s="701" t="s">
        <v>260</v>
      </c>
      <c r="L3" s="692" t="s">
        <v>110</v>
      </c>
      <c r="M3" s="1019">
        <v>12404.9</v>
      </c>
      <c r="N3" s="1398">
        <v>11793.85</v>
      </c>
      <c r="O3" s="937"/>
      <c r="P3" s="1262">
        <v>11793.85</v>
      </c>
      <c r="Q3" s="304" t="s">
        <v>110</v>
      </c>
      <c r="R3" s="1400" t="s">
        <v>38</v>
      </c>
      <c r="S3" s="1336">
        <v>46077</v>
      </c>
      <c r="T3" s="1001">
        <v>1111</v>
      </c>
      <c r="U3" s="1001">
        <v>1163</v>
      </c>
      <c r="V3" s="3">
        <v>1.05</v>
      </c>
      <c r="W3" s="1000">
        <v>46097</v>
      </c>
      <c r="X3" s="698">
        <v>1</v>
      </c>
      <c r="Y3" s="280">
        <v>1</v>
      </c>
      <c r="Z3" s="280">
        <v>1</v>
      </c>
      <c r="AA3" s="363">
        <v>46104</v>
      </c>
      <c r="AB3" s="363">
        <v>46104</v>
      </c>
      <c r="AC3" s="1263"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0">
        <v>69110.8</v>
      </c>
      <c r="O4" s="799"/>
      <c r="P4" s="799">
        <v>69110.8</v>
      </c>
      <c r="Q4" s="20" t="s">
        <v>110</v>
      </c>
      <c r="R4" s="1399"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9"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4">
        <v>81</v>
      </c>
      <c r="I6" s="692" t="s">
        <v>626</v>
      </c>
      <c r="J6" s="751" t="s">
        <v>30</v>
      </c>
      <c r="K6" s="753" t="s">
        <v>260</v>
      </c>
      <c r="L6" s="1421"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848</v>
      </c>
    </row>
    <row r="7" spans="1:29" ht="39.75" customHeight="1">
      <c r="A7" s="559" t="s">
        <v>849</v>
      </c>
      <c r="B7" s="377" t="s">
        <v>34</v>
      </c>
      <c r="C7" s="360">
        <v>45960</v>
      </c>
      <c r="D7" s="367" t="s">
        <v>52</v>
      </c>
      <c r="E7" s="367">
        <v>45950</v>
      </c>
      <c r="F7" s="366" t="s">
        <v>53</v>
      </c>
      <c r="G7" s="1106"/>
      <c r="H7" s="1074">
        <v>80</v>
      </c>
      <c r="I7" s="372" t="s">
        <v>626</v>
      </c>
      <c r="J7" s="567" t="s">
        <v>30</v>
      </c>
      <c r="K7" s="19">
        <v>45905</v>
      </c>
      <c r="L7" s="1421" t="s">
        <v>110</v>
      </c>
      <c r="M7" s="1149">
        <v>66674.3</v>
      </c>
      <c r="N7" s="1361">
        <v>50364.3</v>
      </c>
      <c r="O7" s="937"/>
      <c r="P7" s="343">
        <v>50364.3</v>
      </c>
      <c r="Q7" s="304" t="s">
        <v>110</v>
      </c>
      <c r="R7" s="1399"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06"/>
      <c r="H8" s="1074">
        <v>82</v>
      </c>
      <c r="I8" s="372" t="s">
        <v>626</v>
      </c>
      <c r="J8" s="1422" t="s">
        <v>30</v>
      </c>
      <c r="K8" s="682">
        <v>45903</v>
      </c>
      <c r="L8" s="372" t="s">
        <v>110</v>
      </c>
      <c r="M8" s="1147">
        <v>93666.75</v>
      </c>
      <c r="N8" s="343">
        <v>78401.25</v>
      </c>
      <c r="O8" s="1325"/>
      <c r="P8" s="1311">
        <v>78401.25</v>
      </c>
      <c r="Q8" s="1401"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875</v>
      </c>
    </row>
    <row r="20" spans="1:29" ht="39.75" customHeight="1">
      <c r="A20" s="931" t="s">
        <v>876</v>
      </c>
      <c r="B20" s="1111" t="s">
        <v>34</v>
      </c>
      <c r="C20" s="590">
        <v>45955</v>
      </c>
      <c r="D20" s="591" t="s">
        <v>56</v>
      </c>
      <c r="E20" s="591">
        <v>45919</v>
      </c>
      <c r="F20" s="591" t="s">
        <v>53</v>
      </c>
      <c r="G20" s="1112" t="s">
        <v>877</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753</v>
      </c>
      <c r="AB20" s="373" t="s">
        <v>753</v>
      </c>
      <c r="AC20" s="993" t="s">
        <v>878</v>
      </c>
    </row>
    <row r="21" spans="1:29" ht="39.75" customHeight="1">
      <c r="A21" s="1355" t="s">
        <v>879</v>
      </c>
      <c r="B21" s="1144" t="s">
        <v>34</v>
      </c>
      <c r="C21" s="606">
        <v>46053</v>
      </c>
      <c r="D21" s="608" t="s">
        <v>880</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5"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0"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0"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2"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5">
        <v>45882</v>
      </c>
      <c r="T54" s="604">
        <v>4537</v>
      </c>
      <c r="U54" s="1241">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0"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0"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0"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79" t="s">
        <v>938</v>
      </c>
      <c r="B65" s="1306" t="s">
        <v>31</v>
      </c>
      <c r="C65" s="1281">
        <v>46010</v>
      </c>
      <c r="D65" s="1281" t="s">
        <v>911</v>
      </c>
      <c r="E65" s="1281">
        <v>45974</v>
      </c>
      <c r="F65" s="1306" t="s">
        <v>57</v>
      </c>
      <c r="G65" s="1306" t="s">
        <v>939</v>
      </c>
      <c r="H65" s="1249">
        <v>28</v>
      </c>
      <c r="I65" s="1260" t="s">
        <v>626</v>
      </c>
      <c r="J65" s="1249" t="s">
        <v>30</v>
      </c>
      <c r="K65" s="1281">
        <v>45972</v>
      </c>
      <c r="L65" s="1249" t="s">
        <v>110</v>
      </c>
      <c r="M65" s="1307">
        <v>27615.5</v>
      </c>
      <c r="N65" s="1307">
        <v>21572</v>
      </c>
      <c r="O65" s="1308"/>
      <c r="P65" s="1307">
        <v>21572</v>
      </c>
      <c r="Q65" s="1326" t="s">
        <v>110</v>
      </c>
      <c r="R65" s="1326" t="s">
        <v>38</v>
      </c>
      <c r="S65" s="1328">
        <v>45979</v>
      </c>
      <c r="T65" s="1252">
        <v>2027</v>
      </c>
      <c r="U65" s="1252">
        <v>2146</v>
      </c>
      <c r="V65" s="1309">
        <f>IFERROR($U65/$T65, 0)</f>
        <v>1.0587074494326592</v>
      </c>
      <c r="W65" s="1310">
        <v>45994</v>
      </c>
      <c r="X65" s="1209">
        <v>1</v>
      </c>
      <c r="Y65" s="280">
        <v>1</v>
      </c>
      <c r="Z65" s="1207">
        <v>1</v>
      </c>
      <c r="AA65" s="363">
        <v>46013</v>
      </c>
      <c r="AB65" s="363">
        <v>46064</v>
      </c>
      <c r="AC65" s="1269"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0" t="s">
        <v>626</v>
      </c>
      <c r="J73" s="692" t="s">
        <v>30</v>
      </c>
      <c r="K73" s="690">
        <v>45999</v>
      </c>
      <c r="L73" s="692" t="s">
        <v>110</v>
      </c>
      <c r="M73" s="812">
        <v>74384</v>
      </c>
      <c r="N73" s="812">
        <v>70635.399999999994</v>
      </c>
      <c r="O73" s="693"/>
      <c r="P73" s="812">
        <v>70635.399999999994</v>
      </c>
      <c r="Q73" s="751" t="s">
        <v>110</v>
      </c>
      <c r="R73" s="751" t="s">
        <v>38</v>
      </c>
      <c r="S73" s="1327">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0" t="s">
        <v>626</v>
      </c>
      <c r="J78" s="362" t="s">
        <v>30</v>
      </c>
      <c r="K78" s="360">
        <v>45979</v>
      </c>
      <c r="L78" s="362" t="s">
        <v>110</v>
      </c>
      <c r="M78" s="640">
        <v>29683</v>
      </c>
      <c r="N78" s="640">
        <v>31275.4</v>
      </c>
      <c r="O78" s="640"/>
      <c r="P78" s="640">
        <v>31275.4</v>
      </c>
      <c r="Q78" s="300" t="s">
        <v>110</v>
      </c>
      <c r="R78" s="300" t="s">
        <v>38</v>
      </c>
      <c r="S78" s="1298">
        <v>45979</v>
      </c>
      <c r="T78" s="364">
        <v>2416</v>
      </c>
      <c r="U78" s="364">
        <v>2533</v>
      </c>
      <c r="V78" s="383">
        <f t="shared" ref="V78:V90" si="1">IFERROR($U78/$T78, 0)</f>
        <v>1.0484271523178808</v>
      </c>
      <c r="W78" s="363">
        <v>45994</v>
      </c>
      <c r="X78" s="280">
        <v>1</v>
      </c>
      <c r="Y78" s="280">
        <v>1</v>
      </c>
      <c r="Z78" s="466">
        <v>1</v>
      </c>
      <c r="AA78" s="363">
        <v>46000</v>
      </c>
      <c r="AB78" s="363">
        <v>46009</v>
      </c>
      <c r="AC78" s="1116" t="s">
        <v>959</v>
      </c>
    </row>
    <row r="79" spans="1:29" ht="39.75" customHeight="1">
      <c r="A79" s="811" t="s">
        <v>960</v>
      </c>
      <c r="B79" s="691" t="s">
        <v>31</v>
      </c>
      <c r="C79" s="690">
        <v>46006</v>
      </c>
      <c r="D79" s="690" t="s">
        <v>56</v>
      </c>
      <c r="E79" s="690">
        <v>46006</v>
      </c>
      <c r="F79" s="691" t="s">
        <v>57</v>
      </c>
      <c r="G79" s="691" t="s">
        <v>961</v>
      </c>
      <c r="H79" s="692">
        <v>21</v>
      </c>
      <c r="I79" s="1070"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16" t="s">
        <v>966</v>
      </c>
    </row>
    <row r="82" spans="1:29" ht="39.75" customHeight="1">
      <c r="A82" s="639" t="s">
        <v>967</v>
      </c>
      <c r="B82" s="358" t="s">
        <v>31</v>
      </c>
      <c r="C82" s="367">
        <v>45960</v>
      </c>
      <c r="D82" s="360" t="s">
        <v>56</v>
      </c>
      <c r="E82" s="360">
        <v>45915</v>
      </c>
      <c r="F82" s="375" t="s">
        <v>883</v>
      </c>
      <c r="G82" s="361"/>
      <c r="H82" s="362">
        <v>82</v>
      </c>
      <c r="I82" s="1070"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0"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16"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0"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0"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17" t="s">
        <v>977</v>
      </c>
    </row>
    <row r="87" spans="1:29" ht="39.75" customHeight="1">
      <c r="A87" s="559" t="s">
        <v>978</v>
      </c>
      <c r="B87" s="358" t="s">
        <v>31</v>
      </c>
      <c r="C87" s="367">
        <v>45960</v>
      </c>
      <c r="D87" s="360" t="s">
        <v>56</v>
      </c>
      <c r="E87" s="360">
        <v>45936</v>
      </c>
      <c r="F87" s="358" t="s">
        <v>57</v>
      </c>
      <c r="G87" s="361"/>
      <c r="H87" s="362">
        <v>75</v>
      </c>
      <c r="I87" s="1070"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0"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0"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3" t="s">
        <v>984</v>
      </c>
    </row>
    <row r="90" spans="1:29" ht="39.75" customHeight="1">
      <c r="A90" s="559" t="s">
        <v>985</v>
      </c>
      <c r="B90" s="358" t="s">
        <v>31</v>
      </c>
      <c r="C90" s="367">
        <v>45976</v>
      </c>
      <c r="D90" s="360" t="s">
        <v>56</v>
      </c>
      <c r="E90" s="360">
        <v>45958</v>
      </c>
      <c r="F90" s="358" t="s">
        <v>61</v>
      </c>
      <c r="G90" s="361"/>
      <c r="H90" s="362">
        <v>48</v>
      </c>
      <c r="I90" s="1070"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0"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0"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0"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0"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0"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0"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57">
        <v>0.95</v>
      </c>
      <c r="W100" s="21">
        <v>45895</v>
      </c>
      <c r="X100" s="7">
        <v>1</v>
      </c>
      <c r="Y100" s="7">
        <v>1</v>
      </c>
      <c r="Z100" s="908">
        <v>1</v>
      </c>
      <c r="AA100" s="21">
        <v>45932</v>
      </c>
      <c r="AB100" s="21">
        <v>45932</v>
      </c>
      <c r="AC100" s="1258" t="s">
        <v>1005</v>
      </c>
    </row>
    <row r="101" spans="1:29" ht="39.75" customHeight="1">
      <c r="A101" s="559" t="s">
        <v>1006</v>
      </c>
      <c r="B101" s="358" t="s">
        <v>31</v>
      </c>
      <c r="C101" s="360">
        <v>45991</v>
      </c>
      <c r="D101" s="360" t="s">
        <v>56</v>
      </c>
      <c r="E101" s="360">
        <v>45966</v>
      </c>
      <c r="F101" s="358" t="s">
        <v>57</v>
      </c>
      <c r="G101" s="361" t="s">
        <v>1007</v>
      </c>
      <c r="H101" s="362">
        <v>69</v>
      </c>
      <c r="I101" s="1070"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18" t="s">
        <v>1008</v>
      </c>
    </row>
    <row r="102" spans="1:29" ht="39.75" customHeight="1">
      <c r="A102" s="559" t="s">
        <v>1009</v>
      </c>
      <c r="B102" s="358" t="s">
        <v>31</v>
      </c>
      <c r="C102" s="360">
        <v>46001</v>
      </c>
      <c r="D102" s="360" t="s">
        <v>56</v>
      </c>
      <c r="E102" s="360">
        <v>45966</v>
      </c>
      <c r="F102" s="358" t="s">
        <v>57</v>
      </c>
      <c r="G102" s="361" t="s">
        <v>1010</v>
      </c>
      <c r="H102" s="362">
        <v>88</v>
      </c>
      <c r="I102" s="1070"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19" t="s">
        <v>1011</v>
      </c>
    </row>
    <row r="103" spans="1:29" ht="39.75" customHeight="1">
      <c r="A103" s="559" t="s">
        <v>1012</v>
      </c>
      <c r="B103" s="358" t="s">
        <v>31</v>
      </c>
      <c r="C103" s="360">
        <v>45991</v>
      </c>
      <c r="D103" s="360" t="s">
        <v>56</v>
      </c>
      <c r="E103" s="360">
        <v>45966</v>
      </c>
      <c r="F103" s="358" t="s">
        <v>57</v>
      </c>
      <c r="G103" s="361" t="s">
        <v>1013</v>
      </c>
      <c r="H103" s="362">
        <v>83</v>
      </c>
      <c r="I103" s="1070"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0"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16" t="s">
        <v>1017</v>
      </c>
    </row>
    <row r="105" spans="1:29" ht="39.75" customHeight="1">
      <c r="A105" s="559" t="s">
        <v>1018</v>
      </c>
      <c r="B105" s="358" t="s">
        <v>31</v>
      </c>
      <c r="C105" s="360">
        <v>46001</v>
      </c>
      <c r="D105" s="360" t="s">
        <v>56</v>
      </c>
      <c r="E105" s="360">
        <v>45966</v>
      </c>
      <c r="F105" s="358" t="s">
        <v>57</v>
      </c>
      <c r="G105" s="1259" t="s">
        <v>1019</v>
      </c>
      <c r="H105" s="362">
        <v>77</v>
      </c>
      <c r="I105" s="1260"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1">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0"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0"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0" t="s">
        <v>31</v>
      </c>
      <c r="C110" s="629">
        <v>45899</v>
      </c>
      <c r="D110" s="619" t="s">
        <v>50</v>
      </c>
      <c r="E110" s="619">
        <v>45876</v>
      </c>
      <c r="F110" s="619" t="s">
        <v>57</v>
      </c>
      <c r="G110" s="1121" t="s">
        <v>1028</v>
      </c>
      <c r="H110" s="625">
        <v>0</v>
      </c>
      <c r="I110" s="1122" t="s">
        <v>626</v>
      </c>
      <c r="J110" s="625" t="s">
        <v>30</v>
      </c>
      <c r="K110" s="619">
        <v>45876</v>
      </c>
      <c r="L110" s="625" t="s">
        <v>110</v>
      </c>
      <c r="M110" s="626">
        <v>1462.85</v>
      </c>
      <c r="N110" s="343">
        <v>5035.75</v>
      </c>
      <c r="O110" s="1318"/>
      <c r="P110" s="343">
        <v>5035.75</v>
      </c>
      <c r="Q110" s="300" t="s">
        <v>110</v>
      </c>
      <c r="R110" s="300" t="s">
        <v>38</v>
      </c>
      <c r="S110" s="657">
        <v>45876</v>
      </c>
      <c r="T110" s="1123">
        <v>116</v>
      </c>
      <c r="U110" s="948">
        <v>130</v>
      </c>
      <c r="V110" s="29">
        <v>1.1200000000000001</v>
      </c>
      <c r="W110" s="595">
        <v>45896</v>
      </c>
      <c r="X110" s="3">
        <v>1</v>
      </c>
      <c r="Y110" s="3">
        <v>1</v>
      </c>
      <c r="Z110" s="3">
        <v>1</v>
      </c>
      <c r="AA110" s="59">
        <v>45926</v>
      </c>
      <c r="AB110" s="1277">
        <v>45926</v>
      </c>
      <c r="AC110" s="603" t="s">
        <v>1029</v>
      </c>
    </row>
    <row r="111" spans="1:29" ht="39.75" customHeight="1">
      <c r="A111" s="559" t="s">
        <v>1030</v>
      </c>
      <c r="B111" s="358" t="s">
        <v>31</v>
      </c>
      <c r="C111" s="360">
        <v>45959</v>
      </c>
      <c r="D111" s="360" t="s">
        <v>56</v>
      </c>
      <c r="E111" s="360">
        <v>45961</v>
      </c>
      <c r="F111" s="358" t="s">
        <v>61</v>
      </c>
      <c r="G111" s="691"/>
      <c r="H111" s="998">
        <v>0</v>
      </c>
      <c r="I111" s="1070" t="s">
        <v>626</v>
      </c>
      <c r="J111" s="998" t="s">
        <v>30</v>
      </c>
      <c r="K111" s="360" t="s">
        <v>558</v>
      </c>
      <c r="L111" s="998" t="s">
        <v>110</v>
      </c>
      <c r="M111" s="1019">
        <v>15670.45</v>
      </c>
      <c r="N111" s="343">
        <v>12965</v>
      </c>
      <c r="O111" s="574"/>
      <c r="P111" s="343">
        <v>12965</v>
      </c>
      <c r="Q111" s="1010" t="s">
        <v>110</v>
      </c>
      <c r="R111" s="1010" t="s">
        <v>38</v>
      </c>
      <c r="S111" s="1336">
        <v>46031</v>
      </c>
      <c r="T111" s="333">
        <v>1202</v>
      </c>
      <c r="U111" s="696">
        <v>1208</v>
      </c>
      <c r="V111" s="3">
        <v>1</v>
      </c>
      <c r="W111" s="706">
        <v>46035</v>
      </c>
      <c r="X111" s="927">
        <v>1</v>
      </c>
      <c r="Y111" s="1124">
        <v>1</v>
      </c>
      <c r="Z111" s="1124">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5">
        <v>74</v>
      </c>
      <c r="U112" s="1125">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5"/>
      <c r="H113" s="300">
        <v>0</v>
      </c>
      <c r="I113" s="301" t="s">
        <v>626</v>
      </c>
      <c r="J113" s="300" t="s">
        <v>30</v>
      </c>
      <c r="K113" s="19">
        <v>45902</v>
      </c>
      <c r="L113" s="300" t="s">
        <v>110</v>
      </c>
      <c r="M113" s="346">
        <v>5604.6</v>
      </c>
      <c r="N113" s="423">
        <v>7746.35</v>
      </c>
      <c r="O113" s="423"/>
      <c r="P113" s="423">
        <v>7746.35</v>
      </c>
      <c r="Q113" s="1334" t="s">
        <v>110</v>
      </c>
      <c r="R113" s="1334"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26">
        <v>3914</v>
      </c>
      <c r="U114" s="1127">
        <v>3675</v>
      </c>
      <c r="V114" s="1104">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28">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79">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29"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0">
        <v>884</v>
      </c>
      <c r="U118" s="1130">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4" t="s">
        <v>110</v>
      </c>
      <c r="R119" s="1334"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1"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2">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2"/>
      <c r="P123" s="936">
        <v>27620.400000000001</v>
      </c>
      <c r="Q123" s="1233" t="s">
        <v>110</v>
      </c>
      <c r="R123" s="751" t="s">
        <v>38</v>
      </c>
      <c r="S123" s="1327">
        <v>45999</v>
      </c>
      <c r="T123" s="1158">
        <v>1890</v>
      </c>
      <c r="U123" s="731">
        <v>2048</v>
      </c>
      <c r="V123" s="662">
        <f>IFERROR($U123/$T123, 0)</f>
        <v>1.0835978835978837</v>
      </c>
      <c r="W123" s="706">
        <v>46009</v>
      </c>
      <c r="X123" s="698">
        <v>1</v>
      </c>
      <c r="Y123" s="280">
        <v>1</v>
      </c>
      <c r="Z123" s="1124">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3">
        <v>45994</v>
      </c>
      <c r="T124" s="1125">
        <v>908</v>
      </c>
      <c r="U124" s="1125">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1"/>
      <c r="P126" s="343">
        <v>9904.1</v>
      </c>
      <c r="Q126" s="1316" t="s">
        <v>110</v>
      </c>
      <c r="R126" s="300" t="s">
        <v>38</v>
      </c>
      <c r="S126" s="413">
        <v>45838</v>
      </c>
      <c r="T126" s="5">
        <v>765</v>
      </c>
      <c r="U126" s="44">
        <v>786</v>
      </c>
      <c r="V126" s="29">
        <v>1.03</v>
      </c>
      <c r="W126" s="502">
        <v>45845</v>
      </c>
      <c r="X126" s="280">
        <v>1</v>
      </c>
      <c r="Y126" s="280">
        <v>1</v>
      </c>
      <c r="Z126" s="280">
        <v>1</v>
      </c>
      <c r="AA126" s="370">
        <v>45916</v>
      </c>
      <c r="AB126" s="680">
        <v>45916</v>
      </c>
      <c r="AC126" s="1062"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58"/>
      <c r="P127" s="343">
        <v>3228.9</v>
      </c>
      <c r="Q127" s="1344"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0">
        <v>662</v>
      </c>
      <c r="U128" s="1131">
        <v>662</v>
      </c>
      <c r="V128" s="29">
        <v>1</v>
      </c>
      <c r="W128" s="595">
        <v>45909</v>
      </c>
      <c r="X128" s="466">
        <v>1</v>
      </c>
      <c r="Y128" s="466">
        <v>1</v>
      </c>
      <c r="Z128" s="466">
        <v>1</v>
      </c>
      <c r="AA128" s="461">
        <v>45926</v>
      </c>
      <c r="AB128" s="461">
        <v>45926</v>
      </c>
      <c r="AC128" s="1132"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4" t="s">
        <v>38</v>
      </c>
      <c r="S129" s="620">
        <v>45848</v>
      </c>
      <c r="T129" s="1130">
        <v>90</v>
      </c>
      <c r="U129" s="1130">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29"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29"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77">
        <v>45950</v>
      </c>
      <c r="T132" s="333">
        <v>3078</v>
      </c>
      <c r="U132" s="333">
        <v>3272</v>
      </c>
      <c r="V132" s="365">
        <f>IFERROR($U132/$T132, 0)</f>
        <v>1.0630279402209226</v>
      </c>
      <c r="W132" s="370">
        <v>45966</v>
      </c>
      <c r="X132" s="280">
        <v>1</v>
      </c>
      <c r="Y132" s="7">
        <v>1</v>
      </c>
      <c r="Z132" s="7">
        <v>1</v>
      </c>
      <c r="AA132" s="59">
        <v>45999</v>
      </c>
      <c r="AB132" s="657">
        <v>45999</v>
      </c>
      <c r="AC132" s="1133"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16"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0" t="s">
        <v>626</v>
      </c>
      <c r="J135" s="362" t="s">
        <v>36</v>
      </c>
      <c r="K135" s="360">
        <v>45937</v>
      </c>
      <c r="L135" s="362" t="s">
        <v>110</v>
      </c>
      <c r="M135" s="934">
        <v>210533.1</v>
      </c>
      <c r="N135" s="1311">
        <v>199293.1</v>
      </c>
      <c r="O135" s="959"/>
      <c r="P135" s="1311">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0" t="s">
        <v>626</v>
      </c>
      <c r="J136" s="692" t="s">
        <v>36</v>
      </c>
      <c r="K136" s="690">
        <v>45978</v>
      </c>
      <c r="L136" s="692" t="s">
        <v>110</v>
      </c>
      <c r="M136" s="918">
        <v>87807.5</v>
      </c>
      <c r="N136" s="343">
        <v>81808</v>
      </c>
      <c r="O136" s="958"/>
      <c r="P136" s="343">
        <v>81808</v>
      </c>
      <c r="Q136" s="1233" t="s">
        <v>110</v>
      </c>
      <c r="R136" s="751" t="s">
        <v>38</v>
      </c>
      <c r="S136" s="1327">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16"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0" t="s">
        <v>626</v>
      </c>
      <c r="J138" s="362" t="s">
        <v>36</v>
      </c>
      <c r="K138" s="360">
        <v>45905</v>
      </c>
      <c r="L138" s="362" t="s">
        <v>110</v>
      </c>
      <c r="M138" s="640">
        <v>145985.5</v>
      </c>
      <c r="N138" s="343">
        <v>135482.5</v>
      </c>
      <c r="O138" s="958"/>
      <c r="P138" s="343">
        <v>135482.5</v>
      </c>
      <c r="Q138" s="313" t="s">
        <v>110</v>
      </c>
      <c r="R138" s="300" t="s">
        <v>38</v>
      </c>
      <c r="S138" s="127">
        <v>45906</v>
      </c>
      <c r="T138" s="1159">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29" t="s">
        <v>38</v>
      </c>
      <c r="S139" s="127">
        <v>45873</v>
      </c>
      <c r="T139" s="1159">
        <v>1471</v>
      </c>
      <c r="U139" s="1125">
        <v>1437</v>
      </c>
      <c r="V139" s="1317">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298">
        <v>45876</v>
      </c>
      <c r="T140" s="333">
        <v>11700</v>
      </c>
      <c r="U140" s="1123">
        <v>11820</v>
      </c>
      <c r="V140" s="1423">
        <v>1.01</v>
      </c>
      <c r="W140" s="502">
        <v>45890</v>
      </c>
      <c r="X140" s="280">
        <v>1</v>
      </c>
      <c r="Y140" s="280">
        <v>1</v>
      </c>
      <c r="Z140" s="365">
        <v>1</v>
      </c>
      <c r="AA140" s="59">
        <v>45926</v>
      </c>
      <c r="AB140" s="59">
        <v>45926</v>
      </c>
      <c r="AC140" s="389" t="s">
        <v>1082</v>
      </c>
    </row>
    <row r="141" spans="1:29" ht="39.75" customHeight="1">
      <c r="A141" s="559" t="s">
        <v>1083</v>
      </c>
      <c r="B141" s="1078" t="s">
        <v>40</v>
      </c>
      <c r="C141" s="360">
        <v>46111</v>
      </c>
      <c r="D141" s="366" t="s">
        <v>50</v>
      </c>
      <c r="E141" s="367">
        <v>46097</v>
      </c>
      <c r="F141" s="702" t="s">
        <v>51</v>
      </c>
      <c r="G141" s="702" t="s">
        <v>1084</v>
      </c>
      <c r="H141" s="1009">
        <v>0</v>
      </c>
      <c r="I141" s="304" t="s">
        <v>626</v>
      </c>
      <c r="J141" s="755" t="s">
        <v>30</v>
      </c>
      <c r="K141" s="749" t="s">
        <v>260</v>
      </c>
      <c r="L141" s="755" t="s">
        <v>110</v>
      </c>
      <c r="M141" s="1417">
        <v>14178.2</v>
      </c>
      <c r="N141" s="423">
        <v>12286.2</v>
      </c>
      <c r="O141" s="423">
        <v>1892</v>
      </c>
      <c r="P141" s="1417">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16" t="s">
        <v>110</v>
      </c>
      <c r="R143" s="300" t="s">
        <v>38</v>
      </c>
      <c r="S143" s="129">
        <v>45719</v>
      </c>
      <c r="T143" s="470">
        <v>5853</v>
      </c>
      <c r="U143" s="633">
        <v>5975</v>
      </c>
      <c r="V143" s="1174">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2"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4">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5">
        <v>8420</v>
      </c>
      <c r="U150" s="1136">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4">
        <v>4979</v>
      </c>
      <c r="U156" s="376">
        <v>4984</v>
      </c>
      <c r="V156" s="365">
        <v>1</v>
      </c>
      <c r="W156" s="370">
        <v>45714</v>
      </c>
      <c r="X156" s="365">
        <v>1</v>
      </c>
      <c r="Y156" s="365">
        <v>1</v>
      </c>
      <c r="Z156" s="7">
        <v>1</v>
      </c>
      <c r="AA156" s="281" t="s">
        <v>843</v>
      </c>
      <c r="AB156" s="373" t="s">
        <v>753</v>
      </c>
      <c r="AC156" s="1137"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09">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38" t="s">
        <v>28</v>
      </c>
      <c r="C160" s="455">
        <v>45688</v>
      </c>
      <c r="D160" s="455" t="s">
        <v>1094</v>
      </c>
      <c r="E160" s="455">
        <v>45695</v>
      </c>
      <c r="F160" s="299" t="s">
        <v>59</v>
      </c>
      <c r="G160" s="1129"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39"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37"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4">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0">
        <v>45894</v>
      </c>
      <c r="AB177" s="1140">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0">
        <v>45894</v>
      </c>
      <c r="AB181" s="1140">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1">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0"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66"/>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1">
        <v>6217</v>
      </c>
      <c r="V192" s="1080">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2">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4">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4">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3"/>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0"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27">
        <v>46027</v>
      </c>
      <c r="T206" s="5">
        <v>5699</v>
      </c>
      <c r="U206" s="731">
        <v>5669</v>
      </c>
      <c r="V206" s="79">
        <v>0.99</v>
      </c>
      <c r="W206" s="726">
        <v>46034</v>
      </c>
      <c r="X206" s="280">
        <v>1</v>
      </c>
      <c r="Y206" s="280">
        <v>1</v>
      </c>
      <c r="Z206" s="280">
        <v>1</v>
      </c>
      <c r="AA206" s="726">
        <v>46052</v>
      </c>
      <c r="AB206" s="373" t="s">
        <v>856</v>
      </c>
      <c r="AC206" s="1304"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27">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2" t="s">
        <v>110</v>
      </c>
      <c r="R208" s="751" t="s">
        <v>38</v>
      </c>
      <c r="S208" s="1327">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69" t="s">
        <v>1145</v>
      </c>
      <c r="C209" s="299">
        <v>46052</v>
      </c>
      <c r="D209" s="1170" t="s">
        <v>56</v>
      </c>
      <c r="E209" s="748">
        <v>46027</v>
      </c>
      <c r="F209" s="1171" t="s">
        <v>983</v>
      </c>
      <c r="G209" s="750"/>
      <c r="H209" s="20">
        <v>68</v>
      </c>
      <c r="I209" s="304" t="s">
        <v>626</v>
      </c>
      <c r="J209" s="755" t="s">
        <v>30</v>
      </c>
      <c r="K209" s="748">
        <v>46027</v>
      </c>
      <c r="L209" s="703" t="s">
        <v>110</v>
      </c>
      <c r="M209" s="833">
        <v>59114.5</v>
      </c>
      <c r="N209" s="1340">
        <v>58944.5</v>
      </c>
      <c r="O209" s="575"/>
      <c r="P209" s="1340">
        <v>58944.5</v>
      </c>
      <c r="Q209" s="703" t="s">
        <v>110</v>
      </c>
      <c r="R209" s="751" t="s">
        <v>38</v>
      </c>
      <c r="S209" s="1327">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69" t="s">
        <v>1145</v>
      </c>
      <c r="C210" s="749">
        <v>46052</v>
      </c>
      <c r="D210" s="1170"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27">
        <v>46027</v>
      </c>
      <c r="T210" s="5">
        <v>7145</v>
      </c>
      <c r="U210" s="1353">
        <v>7173</v>
      </c>
      <c r="V210" s="3">
        <v>1</v>
      </c>
      <c r="W210" s="726">
        <v>46036</v>
      </c>
      <c r="X210" s="744">
        <v>1</v>
      </c>
      <c r="Y210" s="744">
        <v>1</v>
      </c>
      <c r="Z210" s="280">
        <v>1</v>
      </c>
      <c r="AA210" s="363">
        <v>46059</v>
      </c>
      <c r="AB210" s="373" t="s">
        <v>856</v>
      </c>
      <c r="AC210" s="972" t="s">
        <v>1154</v>
      </c>
    </row>
    <row r="211" spans="1:32" ht="39.75" customHeight="1">
      <c r="A211" s="929" t="s">
        <v>1155</v>
      </c>
      <c r="B211" s="1169" t="s">
        <v>1145</v>
      </c>
      <c r="C211" s="299">
        <v>46052</v>
      </c>
      <c r="D211" s="1170"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27">
        <v>46027</v>
      </c>
      <c r="T211" s="5">
        <v>7341</v>
      </c>
      <c r="U211" s="1354">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3" t="s">
        <v>38</v>
      </c>
      <c r="S212" s="1327">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199" t="s">
        <v>1145</v>
      </c>
      <c r="C213" s="24">
        <v>46052</v>
      </c>
      <c r="D213" s="1200" t="s">
        <v>56</v>
      </c>
      <c r="E213" s="1201">
        <v>46027</v>
      </c>
      <c r="F213" s="1202" t="s">
        <v>883</v>
      </c>
      <c r="G213" s="1202"/>
      <c r="H213" s="1203">
        <v>0</v>
      </c>
      <c r="I213" s="1204" t="s">
        <v>626</v>
      </c>
      <c r="J213" s="1203" t="s">
        <v>30</v>
      </c>
      <c r="K213" s="1205">
        <v>46027</v>
      </c>
      <c r="L213" s="1197" t="s">
        <v>110</v>
      </c>
      <c r="M213" s="1206">
        <v>18078.28</v>
      </c>
      <c r="N213" s="942">
        <v>19162.75</v>
      </c>
      <c r="O213" s="575"/>
      <c r="P213" s="942">
        <v>19162.75</v>
      </c>
      <c r="Q213" s="1198" t="s">
        <v>110</v>
      </c>
      <c r="R213" s="1326" t="s">
        <v>38</v>
      </c>
      <c r="S213" s="1328">
        <v>46027</v>
      </c>
      <c r="T213" s="5">
        <v>1284</v>
      </c>
      <c r="U213" s="380">
        <v>1277</v>
      </c>
      <c r="V213" s="1207">
        <v>0.99</v>
      </c>
      <c r="W213" s="59">
        <v>46042</v>
      </c>
      <c r="X213" s="1208">
        <v>1</v>
      </c>
      <c r="Y213" s="1209">
        <v>1</v>
      </c>
      <c r="Z213" s="280">
        <v>1</v>
      </c>
      <c r="AA213" s="1210">
        <v>46059</v>
      </c>
      <c r="AB213" s="373" t="s">
        <v>856</v>
      </c>
      <c r="AC213" s="1211"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2" t="s">
        <v>110</v>
      </c>
      <c r="R215" s="1329"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4"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68" t="s">
        <v>56</v>
      </c>
      <c r="E223" s="749">
        <v>45993</v>
      </c>
      <c r="F223" s="750" t="s">
        <v>883</v>
      </c>
      <c r="G223" s="750" t="s">
        <v>1180</v>
      </c>
      <c r="H223" s="761">
        <v>89</v>
      </c>
      <c r="I223" s="1165" t="s">
        <v>626</v>
      </c>
      <c r="J223" s="740" t="s">
        <v>30</v>
      </c>
      <c r="K223" s="749">
        <v>45993</v>
      </c>
      <c r="L223" s="740" t="s">
        <v>110</v>
      </c>
      <c r="M223" s="941">
        <v>93349.5</v>
      </c>
      <c r="N223" s="1340">
        <v>78956.5</v>
      </c>
      <c r="O223" s="555"/>
      <c r="P223" s="1340">
        <v>78956.5</v>
      </c>
      <c r="Q223" s="1342" t="s">
        <v>110</v>
      </c>
      <c r="R223" s="751" t="s">
        <v>38</v>
      </c>
      <c r="S223" s="1327">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68" t="s">
        <v>56</v>
      </c>
      <c r="E224" s="299">
        <v>45959</v>
      </c>
      <c r="F224" s="298" t="s">
        <v>883</v>
      </c>
      <c r="G224" s="492" t="s">
        <v>1183</v>
      </c>
      <c r="H224" s="300">
        <v>59</v>
      </c>
      <c r="I224" s="1165"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46" t="s">
        <v>1184</v>
      </c>
      <c r="AD224" s="802"/>
      <c r="AE224" s="802"/>
      <c r="AF224" s="965"/>
    </row>
    <row r="225" spans="1:32" ht="39.75" customHeight="1">
      <c r="A225" s="926" t="s">
        <v>1185</v>
      </c>
      <c r="B225" s="355" t="s">
        <v>1145</v>
      </c>
      <c r="C225" s="299">
        <v>46010</v>
      </c>
      <c r="D225" s="1168" t="s">
        <v>56</v>
      </c>
      <c r="E225" s="299">
        <v>45959</v>
      </c>
      <c r="F225" s="298" t="s">
        <v>883</v>
      </c>
      <c r="G225" s="492" t="s">
        <v>1186</v>
      </c>
      <c r="H225" s="300">
        <v>89</v>
      </c>
      <c r="I225" s="1165"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68" t="s">
        <v>56</v>
      </c>
      <c r="E226" s="299">
        <v>45959</v>
      </c>
      <c r="F226" s="298" t="s">
        <v>883</v>
      </c>
      <c r="G226" s="492"/>
      <c r="H226" s="300">
        <v>88</v>
      </c>
      <c r="I226" s="1165"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68" t="s">
        <v>56</v>
      </c>
      <c r="E227" s="299">
        <v>45959</v>
      </c>
      <c r="F227" s="298" t="s">
        <v>883</v>
      </c>
      <c r="G227" s="492" t="s">
        <v>1191</v>
      </c>
      <c r="H227" s="300">
        <v>87</v>
      </c>
      <c r="I227" s="1165"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0"/>
      <c r="AD227" s="802"/>
      <c r="AE227" s="802"/>
      <c r="AF227" s="965"/>
    </row>
    <row r="228" spans="1:32" ht="39.75" customHeight="1">
      <c r="A228" s="926" t="s">
        <v>1192</v>
      </c>
      <c r="B228" s="355" t="s">
        <v>1145</v>
      </c>
      <c r="C228" s="299">
        <v>46045</v>
      </c>
      <c r="D228" s="1168" t="s">
        <v>56</v>
      </c>
      <c r="E228" s="299">
        <v>45959</v>
      </c>
      <c r="F228" s="298" t="s">
        <v>883</v>
      </c>
      <c r="G228" s="492"/>
      <c r="H228" s="300">
        <v>90</v>
      </c>
      <c r="I228" s="1165"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68" t="s">
        <v>56</v>
      </c>
      <c r="E229" s="749">
        <v>45959</v>
      </c>
      <c r="F229" s="750" t="s">
        <v>883</v>
      </c>
      <c r="G229" s="750" t="s">
        <v>1195</v>
      </c>
      <c r="H229" s="751">
        <v>90</v>
      </c>
      <c r="I229" s="1165" t="s">
        <v>626</v>
      </c>
      <c r="J229" s="740" t="s">
        <v>30</v>
      </c>
      <c r="K229" s="753">
        <v>45961</v>
      </c>
      <c r="L229" s="740" t="s">
        <v>110</v>
      </c>
      <c r="M229" s="833">
        <v>91897</v>
      </c>
      <c r="N229" s="343">
        <v>76050</v>
      </c>
      <c r="O229" s="555"/>
      <c r="P229" s="343">
        <v>76050</v>
      </c>
      <c r="Q229" s="755" t="s">
        <v>110</v>
      </c>
      <c r="R229" s="751" t="s">
        <v>38</v>
      </c>
      <c r="S229" s="1330">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68" t="s">
        <v>56</v>
      </c>
      <c r="E230" s="299">
        <v>45959</v>
      </c>
      <c r="F230" s="298" t="s">
        <v>883</v>
      </c>
      <c r="G230" s="492" t="s">
        <v>1198</v>
      </c>
      <c r="H230" s="300">
        <v>90</v>
      </c>
      <c r="I230" s="1165"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46" t="s">
        <v>1199</v>
      </c>
      <c r="AD230" s="802"/>
      <c r="AE230" s="802"/>
      <c r="AF230" s="965"/>
    </row>
    <row r="231" spans="1:32" ht="39.75" customHeight="1">
      <c r="A231" s="916" t="s">
        <v>1200</v>
      </c>
      <c r="B231" s="355" t="s">
        <v>1145</v>
      </c>
      <c r="C231" s="749">
        <v>46019</v>
      </c>
      <c r="D231" s="1168" t="s">
        <v>56</v>
      </c>
      <c r="E231" s="749">
        <v>45959</v>
      </c>
      <c r="F231" s="750" t="s">
        <v>883</v>
      </c>
      <c r="G231" s="750" t="s">
        <v>1201</v>
      </c>
      <c r="H231" s="751">
        <v>90</v>
      </c>
      <c r="I231" s="1165" t="s">
        <v>626</v>
      </c>
      <c r="J231" s="740" t="s">
        <v>30</v>
      </c>
      <c r="K231" s="753">
        <v>45964</v>
      </c>
      <c r="L231" s="740" t="s">
        <v>110</v>
      </c>
      <c r="M231" s="833">
        <v>85815</v>
      </c>
      <c r="N231" s="343">
        <v>71126</v>
      </c>
      <c r="O231" s="555"/>
      <c r="P231" s="343">
        <v>71126</v>
      </c>
      <c r="Q231" s="755" t="s">
        <v>110</v>
      </c>
      <c r="R231" s="751" t="s">
        <v>38</v>
      </c>
      <c r="S231" s="1330">
        <v>45964</v>
      </c>
      <c r="T231" s="731">
        <v>6981</v>
      </c>
      <c r="U231" s="731">
        <v>6963</v>
      </c>
      <c r="V231" s="3">
        <v>1</v>
      </c>
      <c r="W231" s="726">
        <v>45981</v>
      </c>
      <c r="X231" s="280">
        <v>1</v>
      </c>
      <c r="Y231" s="280">
        <v>1</v>
      </c>
      <c r="Z231" s="280">
        <v>1</v>
      </c>
      <c r="AA231" s="59">
        <v>46024</v>
      </c>
      <c r="AB231" s="363">
        <v>46118</v>
      </c>
      <c r="AC231" s="1246" t="s">
        <v>1202</v>
      </c>
      <c r="AD231" s="802"/>
      <c r="AE231" s="802"/>
      <c r="AF231" s="965"/>
    </row>
    <row r="232" spans="1:32" ht="39.75" customHeight="1">
      <c r="A232" s="926" t="s">
        <v>1203</v>
      </c>
      <c r="B232" s="355" t="s">
        <v>1145</v>
      </c>
      <c r="C232" s="299">
        <v>46021</v>
      </c>
      <c r="D232" s="1168" t="s">
        <v>56</v>
      </c>
      <c r="E232" s="299">
        <v>45959</v>
      </c>
      <c r="F232" s="298" t="s">
        <v>883</v>
      </c>
      <c r="G232" s="492" t="s">
        <v>1204</v>
      </c>
      <c r="H232" s="300">
        <v>89</v>
      </c>
      <c r="I232" s="1165"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46" t="s">
        <v>1205</v>
      </c>
      <c r="AD232" s="802"/>
      <c r="AE232" s="802"/>
      <c r="AF232" s="965"/>
    </row>
    <row r="233" spans="1:32" ht="39.75" customHeight="1">
      <c r="A233" s="916" t="s">
        <v>1206</v>
      </c>
      <c r="B233" s="355" t="s">
        <v>1145</v>
      </c>
      <c r="C233" s="749">
        <v>46021</v>
      </c>
      <c r="D233" s="1168" t="s">
        <v>56</v>
      </c>
      <c r="E233" s="749">
        <v>45959</v>
      </c>
      <c r="F233" s="750" t="s">
        <v>883</v>
      </c>
      <c r="G233" s="750" t="s">
        <v>1207</v>
      </c>
      <c r="H233" s="751">
        <v>88</v>
      </c>
      <c r="I233" s="1165" t="s">
        <v>626</v>
      </c>
      <c r="J233" s="740" t="s">
        <v>30</v>
      </c>
      <c r="K233" s="753">
        <v>45964</v>
      </c>
      <c r="L233" s="740" t="s">
        <v>110</v>
      </c>
      <c r="M233" s="833">
        <v>78736.5</v>
      </c>
      <c r="N233" s="343">
        <v>65465.5</v>
      </c>
      <c r="O233" s="555"/>
      <c r="P233" s="343">
        <v>65465.5</v>
      </c>
      <c r="Q233" s="755" t="s">
        <v>110</v>
      </c>
      <c r="R233" s="751" t="s">
        <v>38</v>
      </c>
      <c r="S233" s="1330">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68" t="s">
        <v>56</v>
      </c>
      <c r="E234" s="749">
        <v>45959</v>
      </c>
      <c r="F234" s="750" t="s">
        <v>883</v>
      </c>
      <c r="G234" s="750" t="s">
        <v>1210</v>
      </c>
      <c r="H234" s="751">
        <v>86</v>
      </c>
      <c r="I234" s="1165" t="s">
        <v>626</v>
      </c>
      <c r="J234" s="740" t="s">
        <v>30</v>
      </c>
      <c r="K234" s="753">
        <v>45964</v>
      </c>
      <c r="L234" s="740" t="s">
        <v>110</v>
      </c>
      <c r="M234" s="833">
        <v>80698</v>
      </c>
      <c r="N234" s="343">
        <v>67837</v>
      </c>
      <c r="O234" s="555"/>
      <c r="P234" s="343">
        <v>67837</v>
      </c>
      <c r="Q234" s="755" t="s">
        <v>110</v>
      </c>
      <c r="R234" s="751" t="s">
        <v>38</v>
      </c>
      <c r="S234" s="1330">
        <v>45964</v>
      </c>
      <c r="T234" s="731">
        <v>6739</v>
      </c>
      <c r="U234" s="731">
        <v>6739</v>
      </c>
      <c r="V234" s="3">
        <v>1</v>
      </c>
      <c r="W234" s="726">
        <v>46008</v>
      </c>
      <c r="X234" s="280">
        <v>1</v>
      </c>
      <c r="Y234" s="280">
        <v>1</v>
      </c>
      <c r="Z234" s="280">
        <v>1</v>
      </c>
      <c r="AA234" s="363">
        <v>46053</v>
      </c>
      <c r="AB234" s="373" t="s">
        <v>856</v>
      </c>
      <c r="AC234" s="1246" t="s">
        <v>1211</v>
      </c>
      <c r="AD234" s="802"/>
      <c r="AE234" s="802"/>
      <c r="AF234" s="965"/>
    </row>
    <row r="235" spans="1:32" ht="39.75" customHeight="1">
      <c r="A235" s="916" t="s">
        <v>1212</v>
      </c>
      <c r="B235" s="355" t="s">
        <v>1145</v>
      </c>
      <c r="C235" s="299">
        <v>46052</v>
      </c>
      <c r="D235" s="1168" t="s">
        <v>56</v>
      </c>
      <c r="E235" s="749">
        <v>45959</v>
      </c>
      <c r="F235" s="750" t="s">
        <v>883</v>
      </c>
      <c r="G235" s="750" t="s">
        <v>1213</v>
      </c>
      <c r="H235" s="751">
        <v>87</v>
      </c>
      <c r="I235" s="1165" t="s">
        <v>626</v>
      </c>
      <c r="J235" s="740" t="s">
        <v>30</v>
      </c>
      <c r="K235" s="753">
        <v>45964</v>
      </c>
      <c r="L235" s="740" t="s">
        <v>110</v>
      </c>
      <c r="M235" s="833">
        <v>79552</v>
      </c>
      <c r="N235" s="343">
        <v>66689</v>
      </c>
      <c r="O235" s="555"/>
      <c r="P235" s="343">
        <v>66689</v>
      </c>
      <c r="Q235" s="755" t="s">
        <v>110</v>
      </c>
      <c r="R235" s="751" t="s">
        <v>38</v>
      </c>
      <c r="S235" s="1330">
        <v>45964</v>
      </c>
      <c r="T235" s="731">
        <v>6577</v>
      </c>
      <c r="U235" s="731">
        <v>6577</v>
      </c>
      <c r="V235" s="3">
        <v>1</v>
      </c>
      <c r="W235" s="726">
        <v>46000</v>
      </c>
      <c r="X235" s="744">
        <v>1</v>
      </c>
      <c r="Y235" s="744">
        <v>1</v>
      </c>
      <c r="Z235" s="280">
        <v>1</v>
      </c>
      <c r="AA235" s="726">
        <v>46048</v>
      </c>
      <c r="AB235" s="373" t="s">
        <v>856</v>
      </c>
      <c r="AC235" s="1304" t="s">
        <v>1214</v>
      </c>
      <c r="AD235" s="802"/>
      <c r="AE235" s="802"/>
      <c r="AF235" s="965"/>
    </row>
    <row r="236" spans="1:32" ht="39.75" customHeight="1">
      <c r="A236" s="916" t="s">
        <v>1215</v>
      </c>
      <c r="B236" s="355" t="s">
        <v>1145</v>
      </c>
      <c r="C236" s="749">
        <v>46021</v>
      </c>
      <c r="D236" s="1168" t="s">
        <v>56</v>
      </c>
      <c r="E236" s="749">
        <v>45959</v>
      </c>
      <c r="F236" s="750" t="s">
        <v>883</v>
      </c>
      <c r="G236" s="750" t="s">
        <v>1216</v>
      </c>
      <c r="H236" s="751">
        <v>85</v>
      </c>
      <c r="I236" s="1165" t="s">
        <v>626</v>
      </c>
      <c r="J236" s="740" t="s">
        <v>30</v>
      </c>
      <c r="K236" s="753">
        <v>45964</v>
      </c>
      <c r="L236" s="740" t="s">
        <v>110</v>
      </c>
      <c r="M236" s="833">
        <v>84770</v>
      </c>
      <c r="N236" s="343">
        <v>70169</v>
      </c>
      <c r="O236" s="555"/>
      <c r="P236" s="343">
        <v>70169</v>
      </c>
      <c r="Q236" s="755" t="s">
        <v>110</v>
      </c>
      <c r="R236" s="778" t="s">
        <v>38</v>
      </c>
      <c r="S236" s="1330">
        <v>45964</v>
      </c>
      <c r="T236" s="731">
        <v>6965</v>
      </c>
      <c r="U236" s="731">
        <v>6758</v>
      </c>
      <c r="V236" s="3">
        <v>0.97</v>
      </c>
      <c r="W236" s="726">
        <v>45999</v>
      </c>
      <c r="X236" s="280">
        <v>1</v>
      </c>
      <c r="Y236" s="280">
        <v>1</v>
      </c>
      <c r="Z236" s="280">
        <v>1</v>
      </c>
      <c r="AA236" s="726">
        <v>46048</v>
      </c>
      <c r="AB236" s="373" t="s">
        <v>856</v>
      </c>
      <c r="AC236" s="1246" t="s">
        <v>1217</v>
      </c>
      <c r="AD236" s="802"/>
      <c r="AE236" s="802"/>
      <c r="AF236" s="965"/>
    </row>
    <row r="237" spans="1:32" ht="39.75" customHeight="1">
      <c r="A237" s="916" t="s">
        <v>1218</v>
      </c>
      <c r="B237" s="355" t="s">
        <v>1145</v>
      </c>
      <c r="C237" s="749">
        <v>46019</v>
      </c>
      <c r="D237" s="1168" t="s">
        <v>56</v>
      </c>
      <c r="E237" s="749">
        <v>45959</v>
      </c>
      <c r="F237" s="750" t="s">
        <v>883</v>
      </c>
      <c r="G237" s="750" t="s">
        <v>1219</v>
      </c>
      <c r="H237" s="751">
        <v>87</v>
      </c>
      <c r="I237" s="1165" t="s">
        <v>626</v>
      </c>
      <c r="J237" s="740" t="s">
        <v>30</v>
      </c>
      <c r="K237" s="753">
        <v>45964</v>
      </c>
      <c r="L237" s="740" t="s">
        <v>110</v>
      </c>
      <c r="M237" s="833">
        <v>87875</v>
      </c>
      <c r="N237" s="343">
        <v>74526</v>
      </c>
      <c r="O237" s="555"/>
      <c r="P237" s="343">
        <v>74526</v>
      </c>
      <c r="Q237" s="1342" t="s">
        <v>110</v>
      </c>
      <c r="R237" s="751" t="s">
        <v>38</v>
      </c>
      <c r="S237" s="1330">
        <v>45964</v>
      </c>
      <c r="T237" s="731">
        <v>7319</v>
      </c>
      <c r="U237" s="731">
        <v>7319</v>
      </c>
      <c r="V237" s="3">
        <v>1</v>
      </c>
      <c r="W237" s="726">
        <v>46000</v>
      </c>
      <c r="X237" s="280">
        <v>1</v>
      </c>
      <c r="Y237" s="280">
        <v>1</v>
      </c>
      <c r="Z237" s="280">
        <v>1</v>
      </c>
      <c r="AA237" s="59">
        <v>46034</v>
      </c>
      <c r="AB237" s="363">
        <v>46120</v>
      </c>
      <c r="AC237" s="1246" t="s">
        <v>1220</v>
      </c>
      <c r="AD237" s="802"/>
      <c r="AE237" s="802"/>
      <c r="AF237" s="965"/>
    </row>
    <row r="238" spans="1:32" ht="39.75" customHeight="1">
      <c r="A238" s="916" t="s">
        <v>1221</v>
      </c>
      <c r="B238" s="355" t="s">
        <v>1145</v>
      </c>
      <c r="C238" s="749">
        <v>46052</v>
      </c>
      <c r="D238" s="1168" t="s">
        <v>56</v>
      </c>
      <c r="E238" s="749">
        <v>45987</v>
      </c>
      <c r="F238" s="750" t="s">
        <v>883</v>
      </c>
      <c r="G238" s="750" t="s">
        <v>1222</v>
      </c>
      <c r="H238" s="751">
        <v>85</v>
      </c>
      <c r="I238" s="1165" t="s">
        <v>626</v>
      </c>
      <c r="J238" s="740" t="s">
        <v>30</v>
      </c>
      <c r="K238" s="753">
        <v>45987</v>
      </c>
      <c r="L238" s="740" t="s">
        <v>110</v>
      </c>
      <c r="M238" s="833">
        <v>84092.5</v>
      </c>
      <c r="N238" s="1340">
        <v>69227.5</v>
      </c>
      <c r="O238" s="555"/>
      <c r="P238" s="1340">
        <v>69227.5</v>
      </c>
      <c r="Q238" s="1342" t="s">
        <v>110</v>
      </c>
      <c r="R238" s="751" t="s">
        <v>38</v>
      </c>
      <c r="S238" s="1330">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68" t="s">
        <v>56</v>
      </c>
      <c r="E239" s="749">
        <v>45987</v>
      </c>
      <c r="F239" s="750" t="s">
        <v>883</v>
      </c>
      <c r="G239" s="750" t="s">
        <v>1225</v>
      </c>
      <c r="H239" s="751">
        <v>76</v>
      </c>
      <c r="I239" s="1165" t="s">
        <v>626</v>
      </c>
      <c r="J239" s="740" t="s">
        <v>30</v>
      </c>
      <c r="K239" s="753">
        <v>45987</v>
      </c>
      <c r="L239" s="740" t="s">
        <v>110</v>
      </c>
      <c r="M239" s="833">
        <v>74892.5</v>
      </c>
      <c r="N239" s="343">
        <v>62257.5</v>
      </c>
      <c r="O239" s="555"/>
      <c r="P239" s="343">
        <v>62257.5</v>
      </c>
      <c r="Q239" s="1342" t="s">
        <v>110</v>
      </c>
      <c r="R239" s="751" t="s">
        <v>38</v>
      </c>
      <c r="S239" s="1331">
        <v>45987</v>
      </c>
      <c r="T239" s="731">
        <v>6218</v>
      </c>
      <c r="U239" s="731">
        <v>6218</v>
      </c>
      <c r="V239" s="3">
        <v>1</v>
      </c>
      <c r="W239" s="726">
        <v>46386</v>
      </c>
      <c r="X239" s="280">
        <v>1</v>
      </c>
      <c r="Y239" s="280">
        <v>1</v>
      </c>
      <c r="Z239" s="280">
        <v>1</v>
      </c>
      <c r="AA239" s="726">
        <v>46052</v>
      </c>
      <c r="AB239" s="363">
        <v>46120</v>
      </c>
      <c r="AC239" s="1304" t="s">
        <v>1226</v>
      </c>
      <c r="AD239" s="802"/>
      <c r="AE239" s="802"/>
      <c r="AF239" s="965"/>
    </row>
    <row r="240" spans="1:32" ht="39.75" customHeight="1">
      <c r="A240" s="916" t="s">
        <v>1227</v>
      </c>
      <c r="B240" s="355" t="s">
        <v>1145</v>
      </c>
      <c r="C240" s="299">
        <v>46052</v>
      </c>
      <c r="D240" s="1168"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2" t="s">
        <v>110</v>
      </c>
      <c r="R240" s="751" t="s">
        <v>38</v>
      </c>
      <c r="S240" s="1330">
        <v>45987</v>
      </c>
      <c r="T240" s="1297">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68" t="s">
        <v>56</v>
      </c>
      <c r="E241" s="749">
        <v>45987</v>
      </c>
      <c r="F241" s="785" t="s">
        <v>883</v>
      </c>
      <c r="G241" s="750" t="s">
        <v>1231</v>
      </c>
      <c r="H241" s="751">
        <v>78</v>
      </c>
      <c r="I241" s="304" t="s">
        <v>626</v>
      </c>
      <c r="J241" s="755" t="s">
        <v>30</v>
      </c>
      <c r="K241" s="753">
        <v>45987</v>
      </c>
      <c r="L241" s="740" t="s">
        <v>110</v>
      </c>
      <c r="M241" s="833">
        <v>68606.5</v>
      </c>
      <c r="N241" s="1340">
        <v>54793.5</v>
      </c>
      <c r="O241" s="555"/>
      <c r="P241" s="1340">
        <v>54793.5</v>
      </c>
      <c r="Q241" s="1342" t="s">
        <v>110</v>
      </c>
      <c r="R241" s="751" t="s">
        <v>38</v>
      </c>
      <c r="S241" s="1330">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69" t="s">
        <v>1145</v>
      </c>
      <c r="C242" s="299">
        <v>46052</v>
      </c>
      <c r="D242" s="1170" t="s">
        <v>56</v>
      </c>
      <c r="E242" s="748">
        <v>45987</v>
      </c>
      <c r="F242" s="691" t="s">
        <v>883</v>
      </c>
      <c r="G242" s="750" t="s">
        <v>1234</v>
      </c>
      <c r="H242" s="751">
        <v>73</v>
      </c>
      <c r="I242" s="304" t="s">
        <v>626</v>
      </c>
      <c r="J242" s="755" t="s">
        <v>30</v>
      </c>
      <c r="K242" s="779">
        <v>45987</v>
      </c>
      <c r="L242" s="703" t="s">
        <v>110</v>
      </c>
      <c r="M242" s="812">
        <v>71371</v>
      </c>
      <c r="N242" s="1341">
        <v>58248</v>
      </c>
      <c r="O242" s="575"/>
      <c r="P242" s="1341">
        <v>58248</v>
      </c>
      <c r="Q242" s="703" t="s">
        <v>110</v>
      </c>
      <c r="R242" s="751" t="s">
        <v>38</v>
      </c>
      <c r="S242" s="1330">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68" t="s">
        <v>56</v>
      </c>
      <c r="E243" s="749">
        <v>45959</v>
      </c>
      <c r="F243" s="750" t="s">
        <v>883</v>
      </c>
      <c r="G243" s="750" t="s">
        <v>1237</v>
      </c>
      <c r="H243" s="751">
        <v>0</v>
      </c>
      <c r="I243" s="1165" t="s">
        <v>626</v>
      </c>
      <c r="J243" s="740" t="s">
        <v>30</v>
      </c>
      <c r="K243" s="753">
        <v>45961</v>
      </c>
      <c r="L243" s="740" t="s">
        <v>110</v>
      </c>
      <c r="M243" s="833">
        <v>64985.65</v>
      </c>
      <c r="N243" s="343">
        <v>41925.15</v>
      </c>
      <c r="O243" s="555"/>
      <c r="P243" s="343">
        <v>41925.15</v>
      </c>
      <c r="Q243" s="1342" t="s">
        <v>110</v>
      </c>
      <c r="R243" s="751" t="s">
        <v>38</v>
      </c>
      <c r="S243" s="1330">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68" t="s">
        <v>56</v>
      </c>
      <c r="E244" s="749">
        <v>45959</v>
      </c>
      <c r="F244" s="750" t="s">
        <v>883</v>
      </c>
      <c r="G244" s="750" t="s">
        <v>1240</v>
      </c>
      <c r="H244" s="751">
        <v>0</v>
      </c>
      <c r="I244" s="1165" t="s">
        <v>626</v>
      </c>
      <c r="J244" s="740" t="s">
        <v>30</v>
      </c>
      <c r="K244" s="753">
        <v>45961</v>
      </c>
      <c r="L244" s="740" t="s">
        <v>110</v>
      </c>
      <c r="M244" s="833">
        <v>54043.5</v>
      </c>
      <c r="N244" s="343">
        <v>46053.5</v>
      </c>
      <c r="O244" s="555"/>
      <c r="P244" s="343">
        <v>46053.5</v>
      </c>
      <c r="Q244" s="1342" t="s">
        <v>110</v>
      </c>
      <c r="R244" s="751" t="s">
        <v>38</v>
      </c>
      <c r="S244" s="1330">
        <v>45961</v>
      </c>
      <c r="T244" s="731">
        <v>4140</v>
      </c>
      <c r="U244" s="731">
        <v>4140</v>
      </c>
      <c r="V244" s="3">
        <v>1</v>
      </c>
      <c r="W244" s="726">
        <v>45974</v>
      </c>
      <c r="X244" s="744">
        <v>1</v>
      </c>
      <c r="Y244" s="280">
        <v>1</v>
      </c>
      <c r="Z244" s="280">
        <v>1</v>
      </c>
      <c r="AA244" s="726">
        <v>46040</v>
      </c>
      <c r="AB244" s="373" t="s">
        <v>856</v>
      </c>
      <c r="AC244" s="1246" t="s">
        <v>1241</v>
      </c>
      <c r="AD244" s="802"/>
      <c r="AE244" s="802"/>
      <c r="AF244" s="965"/>
    </row>
    <row r="245" spans="1:32" ht="39.75" customHeight="1">
      <c r="A245" s="600"/>
      <c r="B245" s="1169"/>
      <c r="C245" s="598"/>
      <c r="D245" s="649"/>
      <c r="E245" s="598"/>
      <c r="F245" s="600"/>
      <c r="G245" s="653"/>
      <c r="H245" s="1295"/>
      <c r="I245" s="577"/>
      <c r="J245" s="572"/>
      <c r="K245" s="24"/>
      <c r="L245" s="572"/>
      <c r="M245" s="1296"/>
      <c r="N245" s="957"/>
      <c r="O245" s="957"/>
      <c r="P245" s="640" t="e">
        <f>SUM(#REF!+O245)</f>
        <v>#REF!</v>
      </c>
      <c r="Q245" s="20"/>
      <c r="R245" s="1329"/>
      <c r="S245" s="1298"/>
      <c r="T245" s="644"/>
      <c r="U245" s="44"/>
      <c r="V245" s="1242"/>
      <c r="W245" s="127"/>
      <c r="X245" s="7"/>
      <c r="Y245" s="7"/>
      <c r="Z245" s="7"/>
      <c r="AA245" s="379"/>
      <c r="AB245" s="379"/>
      <c r="AC245" s="810"/>
      <c r="AD245" s="802"/>
      <c r="AE245" s="802"/>
      <c r="AF245" s="965"/>
    </row>
    <row r="246" spans="1:32" ht="39.75" customHeight="1">
      <c r="A246" s="1299"/>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1">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5"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5" t="s">
        <v>38</v>
      </c>
      <c r="S253" s="497">
        <v>45908</v>
      </c>
      <c r="T253" s="333">
        <v>9086</v>
      </c>
      <c r="U253" s="560">
        <v>8945</v>
      </c>
      <c r="V253" s="3">
        <v>0.98</v>
      </c>
      <c r="W253" s="502">
        <v>45922</v>
      </c>
      <c r="X253" s="280">
        <v>1</v>
      </c>
      <c r="Y253" s="1209">
        <v>1</v>
      </c>
      <c r="Z253" s="1209">
        <v>1</v>
      </c>
      <c r="AA253" s="373" t="s">
        <v>856</v>
      </c>
      <c r="AB253" s="906" t="s">
        <v>856</v>
      </c>
      <c r="AC253" s="808" t="s">
        <v>1248</v>
      </c>
    </row>
    <row r="254" spans="1:32" ht="39.75" customHeight="1">
      <c r="A254" s="1384" t="s">
        <v>1249</v>
      </c>
      <c r="B254" s="377" t="s">
        <v>34</v>
      </c>
      <c r="C254" s="360">
        <v>45960</v>
      </c>
      <c r="D254" s="360" t="s">
        <v>50</v>
      </c>
      <c r="E254" s="360">
        <v>45905</v>
      </c>
      <c r="F254" s="360" t="s">
        <v>55</v>
      </c>
      <c r="G254" s="361"/>
      <c r="H254" s="362">
        <v>0</v>
      </c>
      <c r="I254" s="1070" t="s">
        <v>626</v>
      </c>
      <c r="J254" s="362" t="s">
        <v>30</v>
      </c>
      <c r="K254" s="299">
        <v>45943</v>
      </c>
      <c r="L254" s="681" t="s">
        <v>110</v>
      </c>
      <c r="M254" s="686">
        <v>2167.3000000000002</v>
      </c>
      <c r="N254" s="949"/>
      <c r="O254" s="1414"/>
      <c r="P254" s="686">
        <v>2167.3000000000002</v>
      </c>
      <c r="Q254" s="362" t="s">
        <v>110</v>
      </c>
      <c r="R254" s="1396" t="s">
        <v>38</v>
      </c>
      <c r="S254" s="363">
        <v>45908</v>
      </c>
      <c r="T254" s="333">
        <v>279</v>
      </c>
      <c r="U254" s="1395">
        <v>279</v>
      </c>
      <c r="V254" s="3">
        <f ca="1">IFERROR($W254/$V254, 0)</f>
        <v>1</v>
      </c>
      <c r="W254" s="30" t="s">
        <v>754</v>
      </c>
      <c r="X254" s="1209">
        <v>1</v>
      </c>
      <c r="Y254" s="1209">
        <v>1</v>
      </c>
      <c r="Z254" s="1209">
        <v>1</v>
      </c>
      <c r="AA254" s="59">
        <v>46133</v>
      </c>
      <c r="AB254" s="379">
        <v>46133</v>
      </c>
      <c r="AC254" s="1415" t="s">
        <v>755</v>
      </c>
    </row>
    <row r="255" spans="1:32" ht="39.75" customHeight="1">
      <c r="A255" s="930" t="s">
        <v>1250</v>
      </c>
      <c r="B255" s="1144" t="s">
        <v>34</v>
      </c>
      <c r="C255" s="606">
        <v>45999</v>
      </c>
      <c r="D255" s="608" t="s">
        <v>50</v>
      </c>
      <c r="E255" s="634">
        <v>45975</v>
      </c>
      <c r="F255" s="608" t="s">
        <v>55</v>
      </c>
      <c r="G255" s="1145" t="s">
        <v>1251</v>
      </c>
      <c r="H255" s="630">
        <v>0</v>
      </c>
      <c r="I255" s="1146" t="s">
        <v>626</v>
      </c>
      <c r="J255" s="607" t="s">
        <v>30</v>
      </c>
      <c r="K255" s="591">
        <v>45960</v>
      </c>
      <c r="L255" s="20" t="s">
        <v>110</v>
      </c>
      <c r="M255" s="917">
        <v>4911.8999999999996</v>
      </c>
      <c r="N255" s="961"/>
      <c r="O255" s="415"/>
      <c r="P255" s="917">
        <v>4911.8999999999996</v>
      </c>
      <c r="Q255" s="1316" t="s">
        <v>110</v>
      </c>
      <c r="R255" s="1345"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06"/>
      <c r="H256" s="1074">
        <v>82</v>
      </c>
      <c r="I256" s="372" t="s">
        <v>626</v>
      </c>
      <c r="J256" s="1074" t="s">
        <v>30</v>
      </c>
      <c r="K256" s="19">
        <v>45902</v>
      </c>
      <c r="L256" s="1107" t="s">
        <v>110</v>
      </c>
      <c r="M256" s="1147">
        <v>87830</v>
      </c>
      <c r="N256" s="932"/>
      <c r="O256" s="415"/>
      <c r="P256" s="1147">
        <v>87830</v>
      </c>
      <c r="Q256" s="1349" t="s">
        <v>110</v>
      </c>
      <c r="R256" s="1345"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16" t="s">
        <v>852</v>
      </c>
    </row>
    <row r="257" spans="1:29" ht="39.75" customHeight="1">
      <c r="A257" s="639" t="s">
        <v>1254</v>
      </c>
      <c r="B257" s="377" t="s">
        <v>34</v>
      </c>
      <c r="C257" s="360">
        <v>45960</v>
      </c>
      <c r="D257" s="367" t="s">
        <v>54</v>
      </c>
      <c r="E257" s="367">
        <v>45930</v>
      </c>
      <c r="F257" s="366" t="s">
        <v>51</v>
      </c>
      <c r="G257" s="1106"/>
      <c r="H257" s="1074">
        <v>80</v>
      </c>
      <c r="I257" s="372" t="s">
        <v>626</v>
      </c>
      <c r="J257" s="1074" t="s">
        <v>30</v>
      </c>
      <c r="K257" s="591">
        <v>45902</v>
      </c>
      <c r="L257" s="304" t="s">
        <v>110</v>
      </c>
      <c r="M257" s="1148">
        <v>90173</v>
      </c>
      <c r="N257" s="932"/>
      <c r="O257" s="415"/>
      <c r="P257" s="1148">
        <v>90173</v>
      </c>
      <c r="Q257" s="1349" t="s">
        <v>110</v>
      </c>
      <c r="R257" s="1345"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5"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5"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5"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4" t="s">
        <v>38</v>
      </c>
      <c r="S261" s="695">
        <v>45981</v>
      </c>
      <c r="T261" s="696">
        <v>4146</v>
      </c>
      <c r="U261" s="813">
        <v>4184</v>
      </c>
      <c r="V261" s="3">
        <f>IFERROR(Table5[[#This Row],[Actual Redline Completed Footage UG]]/Table5[[#This Row],[Footage UG]], 0)</f>
        <v>1.0091654606849976</v>
      </c>
      <c r="W261" s="706">
        <v>46084</v>
      </c>
      <c r="X261" s="1209">
        <v>1</v>
      </c>
      <c r="Y261" s="1209">
        <v>1</v>
      </c>
      <c r="Z261" s="1209">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4" t="s">
        <v>38</v>
      </c>
      <c r="S262" s="1000">
        <v>46077</v>
      </c>
      <c r="T262" s="696">
        <v>3599</v>
      </c>
      <c r="U262" s="813">
        <v>3613</v>
      </c>
      <c r="V262" s="3">
        <f>IFERROR(Table5[[#This Row],[Actual Redline Completed Footage UG]]/Table5[[#This Row],[Footage UG]], 0)</f>
        <v>1.0038899694359544</v>
      </c>
      <c r="W262" s="706">
        <v>46085</v>
      </c>
      <c r="X262" s="1209">
        <v>1</v>
      </c>
      <c r="Y262" s="1209">
        <v>1</v>
      </c>
      <c r="Z262" s="1209">
        <v>1</v>
      </c>
      <c r="AA262" s="363">
        <v>46125</v>
      </c>
      <c r="AB262" s="363">
        <v>46125</v>
      </c>
      <c r="AC262" s="699" t="s">
        <v>1264</v>
      </c>
    </row>
    <row r="263" spans="1:29" ht="39.75" customHeight="1">
      <c r="A263" s="811" t="s">
        <v>1265</v>
      </c>
      <c r="B263" s="377" t="s">
        <v>34</v>
      </c>
      <c r="C263" s="690">
        <v>46096</v>
      </c>
      <c r="D263" s="1267" t="s">
        <v>52</v>
      </c>
      <c r="E263" s="701">
        <v>46077</v>
      </c>
      <c r="F263" s="702" t="s">
        <v>53</v>
      </c>
      <c r="G263" s="1267" t="s">
        <v>1266</v>
      </c>
      <c r="H263" s="703">
        <v>0</v>
      </c>
      <c r="I263" s="372" t="s">
        <v>626</v>
      </c>
      <c r="J263" s="1197" t="s">
        <v>30</v>
      </c>
      <c r="K263" s="701" t="s">
        <v>260</v>
      </c>
      <c r="L263" s="1197" t="s">
        <v>110</v>
      </c>
      <c r="M263" s="913">
        <v>73653.899999999994</v>
      </c>
      <c r="N263" s="713"/>
      <c r="O263" s="942"/>
      <c r="P263" s="913">
        <v>73653.899999999994</v>
      </c>
      <c r="Q263" s="1197" t="s">
        <v>110</v>
      </c>
      <c r="R263" s="1364" t="s">
        <v>38</v>
      </c>
      <c r="S263" s="1250">
        <v>46077</v>
      </c>
      <c r="T263" s="1251">
        <v>6668</v>
      </c>
      <c r="U263" s="1369">
        <v>6668</v>
      </c>
      <c r="V263" s="365">
        <f ca="1">IFERROR($V263/$U263, 0)</f>
        <v>1</v>
      </c>
      <c r="W263" s="370">
        <v>46090</v>
      </c>
      <c r="X263" s="698">
        <v>1</v>
      </c>
      <c r="Y263" s="698">
        <v>0</v>
      </c>
      <c r="Z263" s="1253">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16" t="s">
        <v>110</v>
      </c>
      <c r="R264" s="1345"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46"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5"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46"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4" t="s">
        <v>30</v>
      </c>
      <c r="K268" s="701">
        <v>46036</v>
      </c>
      <c r="L268" s="703" t="s">
        <v>110</v>
      </c>
      <c r="M268" s="913">
        <v>64325</v>
      </c>
      <c r="N268" s="932"/>
      <c r="O268" s="416"/>
      <c r="P268" s="913">
        <v>64325</v>
      </c>
      <c r="Q268" s="703" t="s">
        <v>110</v>
      </c>
      <c r="R268" s="1346"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4" t="s">
        <v>30</v>
      </c>
      <c r="K269" s="367">
        <v>45663</v>
      </c>
      <c r="L269" s="703" t="s">
        <v>110</v>
      </c>
      <c r="M269" s="1270">
        <v>123587.5</v>
      </c>
      <c r="N269" s="932"/>
      <c r="O269" s="942"/>
      <c r="P269" s="1270">
        <v>123587.5</v>
      </c>
      <c r="Q269" s="1004" t="s">
        <v>110</v>
      </c>
      <c r="R269" s="1347" t="s">
        <v>38</v>
      </c>
      <c r="S269" s="1351">
        <v>46008</v>
      </c>
      <c r="T269" s="1007">
        <v>5450</v>
      </c>
      <c r="U269" s="1264">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5"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4" t="s">
        <v>30</v>
      </c>
      <c r="K271" s="367" t="s">
        <v>260</v>
      </c>
      <c r="L271" s="369" t="s">
        <v>110</v>
      </c>
      <c r="M271" s="912">
        <v>111432</v>
      </c>
      <c r="N271" s="555"/>
      <c r="O271" s="958"/>
      <c r="P271" s="912">
        <v>111432</v>
      </c>
      <c r="Q271" s="369" t="s">
        <v>110</v>
      </c>
      <c r="R271" s="1345"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5"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0" t="s">
        <v>626</v>
      </c>
      <c r="J273" s="692" t="s">
        <v>30</v>
      </c>
      <c r="K273" s="701">
        <v>46038</v>
      </c>
      <c r="L273" s="703" t="s">
        <v>110</v>
      </c>
      <c r="M273" s="913">
        <v>66854</v>
      </c>
      <c r="N273" s="343"/>
      <c r="O273" s="942"/>
      <c r="P273" s="913">
        <v>66854</v>
      </c>
      <c r="Q273" s="703" t="s">
        <v>110</v>
      </c>
      <c r="R273" s="1346"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0" t="s">
        <v>626</v>
      </c>
      <c r="J274" s="692" t="s">
        <v>30</v>
      </c>
      <c r="K274" s="690">
        <v>46028</v>
      </c>
      <c r="L274" s="703" t="s">
        <v>110</v>
      </c>
      <c r="M274" s="812">
        <v>60922</v>
      </c>
      <c r="N274" s="343"/>
      <c r="O274" s="575"/>
      <c r="P274" s="812">
        <v>60922</v>
      </c>
      <c r="Q274" s="703" t="s">
        <v>110</v>
      </c>
      <c r="R274" s="1346"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0" t="s">
        <v>626</v>
      </c>
      <c r="J275" s="692" t="s">
        <v>30</v>
      </c>
      <c r="K275" s="367" t="s">
        <v>260</v>
      </c>
      <c r="L275" s="703" t="s">
        <v>110</v>
      </c>
      <c r="M275" s="812">
        <v>59768</v>
      </c>
      <c r="N275" s="343"/>
      <c r="O275" s="575"/>
      <c r="P275" s="812">
        <v>59768</v>
      </c>
      <c r="Q275" s="703" t="s">
        <v>110</v>
      </c>
      <c r="R275" s="1346"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0" t="s">
        <v>626</v>
      </c>
      <c r="J276" s="692" t="s">
        <v>30</v>
      </c>
      <c r="K276" s="701">
        <v>46038</v>
      </c>
      <c r="L276" s="703" t="s">
        <v>110</v>
      </c>
      <c r="M276" s="913">
        <v>44782</v>
      </c>
      <c r="N276" s="41"/>
      <c r="O276" s="575"/>
      <c r="P276" s="913">
        <v>44782</v>
      </c>
      <c r="Q276" s="703" t="s">
        <v>110</v>
      </c>
      <c r="R276" s="1346"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0" t="s">
        <v>626</v>
      </c>
      <c r="J277" s="692" t="s">
        <v>30</v>
      </c>
      <c r="K277" s="367" t="s">
        <v>260</v>
      </c>
      <c r="L277" s="692" t="s">
        <v>110</v>
      </c>
      <c r="M277" s="812">
        <v>12781.6</v>
      </c>
      <c r="N277" s="41"/>
      <c r="O277" s="575"/>
      <c r="P277" s="812">
        <v>12781.6</v>
      </c>
      <c r="Q277" s="692" t="s">
        <v>110</v>
      </c>
      <c r="R277" s="1364" t="s">
        <v>38</v>
      </c>
      <c r="S277" s="695">
        <v>46084</v>
      </c>
      <c r="T277" s="333">
        <v>937</v>
      </c>
      <c r="U277" s="813">
        <v>923</v>
      </c>
      <c r="V277" s="3">
        <f>IFERROR(Table5[[#This Row],[Actual Redline Completed Footage UG]]/Table5[[#This Row],[Footage UG]], 0)</f>
        <v>0.98505869797225187</v>
      </c>
      <c r="W277" s="706">
        <v>46098</v>
      </c>
      <c r="X277" s="698">
        <v>1</v>
      </c>
      <c r="Y277" s="698">
        <v>1</v>
      </c>
      <c r="Z277" s="1209">
        <v>1</v>
      </c>
      <c r="AA277" s="370">
        <v>46112</v>
      </c>
      <c r="AB277" s="370">
        <v>46112</v>
      </c>
      <c r="AC277" s="729" t="s">
        <v>1302</v>
      </c>
    </row>
    <row r="278" spans="1:29" ht="39.75" customHeight="1">
      <c r="A278" s="1279" t="s">
        <v>1303</v>
      </c>
      <c r="B278" s="1306" t="s">
        <v>31</v>
      </c>
      <c r="C278" s="1281">
        <v>46073</v>
      </c>
      <c r="D278" s="1281" t="s">
        <v>972</v>
      </c>
      <c r="E278" s="1281">
        <v>46045</v>
      </c>
      <c r="F278" s="1306" t="s">
        <v>57</v>
      </c>
      <c r="G278" s="1306"/>
      <c r="H278" s="1249">
        <v>81</v>
      </c>
      <c r="I278" s="1260" t="s">
        <v>543</v>
      </c>
      <c r="J278" s="1249" t="s">
        <v>30</v>
      </c>
      <c r="K278" s="1281">
        <v>46027</v>
      </c>
      <c r="L278" s="1249" t="s">
        <v>110</v>
      </c>
      <c r="M278" s="1307">
        <v>53152.33</v>
      </c>
      <c r="N278" s="41"/>
      <c r="O278" s="575"/>
      <c r="P278" s="1307">
        <v>53152.33</v>
      </c>
      <c r="Q278" s="1249" t="s">
        <v>110</v>
      </c>
      <c r="R278" s="1367" t="s">
        <v>38</v>
      </c>
      <c r="S278" s="1310">
        <v>46027</v>
      </c>
      <c r="T278" s="1368">
        <v>3323</v>
      </c>
      <c r="U278" s="1369">
        <v>3445</v>
      </c>
      <c r="V278" s="3">
        <f>IFERROR(Table5[[#This Row],[Actual Redline Completed Footage UG]]/Table5[[#This Row],[Footage UG]], 0)</f>
        <v>1.0367138128197413</v>
      </c>
      <c r="W278" s="1250">
        <v>46056</v>
      </c>
      <c r="X278" s="1209">
        <v>1</v>
      </c>
      <c r="Y278" s="1209">
        <v>1</v>
      </c>
      <c r="Z278" s="1209">
        <v>1</v>
      </c>
      <c r="AA278" s="370">
        <v>46101</v>
      </c>
      <c r="AB278" s="363">
        <v>46101</v>
      </c>
      <c r="AC278" s="1269" t="s">
        <v>1304</v>
      </c>
    </row>
    <row r="279" spans="1:29" ht="39.75" customHeight="1">
      <c r="A279" s="811" t="s">
        <v>1305</v>
      </c>
      <c r="B279" s="691" t="s">
        <v>31</v>
      </c>
      <c r="C279" s="690">
        <v>46073</v>
      </c>
      <c r="D279" s="690" t="s">
        <v>972</v>
      </c>
      <c r="E279" s="690"/>
      <c r="F279" s="691" t="s">
        <v>57</v>
      </c>
      <c r="G279" s="691" t="s">
        <v>1306</v>
      </c>
      <c r="H279" s="692">
        <v>0</v>
      </c>
      <c r="I279" s="1070" t="s">
        <v>626</v>
      </c>
      <c r="J279" s="692" t="s">
        <v>30</v>
      </c>
      <c r="K279" s="749" t="s">
        <v>260</v>
      </c>
      <c r="L279" s="692" t="s">
        <v>110</v>
      </c>
      <c r="M279" s="812">
        <v>38359.1</v>
      </c>
      <c r="N279" s="555"/>
      <c r="O279" s="575"/>
      <c r="P279" s="812">
        <v>38359.1</v>
      </c>
      <c r="Q279" s="692" t="s">
        <v>110</v>
      </c>
      <c r="R279" s="1346"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4"/>
      <c r="O280" s="555"/>
      <c r="P280" s="346">
        <v>12695</v>
      </c>
      <c r="Q280" s="1365" t="s">
        <v>110</v>
      </c>
      <c r="R280" s="1345" t="s">
        <v>38</v>
      </c>
      <c r="S280" s="127">
        <v>45902</v>
      </c>
      <c r="T280" s="1125">
        <v>1010</v>
      </c>
      <c r="U280" s="1154">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5" t="s">
        <v>56</v>
      </c>
      <c r="E281" s="619">
        <v>45817</v>
      </c>
      <c r="F281" s="1155" t="s">
        <v>57</v>
      </c>
      <c r="G281" s="1156" t="s">
        <v>235</v>
      </c>
      <c r="H281" s="625">
        <v>0</v>
      </c>
      <c r="I281" s="1122" t="s">
        <v>626</v>
      </c>
      <c r="J281" s="625" t="s">
        <v>30</v>
      </c>
      <c r="K281" s="1157">
        <v>45821</v>
      </c>
      <c r="L281" s="1122" t="s">
        <v>110</v>
      </c>
      <c r="M281" s="626">
        <v>23436.55</v>
      </c>
      <c r="N281" s="1324"/>
      <c r="O281" s="555"/>
      <c r="P281" s="626">
        <v>23436.55</v>
      </c>
      <c r="Q281" s="1366" t="s">
        <v>110</v>
      </c>
      <c r="R281" s="1345" t="s">
        <v>38</v>
      </c>
      <c r="S281" s="620">
        <v>45817</v>
      </c>
      <c r="T281" s="463">
        <v>1769</v>
      </c>
      <c r="U281" s="687">
        <v>1044</v>
      </c>
      <c r="V281" s="29">
        <f>IFERROR(Table5[[#This Row],[Actual Redline Completed Footage UG]]/Table5[[#This Row],[Footage UG]], 0)</f>
        <v>0.5901639344262295</v>
      </c>
      <c r="W281" s="595">
        <v>45831</v>
      </c>
      <c r="X281" s="910">
        <v>1</v>
      </c>
      <c r="Y281" s="1276">
        <v>1</v>
      </c>
      <c r="Z281" s="1276">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5"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856</v>
      </c>
      <c r="AC286" s="1160"/>
    </row>
    <row r="287" spans="1:29" ht="39.75" customHeight="1">
      <c r="A287" s="811" t="s">
        <v>1320</v>
      </c>
      <c r="B287" s="632" t="s">
        <v>31</v>
      </c>
      <c r="C287" s="690">
        <v>46015</v>
      </c>
      <c r="D287" s="690" t="s">
        <v>972</v>
      </c>
      <c r="E287" s="690">
        <v>45965</v>
      </c>
      <c r="F287" s="691" t="s">
        <v>57</v>
      </c>
      <c r="G287" s="691" t="s">
        <v>1321</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3" t="s">
        <v>1323</v>
      </c>
      <c r="B288" s="1371" t="s">
        <v>41</v>
      </c>
      <c r="C288" s="299">
        <v>46081</v>
      </c>
      <c r="D288" s="1267" t="s">
        <v>1275</v>
      </c>
      <c r="E288" s="1305">
        <v>46059</v>
      </c>
      <c r="F288" s="1372" t="s">
        <v>51</v>
      </c>
      <c r="G288" s="1372"/>
      <c r="H288" s="1326">
        <v>171</v>
      </c>
      <c r="I288" s="1373" t="s">
        <v>626</v>
      </c>
      <c r="J288" s="1326" t="s">
        <v>36</v>
      </c>
      <c r="K288" s="1374">
        <v>46062</v>
      </c>
      <c r="L288" s="1197" t="s">
        <v>110</v>
      </c>
      <c r="M288" s="1375">
        <v>160211</v>
      </c>
      <c r="N288" s="41"/>
      <c r="O288" s="575"/>
      <c r="P288" s="1375">
        <v>160211</v>
      </c>
      <c r="Q288" s="1198" t="s">
        <v>110</v>
      </c>
      <c r="R288" s="1376" t="s">
        <v>38</v>
      </c>
      <c r="S288" s="1377">
        <v>46062</v>
      </c>
      <c r="T288" s="1378">
        <v>10731</v>
      </c>
      <c r="U288" s="1379">
        <v>10731</v>
      </c>
      <c r="V288" s="79">
        <f>IFERROR(Table5[[#This Row],[Actual Redline Completed Footage UG]]/Table5[[#This Row],[Footage UG]], 0)</f>
        <v>1</v>
      </c>
      <c r="W288" s="1419">
        <v>46070</v>
      </c>
      <c r="X288" s="1380">
        <v>1</v>
      </c>
      <c r="Y288" s="1209">
        <v>0</v>
      </c>
      <c r="Z288" s="1253">
        <v>0</v>
      </c>
      <c r="AA288" s="363">
        <v>46118</v>
      </c>
      <c r="AB288" s="373" t="s">
        <v>753</v>
      </c>
      <c r="AC288" s="1263" t="s">
        <v>1324</v>
      </c>
    </row>
    <row r="289" spans="1:32" ht="39.75" customHeight="1">
      <c r="A289" s="1383" t="s">
        <v>1325</v>
      </c>
      <c r="B289" s="1078" t="s">
        <v>40</v>
      </c>
      <c r="C289" s="360">
        <v>46111</v>
      </c>
      <c r="D289" s="366" t="s">
        <v>50</v>
      </c>
      <c r="E289" s="367">
        <v>46085</v>
      </c>
      <c r="F289" s="366" t="s">
        <v>53</v>
      </c>
      <c r="G289" s="702" t="s">
        <v>1326</v>
      </c>
      <c r="H289" s="1009">
        <v>0</v>
      </c>
      <c r="I289" s="304" t="s">
        <v>626</v>
      </c>
      <c r="J289" s="755" t="s">
        <v>30</v>
      </c>
      <c r="K289" s="749" t="s">
        <v>260</v>
      </c>
      <c r="L289" s="755" t="s">
        <v>110</v>
      </c>
      <c r="M289" s="1417">
        <v>12316.35</v>
      </c>
      <c r="N289" s="41"/>
      <c r="O289" s="575"/>
      <c r="P289" s="1417">
        <v>12316.35</v>
      </c>
      <c r="Q289" s="944" t="s">
        <v>110</v>
      </c>
      <c r="R289" s="1394" t="s">
        <v>38</v>
      </c>
      <c r="S289" s="1006">
        <v>46086</v>
      </c>
      <c r="T289" s="1007">
        <v>7</v>
      </c>
      <c r="U289" s="1393">
        <v>7</v>
      </c>
      <c r="V289" s="3">
        <f ca="1">IFERROR($W289/$V289, 0)</f>
        <v>1</v>
      </c>
      <c r="W289" s="1418">
        <v>46106</v>
      </c>
      <c r="X289" s="825">
        <v>1</v>
      </c>
      <c r="Y289" s="825">
        <v>1</v>
      </c>
      <c r="Z289" s="825">
        <v>1</v>
      </c>
      <c r="AA289" s="363">
        <v>46134</v>
      </c>
      <c r="AB289" s="363">
        <v>46134</v>
      </c>
      <c r="AC289" s="1269" t="s">
        <v>821</v>
      </c>
    </row>
    <row r="290" spans="1:32" ht="39.75" customHeight="1">
      <c r="A290" s="1411" t="s">
        <v>1327</v>
      </c>
      <c r="B290" s="1078" t="s">
        <v>40</v>
      </c>
      <c r="C290" s="360">
        <v>46111</v>
      </c>
      <c r="D290" s="366" t="s">
        <v>50</v>
      </c>
      <c r="E290" s="367">
        <v>46087</v>
      </c>
      <c r="F290" s="702" t="s">
        <v>51</v>
      </c>
      <c r="G290" s="702" t="s">
        <v>1084</v>
      </c>
      <c r="H290" s="1009">
        <v>0</v>
      </c>
      <c r="I290" s="304" t="s">
        <v>626</v>
      </c>
      <c r="J290" s="755" t="s">
        <v>30</v>
      </c>
      <c r="K290" s="749" t="s">
        <v>260</v>
      </c>
      <c r="L290" s="755" t="s">
        <v>110</v>
      </c>
      <c r="M290" s="1417">
        <v>6808.8</v>
      </c>
      <c r="N290" s="41"/>
      <c r="O290" s="575"/>
      <c r="P290" s="1417">
        <v>6808.8</v>
      </c>
      <c r="Q290" s="755" t="s">
        <v>110</v>
      </c>
      <c r="R290" s="1394" t="s">
        <v>38</v>
      </c>
      <c r="S290" s="1006">
        <v>46087</v>
      </c>
      <c r="T290" s="1007">
        <v>508</v>
      </c>
      <c r="U290" s="1393">
        <v>513</v>
      </c>
      <c r="V290" s="365">
        <f ca="1">IFERROR($W290/$V290, 0)</f>
        <v>1.0098425196850394</v>
      </c>
      <c r="W290" s="1013">
        <v>46105</v>
      </c>
      <c r="X290" s="825">
        <v>1</v>
      </c>
      <c r="Y290" s="825">
        <v>1</v>
      </c>
      <c r="Z290" s="825">
        <v>1</v>
      </c>
      <c r="AA290" s="363">
        <v>46134</v>
      </c>
      <c r="AB290" s="363">
        <v>46134</v>
      </c>
      <c r="AC290" s="1269" t="s">
        <v>1328</v>
      </c>
    </row>
    <row r="291" spans="1:32" ht="39.75" customHeight="1">
      <c r="A291" s="1384" t="s">
        <v>1329</v>
      </c>
      <c r="B291" s="1078" t="s">
        <v>40</v>
      </c>
      <c r="C291" s="360">
        <v>46111</v>
      </c>
      <c r="D291" s="366" t="s">
        <v>50</v>
      </c>
      <c r="E291" s="367">
        <v>46097</v>
      </c>
      <c r="F291" s="702" t="s">
        <v>51</v>
      </c>
      <c r="G291" s="702" t="s">
        <v>1330</v>
      </c>
      <c r="H291" s="1009">
        <v>0</v>
      </c>
      <c r="I291" s="304" t="s">
        <v>626</v>
      </c>
      <c r="J291" s="755" t="s">
        <v>30</v>
      </c>
      <c r="K291" s="749" t="s">
        <v>260</v>
      </c>
      <c r="L291" s="755" t="s">
        <v>110</v>
      </c>
      <c r="M291" s="1417">
        <v>16760.150000000001</v>
      </c>
      <c r="N291" s="41"/>
      <c r="O291" s="575"/>
      <c r="P291" s="1417">
        <v>16760.150000000001</v>
      </c>
      <c r="Q291" s="755" t="s">
        <v>110</v>
      </c>
      <c r="R291" s="1394" t="s">
        <v>38</v>
      </c>
      <c r="S291" s="1006">
        <v>46097</v>
      </c>
      <c r="T291" s="1007">
        <v>1329</v>
      </c>
      <c r="U291" s="1393">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5" t="s">
        <v>899</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856</v>
      </c>
      <c r="AB298" s="373" t="s">
        <v>856</v>
      </c>
      <c r="AC298" s="1110" t="s">
        <v>1339</v>
      </c>
    </row>
    <row r="299" spans="1:32" ht="39.75" customHeight="1">
      <c r="A299" s="929" t="s">
        <v>392</v>
      </c>
      <c r="B299" s="568" t="s">
        <v>28</v>
      </c>
      <c r="C299" s="598">
        <v>45991</v>
      </c>
      <c r="D299" s="668" t="s">
        <v>1340</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1337</v>
      </c>
      <c r="E304" s="1282">
        <v>45748</v>
      </c>
      <c r="F304" s="1283" t="s">
        <v>59</v>
      </c>
      <c r="G304" s="1267" t="s">
        <v>1347</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856</v>
      </c>
      <c r="AB304" s="373" t="s">
        <v>856</v>
      </c>
      <c r="AC304" s="1287"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1349</v>
      </c>
      <c r="AD305" s="342"/>
      <c r="AE305" s="802"/>
      <c r="AF305" s="965"/>
    </row>
    <row r="306" spans="1:32" ht="39.75" customHeight="1">
      <c r="A306" s="929" t="s">
        <v>1350</v>
      </c>
      <c r="B306" s="359" t="s">
        <v>28</v>
      </c>
      <c r="C306" s="598">
        <v>46008</v>
      </c>
      <c r="D306" s="1167" t="s">
        <v>1351</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68" t="s">
        <v>56</v>
      </c>
      <c r="E309" s="299">
        <v>45959</v>
      </c>
      <c r="F309" s="298" t="s">
        <v>1162</v>
      </c>
      <c r="G309" s="492" t="s">
        <v>1358</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68" t="s">
        <v>56</v>
      </c>
      <c r="E310" s="749">
        <v>45959</v>
      </c>
      <c r="F310" s="750" t="s">
        <v>1162</v>
      </c>
      <c r="G310" s="750" t="s">
        <v>1361</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1364</v>
      </c>
      <c r="AD311" s="342"/>
      <c r="AE311" s="802"/>
      <c r="AF311" s="965"/>
    </row>
    <row r="312" spans="1:32" ht="39.75" customHeight="1">
      <c r="A312" s="926" t="s">
        <v>1365</v>
      </c>
      <c r="B312" s="355" t="s">
        <v>1145</v>
      </c>
      <c r="C312" s="299">
        <v>46045</v>
      </c>
      <c r="D312" s="1168" t="s">
        <v>56</v>
      </c>
      <c r="E312" s="299">
        <v>45959</v>
      </c>
      <c r="F312" s="298" t="s">
        <v>883</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69" t="s">
        <v>1145</v>
      </c>
      <c r="C313" s="749">
        <v>46052</v>
      </c>
      <c r="D313" s="1170"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0"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3"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11035</v>
      </c>
      <c r="R9">
        <v>42118</v>
      </c>
    </row>
    <row r="10" spans="1:18">
      <c r="A10" t="s">
        <v>181</v>
      </c>
      <c r="C10">
        <v>534</v>
      </c>
      <c r="D10">
        <v>460</v>
      </c>
      <c r="E10">
        <v>886</v>
      </c>
      <c r="F10">
        <v>202</v>
      </c>
      <c r="G10">
        <v>2082</v>
      </c>
      <c r="J10" t="s">
        <v>1120</v>
      </c>
      <c r="K10">
        <v>933</v>
      </c>
      <c r="N10" t="s">
        <v>911</v>
      </c>
      <c r="O10">
        <v>6561</v>
      </c>
      <c r="P10">
        <v>14625</v>
      </c>
      <c r="Q10">
        <v>17060</v>
      </c>
      <c r="R10">
        <v>38246</v>
      </c>
    </row>
    <row r="11" spans="1:18">
      <c r="A11" t="s">
        <v>427</v>
      </c>
      <c r="C11">
        <v>1990</v>
      </c>
      <c r="D11">
        <v>1045</v>
      </c>
      <c r="G11">
        <v>3035</v>
      </c>
      <c r="J11" t="s">
        <v>1390</v>
      </c>
      <c r="K11">
        <v>4129</v>
      </c>
      <c r="N11" t="s">
        <v>853</v>
      </c>
      <c r="P11">
        <v>5968</v>
      </c>
      <c r="Q11">
        <v>20002</v>
      </c>
      <c r="R11">
        <v>25970</v>
      </c>
    </row>
    <row r="12" spans="1:18">
      <c r="A12" t="s">
        <v>472</v>
      </c>
      <c r="B12">
        <v>2677</v>
      </c>
      <c r="C12">
        <v>2967</v>
      </c>
      <c r="D12">
        <v>3297</v>
      </c>
      <c r="E12">
        <v>2384</v>
      </c>
      <c r="F12">
        <v>1394</v>
      </c>
      <c r="G12">
        <v>12719</v>
      </c>
      <c r="J12" t="s">
        <v>911</v>
      </c>
      <c r="K12">
        <v>7128</v>
      </c>
      <c r="N12" t="s">
        <v>1101</v>
      </c>
      <c r="O12">
        <v>2073</v>
      </c>
      <c r="P12">
        <v>6882</v>
      </c>
      <c r="Q12">
        <v>7027</v>
      </c>
      <c r="R12">
        <v>15982</v>
      </c>
    </row>
    <row r="13" spans="1:18">
      <c r="J13" t="s">
        <v>1391</v>
      </c>
      <c r="K13">
        <v>2298</v>
      </c>
      <c r="N13" t="s">
        <v>472</v>
      </c>
      <c r="O13">
        <v>50898</v>
      </c>
      <c r="P13">
        <v>153120</v>
      </c>
      <c r="Q13">
        <v>116361</v>
      </c>
      <c r="R13">
        <v>320379</v>
      </c>
    </row>
    <row r="14" spans="1:18">
      <c r="J14" t="s">
        <v>853</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1004</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1004</v>
      </c>
      <c r="D717">
        <v>1491</v>
      </c>
      <c r="E717">
        <v>1549</v>
      </c>
      <c r="G717">
        <v>3040</v>
      </c>
    </row>
    <row r="718" spans="1:7">
      <c r="A718" t="s">
        <v>1422</v>
      </c>
    </row>
    <row r="719" spans="1:7">
      <c r="A719" t="s">
        <v>910</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1004</v>
      </c>
      <c r="B730">
        <v>918</v>
      </c>
      <c r="G730">
        <v>918</v>
      </c>
    </row>
    <row r="731" spans="1:7">
      <c r="A731" t="s">
        <v>910</v>
      </c>
      <c r="B731">
        <v>254</v>
      </c>
      <c r="C731">
        <v>1686</v>
      </c>
      <c r="D731">
        <v>611</v>
      </c>
      <c r="G731">
        <v>2551</v>
      </c>
    </row>
    <row r="732" spans="1:7">
      <c r="A732" t="s">
        <v>142</v>
      </c>
      <c r="E732">
        <v>82</v>
      </c>
      <c r="G732">
        <v>82</v>
      </c>
    </row>
    <row r="733" spans="1:7">
      <c r="A733" t="s">
        <v>254</v>
      </c>
      <c r="C733">
        <v>329</v>
      </c>
      <c r="D733">
        <v>333</v>
      </c>
      <c r="G733">
        <v>662</v>
      </c>
    </row>
    <row r="734" spans="1:7">
      <c r="A734" t="s">
        <v>951</v>
      </c>
      <c r="D734">
        <v>740</v>
      </c>
      <c r="G734">
        <v>740</v>
      </c>
    </row>
    <row r="735" spans="1:7">
      <c r="A735" t="s">
        <v>255</v>
      </c>
      <c r="E735">
        <v>267</v>
      </c>
      <c r="G735">
        <v>267</v>
      </c>
    </row>
    <row r="736" spans="1:7">
      <c r="A736" t="s">
        <v>836</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910</v>
      </c>
      <c r="D748">
        <v>250</v>
      </c>
      <c r="G748">
        <v>250</v>
      </c>
    </row>
    <row r="749" spans="1:7">
      <c r="A749" t="s">
        <v>951</v>
      </c>
      <c r="B749">
        <v>1238</v>
      </c>
      <c r="C749">
        <v>1531</v>
      </c>
      <c r="D749">
        <v>1250</v>
      </c>
      <c r="E749">
        <v>361</v>
      </c>
      <c r="G749">
        <v>4380</v>
      </c>
    </row>
    <row r="750" spans="1:7">
      <c r="A750" t="s">
        <v>255</v>
      </c>
      <c r="B750">
        <v>711</v>
      </c>
      <c r="G750">
        <v>711</v>
      </c>
    </row>
    <row r="751" spans="1:7">
      <c r="A751" t="s">
        <v>1423</v>
      </c>
      <c r="D751">
        <v>75</v>
      </c>
      <c r="G751">
        <v>75</v>
      </c>
    </row>
    <row r="752" spans="1:7">
      <c r="A752" t="s">
        <v>915</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943</v>
      </c>
      <c r="E755">
        <v>754</v>
      </c>
      <c r="G755">
        <v>754</v>
      </c>
    </row>
    <row r="756" spans="1:7">
      <c r="A756" t="s">
        <v>917</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951</v>
      </c>
    </row>
    <row r="769" spans="1:7">
      <c r="A769" t="s">
        <v>915</v>
      </c>
    </row>
    <row r="770" spans="1:7">
      <c r="A770" t="s">
        <v>132</v>
      </c>
      <c r="C770">
        <v>120</v>
      </c>
      <c r="D770">
        <v>190</v>
      </c>
      <c r="G770">
        <v>310</v>
      </c>
    </row>
    <row r="771" spans="1:7">
      <c r="A771" t="s">
        <v>836</v>
      </c>
      <c r="B771">
        <v>839</v>
      </c>
      <c r="D771">
        <v>616</v>
      </c>
      <c r="E771">
        <v>969</v>
      </c>
      <c r="F771">
        <v>552</v>
      </c>
      <c r="G771">
        <v>2976</v>
      </c>
    </row>
    <row r="772" spans="1:7">
      <c r="A772" t="s">
        <v>943</v>
      </c>
      <c r="B772">
        <v>1285</v>
      </c>
      <c r="G772">
        <v>1285</v>
      </c>
    </row>
    <row r="773" spans="1:7">
      <c r="A773" t="s">
        <v>917</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1036</v>
      </c>
      <c r="B776">
        <v>335</v>
      </c>
      <c r="G776">
        <v>335</v>
      </c>
    </row>
    <row r="777" spans="1:7">
      <c r="A777" t="s">
        <v>1425</v>
      </c>
      <c r="B777">
        <v>415</v>
      </c>
      <c r="C777">
        <v>291</v>
      </c>
      <c r="F777">
        <v>755</v>
      </c>
      <c r="G777">
        <v>1461</v>
      </c>
    </row>
    <row r="778" spans="1:7">
      <c r="A778" t="s">
        <v>926</v>
      </c>
      <c r="C778">
        <v>1231</v>
      </c>
      <c r="D778">
        <v>1538</v>
      </c>
      <c r="E778">
        <v>1377</v>
      </c>
      <c r="G778">
        <v>4146</v>
      </c>
    </row>
    <row r="779" spans="1:7">
      <c r="A779" t="s">
        <v>932</v>
      </c>
      <c r="D779">
        <v>1205</v>
      </c>
      <c r="E779">
        <v>1000</v>
      </c>
      <c r="G779">
        <v>2205</v>
      </c>
    </row>
    <row r="780" spans="1:7">
      <c r="A780" t="s">
        <v>887</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943</v>
      </c>
    </row>
    <row r="797" spans="1:7">
      <c r="A797" t="s">
        <v>1425</v>
      </c>
      <c r="B797">
        <v>1418</v>
      </c>
      <c r="C797">
        <v>701</v>
      </c>
      <c r="E797">
        <v>614</v>
      </c>
      <c r="F797">
        <v>486</v>
      </c>
      <c r="G797">
        <v>3219</v>
      </c>
    </row>
    <row r="798" spans="1:7">
      <c r="A798" t="s">
        <v>926</v>
      </c>
      <c r="B798">
        <v>600</v>
      </c>
      <c r="G798">
        <v>600</v>
      </c>
    </row>
    <row r="799" spans="1:7">
      <c r="A799" t="s">
        <v>932</v>
      </c>
      <c r="B799">
        <v>1002</v>
      </c>
      <c r="C799">
        <v>268</v>
      </c>
      <c r="G799">
        <v>1270</v>
      </c>
    </row>
    <row r="800" spans="1:7">
      <c r="A800" t="s">
        <v>887</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921</v>
      </c>
      <c r="C804">
        <v>1850</v>
      </c>
      <c r="D804">
        <v>1276</v>
      </c>
      <c r="E804">
        <v>1479</v>
      </c>
      <c r="G804">
        <v>4605</v>
      </c>
    </row>
    <row r="805" spans="1:7">
      <c r="A805" t="s">
        <v>967</v>
      </c>
      <c r="D805">
        <v>1118</v>
      </c>
      <c r="E805">
        <v>1472</v>
      </c>
      <c r="G805">
        <v>2590</v>
      </c>
    </row>
    <row r="806" spans="1:7">
      <c r="A806" t="s">
        <v>963</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1425</v>
      </c>
      <c r="B820">
        <v>225</v>
      </c>
      <c r="C820">
        <v>1287</v>
      </c>
      <c r="D820">
        <v>1185</v>
      </c>
      <c r="E820">
        <v>508</v>
      </c>
      <c r="G820">
        <v>3205</v>
      </c>
    </row>
    <row r="821" spans="1:7">
      <c r="A821" t="s">
        <v>932</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967</v>
      </c>
      <c r="B825">
        <v>1174</v>
      </c>
      <c r="C825">
        <v>1597</v>
      </c>
      <c r="D825">
        <v>308</v>
      </c>
      <c r="G825">
        <v>3079</v>
      </c>
    </row>
    <row r="826" spans="1:7">
      <c r="A826" t="s">
        <v>963</v>
      </c>
      <c r="B826">
        <v>1545</v>
      </c>
      <c r="C826">
        <v>995</v>
      </c>
      <c r="G826">
        <v>2540</v>
      </c>
    </row>
    <row r="827" spans="1:7">
      <c r="A827" t="s">
        <v>889</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1425</v>
      </c>
      <c r="B840">
        <v>916</v>
      </c>
      <c r="C840">
        <v>144</v>
      </c>
      <c r="G840">
        <v>1060</v>
      </c>
    </row>
    <row r="841" spans="1:7">
      <c r="A841" t="s">
        <v>967</v>
      </c>
    </row>
    <row r="842" spans="1:7">
      <c r="A842" t="s">
        <v>963</v>
      </c>
    </row>
    <row r="843" spans="1:7">
      <c r="A843" t="s">
        <v>556</v>
      </c>
      <c r="B843">
        <v>828</v>
      </c>
      <c r="C843">
        <v>150</v>
      </c>
      <c r="E843">
        <v>688</v>
      </c>
      <c r="G843">
        <v>1666</v>
      </c>
    </row>
    <row r="844" spans="1:7">
      <c r="A844" t="s">
        <v>1429</v>
      </c>
      <c r="B844">
        <v>233</v>
      </c>
      <c r="G844">
        <v>233</v>
      </c>
    </row>
    <row r="845" spans="1:7">
      <c r="A845" t="s">
        <v>974</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1060</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978</v>
      </c>
      <c r="C851">
        <v>974</v>
      </c>
      <c r="D851">
        <v>1312</v>
      </c>
      <c r="E851">
        <v>359</v>
      </c>
      <c r="G851">
        <v>2645</v>
      </c>
    </row>
    <row r="852" spans="1:7">
      <c r="A852" t="s">
        <v>965</v>
      </c>
      <c r="D852">
        <v>1239</v>
      </c>
      <c r="E852">
        <v>1220</v>
      </c>
      <c r="G852">
        <v>2459</v>
      </c>
    </row>
    <row r="853" spans="1:7">
      <c r="A853" t="s">
        <v>851</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889</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978</v>
      </c>
      <c r="C868">
        <v>230</v>
      </c>
      <c r="G868">
        <v>230</v>
      </c>
    </row>
    <row r="869" spans="1:7">
      <c r="A869" t="s">
        <v>965</v>
      </c>
      <c r="B869">
        <v>853</v>
      </c>
      <c r="G869">
        <v>853</v>
      </c>
    </row>
    <row r="870" spans="1:7">
      <c r="A870" t="s">
        <v>851</v>
      </c>
      <c r="B870">
        <v>1186</v>
      </c>
      <c r="C870">
        <v>1564</v>
      </c>
      <c r="D870">
        <v>1012</v>
      </c>
      <c r="E870">
        <v>588</v>
      </c>
      <c r="G870">
        <v>4350</v>
      </c>
    </row>
    <row r="871" spans="1:7">
      <c r="A871" t="s">
        <v>971</v>
      </c>
      <c r="C871">
        <v>1007</v>
      </c>
      <c r="D871">
        <v>1672</v>
      </c>
      <c r="E871">
        <v>1544</v>
      </c>
      <c r="G871">
        <v>4223</v>
      </c>
    </row>
    <row r="872" spans="1:7">
      <c r="A872" t="s">
        <v>1002</v>
      </c>
      <c r="C872">
        <v>1182</v>
      </c>
      <c r="D872">
        <v>1604</v>
      </c>
      <c r="E872">
        <v>1268</v>
      </c>
      <c r="G872">
        <v>4054</v>
      </c>
    </row>
    <row r="873" spans="1:7">
      <c r="A873" t="s">
        <v>866</v>
      </c>
      <c r="D873">
        <v>1624</v>
      </c>
      <c r="E873">
        <v>551</v>
      </c>
      <c r="G873">
        <v>2175</v>
      </c>
    </row>
    <row r="874" spans="1:7">
      <c r="A874" t="s">
        <v>849</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889</v>
      </c>
      <c r="B887">
        <v>270</v>
      </c>
      <c r="C887">
        <v>60</v>
      </c>
      <c r="G887">
        <v>330</v>
      </c>
    </row>
    <row r="888" spans="1:7">
      <c r="A888" t="s">
        <v>974</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971</v>
      </c>
      <c r="B892">
        <v>587</v>
      </c>
      <c r="C892">
        <v>115</v>
      </c>
      <c r="G892">
        <v>702</v>
      </c>
    </row>
    <row r="893" spans="1:7">
      <c r="A893" t="s">
        <v>976</v>
      </c>
      <c r="C893">
        <v>1509</v>
      </c>
      <c r="D893">
        <v>1087</v>
      </c>
      <c r="E893">
        <v>777</v>
      </c>
      <c r="G893">
        <v>3373</v>
      </c>
    </row>
    <row r="894" spans="1:7">
      <c r="A894" t="s">
        <v>1002</v>
      </c>
      <c r="B894">
        <v>1310</v>
      </c>
      <c r="G894">
        <v>1310</v>
      </c>
    </row>
    <row r="895" spans="1:7">
      <c r="A895" t="s">
        <v>866</v>
      </c>
      <c r="F895">
        <v>168</v>
      </c>
      <c r="G895">
        <v>168</v>
      </c>
    </row>
    <row r="896" spans="1:7">
      <c r="A896" t="s">
        <v>849</v>
      </c>
      <c r="B896">
        <v>1323</v>
      </c>
      <c r="C896">
        <v>1516</v>
      </c>
      <c r="D896">
        <v>790</v>
      </c>
      <c r="E896">
        <v>930</v>
      </c>
      <c r="F896">
        <v>408</v>
      </c>
      <c r="G896">
        <v>4967</v>
      </c>
    </row>
    <row r="897" spans="1:7">
      <c r="A897" t="s">
        <v>1431</v>
      </c>
      <c r="B897">
        <v>1224</v>
      </c>
      <c r="C897">
        <v>988</v>
      </c>
      <c r="D897">
        <v>2316</v>
      </c>
      <c r="E897">
        <v>2066</v>
      </c>
      <c r="G897">
        <v>6594</v>
      </c>
    </row>
    <row r="898" spans="1:7">
      <c r="A898" t="s">
        <v>969</v>
      </c>
      <c r="C898">
        <v>1678</v>
      </c>
      <c r="E898">
        <v>394</v>
      </c>
      <c r="G898">
        <v>2072</v>
      </c>
    </row>
    <row r="899" spans="1:7">
      <c r="A899" t="s">
        <v>1253</v>
      </c>
      <c r="D899">
        <v>3179</v>
      </c>
      <c r="G899">
        <v>3179</v>
      </c>
    </row>
    <row r="900" spans="1:7">
      <c r="A900" t="s">
        <v>1056</v>
      </c>
      <c r="E900">
        <v>978</v>
      </c>
      <c r="G900">
        <v>978</v>
      </c>
    </row>
    <row r="901" spans="1:7">
      <c r="A901" t="s">
        <v>1310</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836</v>
      </c>
    </row>
    <row r="911" spans="1:7">
      <c r="A911" t="s">
        <v>1257</v>
      </c>
      <c r="F911">
        <v>569</v>
      </c>
      <c r="G911">
        <v>569</v>
      </c>
    </row>
    <row r="912" spans="1:7">
      <c r="A912" t="s">
        <v>1350</v>
      </c>
    </row>
    <row r="913" spans="1:7">
      <c r="A913" t="s">
        <v>1249</v>
      </c>
      <c r="D913">
        <v>150</v>
      </c>
      <c r="G913">
        <v>150</v>
      </c>
    </row>
    <row r="914" spans="1:7">
      <c r="A914" t="s">
        <v>851</v>
      </c>
    </row>
    <row r="915" spans="1:7">
      <c r="A915" t="s">
        <v>1002</v>
      </c>
      <c r="B915">
        <v>701</v>
      </c>
      <c r="G915">
        <v>701</v>
      </c>
    </row>
    <row r="916" spans="1:7">
      <c r="A916" t="s">
        <v>866</v>
      </c>
      <c r="B916">
        <v>463</v>
      </c>
      <c r="C916">
        <v>633</v>
      </c>
      <c r="D916">
        <v>625</v>
      </c>
      <c r="G916">
        <v>1721</v>
      </c>
    </row>
    <row r="917" spans="1:7">
      <c r="A917" t="s">
        <v>849</v>
      </c>
    </row>
    <row r="918" spans="1:7">
      <c r="A918" t="s">
        <v>1253</v>
      </c>
      <c r="B918">
        <v>882</v>
      </c>
      <c r="C918">
        <v>1072</v>
      </c>
      <c r="D918">
        <v>1034</v>
      </c>
      <c r="E918">
        <v>209</v>
      </c>
      <c r="G918">
        <v>3197</v>
      </c>
    </row>
    <row r="919" spans="1:7">
      <c r="A919" t="s">
        <v>1056</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985</v>
      </c>
      <c r="B922">
        <v>579</v>
      </c>
      <c r="C922">
        <v>1120</v>
      </c>
      <c r="D922">
        <v>1488</v>
      </c>
      <c r="E922">
        <v>954</v>
      </c>
      <c r="G922">
        <v>4141</v>
      </c>
    </row>
    <row r="923" spans="1:7">
      <c r="A923" t="s">
        <v>1432</v>
      </c>
      <c r="B923">
        <v>365</v>
      </c>
      <c r="G923">
        <v>365</v>
      </c>
    </row>
    <row r="924" spans="1:7">
      <c r="A924" t="s">
        <v>873</v>
      </c>
      <c r="B924">
        <v>207</v>
      </c>
      <c r="G924">
        <v>207</v>
      </c>
    </row>
    <row r="925" spans="1:7">
      <c r="A925" t="s">
        <v>1141</v>
      </c>
      <c r="C925">
        <v>1691</v>
      </c>
      <c r="D925">
        <v>1998</v>
      </c>
      <c r="E925">
        <v>760</v>
      </c>
      <c r="F925">
        <v>3975</v>
      </c>
      <c r="G925">
        <v>8424</v>
      </c>
    </row>
    <row r="926" spans="1:7">
      <c r="A926" t="s">
        <v>1068</v>
      </c>
      <c r="D926">
        <v>1031</v>
      </c>
      <c r="G926">
        <v>1031</v>
      </c>
    </row>
    <row r="927" spans="1:7">
      <c r="A927" t="s">
        <v>864</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851</v>
      </c>
    </row>
    <row r="942" spans="1:7">
      <c r="A942" t="s">
        <v>1002</v>
      </c>
      <c r="B942">
        <v>138</v>
      </c>
      <c r="G942">
        <v>138</v>
      </c>
    </row>
    <row r="943" spans="1:7">
      <c r="A943" t="s">
        <v>849</v>
      </c>
    </row>
    <row r="944" spans="1:7">
      <c r="A944" t="s">
        <v>1253</v>
      </c>
      <c r="B944">
        <v>96</v>
      </c>
      <c r="G944">
        <v>96</v>
      </c>
    </row>
    <row r="945" spans="1:7">
      <c r="A945" t="s">
        <v>1056</v>
      </c>
      <c r="B945">
        <v>632</v>
      </c>
      <c r="G945">
        <v>632</v>
      </c>
    </row>
    <row r="946" spans="1:7">
      <c r="A946" t="s">
        <v>1310</v>
      </c>
      <c r="B946">
        <v>558</v>
      </c>
      <c r="G946">
        <v>558</v>
      </c>
    </row>
    <row r="947" spans="1:7">
      <c r="A947" t="s">
        <v>756</v>
      </c>
      <c r="B947">
        <v>562</v>
      </c>
      <c r="D947">
        <v>474</v>
      </c>
      <c r="E947">
        <v>606</v>
      </c>
      <c r="F947">
        <v>322</v>
      </c>
      <c r="G947">
        <v>1964</v>
      </c>
    </row>
    <row r="948" spans="1:7">
      <c r="A948" t="s">
        <v>1068</v>
      </c>
      <c r="B948">
        <v>1351</v>
      </c>
      <c r="D948">
        <v>890</v>
      </c>
      <c r="G948">
        <v>2241</v>
      </c>
    </row>
    <row r="949" spans="1:7">
      <c r="A949" t="s">
        <v>1188</v>
      </c>
      <c r="B949">
        <v>4084</v>
      </c>
      <c r="D949">
        <v>242</v>
      </c>
      <c r="G949">
        <v>4326</v>
      </c>
    </row>
    <row r="950" spans="1:7">
      <c r="A950" t="s">
        <v>1433</v>
      </c>
      <c r="B950">
        <v>748</v>
      </c>
      <c r="C950">
        <v>1062</v>
      </c>
      <c r="G950">
        <v>1810</v>
      </c>
    </row>
    <row r="951" spans="1:7">
      <c r="A951" t="s">
        <v>759</v>
      </c>
      <c r="B951">
        <v>435</v>
      </c>
      <c r="E951">
        <v>1123</v>
      </c>
      <c r="G951">
        <v>1558</v>
      </c>
    </row>
    <row r="952" spans="1:7">
      <c r="A952" t="s">
        <v>982</v>
      </c>
      <c r="D952">
        <v>1580</v>
      </c>
      <c r="E952">
        <v>1258</v>
      </c>
      <c r="G952">
        <v>2838</v>
      </c>
    </row>
    <row r="953" spans="1:7">
      <c r="A953" t="s">
        <v>980</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1002</v>
      </c>
    </row>
    <row r="972" spans="1:7">
      <c r="A972" t="s">
        <v>1310</v>
      </c>
      <c r="B972">
        <v>127</v>
      </c>
      <c r="G972">
        <v>127</v>
      </c>
    </row>
    <row r="973" spans="1:7">
      <c r="A973" t="s">
        <v>756</v>
      </c>
      <c r="B973">
        <v>420</v>
      </c>
      <c r="G973">
        <v>420</v>
      </c>
    </row>
    <row r="974" spans="1:7">
      <c r="A974" t="s">
        <v>1068</v>
      </c>
    </row>
    <row r="975" spans="1:7">
      <c r="A975" t="s">
        <v>759</v>
      </c>
      <c r="C975">
        <v>1917</v>
      </c>
      <c r="E975">
        <v>272</v>
      </c>
      <c r="G975">
        <v>2189</v>
      </c>
    </row>
    <row r="976" spans="1:7">
      <c r="A976" t="s">
        <v>980</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1012</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866</v>
      </c>
    </row>
    <row r="1009" spans="1:7">
      <c r="A1009" t="s">
        <v>849</v>
      </c>
    </row>
    <row r="1010" spans="1:7">
      <c r="A1010" t="s">
        <v>1253</v>
      </c>
    </row>
    <row r="1011" spans="1:7">
      <c r="A1011" t="s">
        <v>756</v>
      </c>
      <c r="D1011">
        <v>426</v>
      </c>
      <c r="G1011">
        <v>426</v>
      </c>
    </row>
    <row r="1012" spans="1:7">
      <c r="A1012" t="s">
        <v>864</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982</v>
      </c>
    </row>
    <row r="1018" spans="1:7">
      <c r="A1018" t="s">
        <v>980</v>
      </c>
    </row>
    <row r="1019" spans="1:7">
      <c r="A1019" t="s">
        <v>1436</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1012</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1039</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1015</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985</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1009</v>
      </c>
      <c r="B1056">
        <v>1610</v>
      </c>
      <c r="G1056">
        <v>1610</v>
      </c>
    </row>
    <row r="1057" spans="1:7">
      <c r="A1057" t="s">
        <v>1006</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1015</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938</v>
      </c>
      <c r="D1069">
        <v>466</v>
      </c>
      <c r="E1069">
        <v>345</v>
      </c>
      <c r="G1069">
        <v>811</v>
      </c>
    </row>
    <row r="1070" spans="1:7">
      <c r="A1070" t="s">
        <v>1018</v>
      </c>
      <c r="E1070">
        <v>1431</v>
      </c>
      <c r="G1070">
        <v>1431</v>
      </c>
    </row>
    <row r="1071" spans="1:7">
      <c r="A1071" t="s">
        <v>957</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1009</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938</v>
      </c>
      <c r="B1089">
        <v>1172</v>
      </c>
      <c r="G1089">
        <v>1172</v>
      </c>
    </row>
    <row r="1090" spans="1:7">
      <c r="A1090" t="s">
        <v>1018</v>
      </c>
      <c r="B1090">
        <v>1583</v>
      </c>
      <c r="C1090">
        <v>1325</v>
      </c>
      <c r="D1090">
        <v>621</v>
      </c>
      <c r="G1090">
        <v>3529</v>
      </c>
    </row>
    <row r="1091" spans="1:7">
      <c r="A1091" t="s">
        <v>957</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935</v>
      </c>
      <c r="C1099">
        <v>1500</v>
      </c>
      <c r="D1099">
        <v>1084</v>
      </c>
      <c r="G1099">
        <v>2584</v>
      </c>
    </row>
    <row r="1100" spans="1:7">
      <c r="A1100" t="s">
        <v>779</v>
      </c>
      <c r="D1100">
        <v>817</v>
      </c>
      <c r="E1100">
        <v>1820</v>
      </c>
      <c r="G1100">
        <v>2637</v>
      </c>
    </row>
    <row r="1101" spans="1:7">
      <c r="A1101" t="s">
        <v>929</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1009</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938</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935</v>
      </c>
    </row>
    <row r="1125" spans="1:7">
      <c r="A1125" t="s">
        <v>929</v>
      </c>
      <c r="B1125">
        <v>689</v>
      </c>
      <c r="C1125">
        <v>586</v>
      </c>
      <c r="D1125">
        <v>199</v>
      </c>
      <c r="G1125">
        <v>1474</v>
      </c>
    </row>
    <row r="1126" spans="1:7">
      <c r="A1126" t="s">
        <v>785</v>
      </c>
      <c r="C1126">
        <v>1164</v>
      </c>
      <c r="D1126">
        <v>308</v>
      </c>
      <c r="E1126">
        <v>892</v>
      </c>
      <c r="F1126">
        <v>366</v>
      </c>
      <c r="G1126">
        <v>2730</v>
      </c>
    </row>
    <row r="1127" spans="1:7">
      <c r="A1127" t="s">
        <v>908</v>
      </c>
      <c r="B1127">
        <v>1095</v>
      </c>
      <c r="C1127">
        <v>1676</v>
      </c>
      <c r="D1127">
        <v>1139</v>
      </c>
      <c r="G1127">
        <v>3910</v>
      </c>
    </row>
    <row r="1128" spans="1:7">
      <c r="A1128" t="s">
        <v>953</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1051</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785</v>
      </c>
      <c r="B1147">
        <v>154</v>
      </c>
      <c r="G1147">
        <v>154</v>
      </c>
    </row>
    <row r="1148" spans="1:7">
      <c r="A1148" t="s">
        <v>953</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1051</v>
      </c>
      <c r="B1152">
        <v>380</v>
      </c>
      <c r="G1152">
        <v>380</v>
      </c>
    </row>
    <row r="1153" spans="1:7">
      <c r="A1153" t="s">
        <v>1054</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1018</v>
      </c>
    </row>
    <row r="1166" spans="1:7">
      <c r="A1166" t="s">
        <v>1179</v>
      </c>
      <c r="B1166">
        <v>738</v>
      </c>
      <c r="C1166">
        <v>466</v>
      </c>
      <c r="G1166">
        <v>1204</v>
      </c>
    </row>
    <row r="1167" spans="1:7">
      <c r="A1167" t="s">
        <v>1218</v>
      </c>
      <c r="B1167">
        <v>0</v>
      </c>
      <c r="G1167">
        <v>0</v>
      </c>
    </row>
    <row r="1168" spans="1:7">
      <c r="A1168" t="s">
        <v>785</v>
      </c>
      <c r="D1168">
        <v>173</v>
      </c>
      <c r="G1168">
        <v>173</v>
      </c>
    </row>
    <row r="1169" spans="1:7">
      <c r="A1169" t="s">
        <v>1221</v>
      </c>
      <c r="B1169">
        <v>1297</v>
      </c>
      <c r="G1169">
        <v>1297</v>
      </c>
    </row>
    <row r="1170" spans="1:7">
      <c r="A1170" t="s">
        <v>1051</v>
      </c>
      <c r="B1170">
        <v>100</v>
      </c>
      <c r="G1170">
        <v>100</v>
      </c>
    </row>
    <row r="1171" spans="1:7">
      <c r="A1171" t="s">
        <v>1224</v>
      </c>
      <c r="B1171">
        <v>2583</v>
      </c>
      <c r="C1171">
        <v>3099</v>
      </c>
      <c r="G1171">
        <v>5682</v>
      </c>
    </row>
    <row r="1172" spans="1:7">
      <c r="A1172" t="s">
        <v>1021</v>
      </c>
      <c r="B1172">
        <v>1188</v>
      </c>
      <c r="C1172">
        <v>0</v>
      </c>
      <c r="G1172">
        <v>1188</v>
      </c>
    </row>
    <row r="1173" spans="1:7">
      <c r="A1173" t="s">
        <v>1024</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864</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861</v>
      </c>
      <c r="B1189">
        <v>1105</v>
      </c>
      <c r="C1189">
        <v>942</v>
      </c>
      <c r="D1189">
        <v>2151</v>
      </c>
      <c r="E1189">
        <v>1926</v>
      </c>
      <c r="F1189">
        <v>1000</v>
      </c>
      <c r="G1189">
        <v>7124</v>
      </c>
    </row>
    <row r="1190" spans="1:7">
      <c r="A1190" t="s">
        <v>1042</v>
      </c>
      <c r="B1190">
        <v>1353</v>
      </c>
      <c r="C1190">
        <v>1153</v>
      </c>
      <c r="G1190">
        <v>2506</v>
      </c>
    </row>
    <row r="1191" spans="1:7">
      <c r="A1191" t="s">
        <v>1230</v>
      </c>
      <c r="C1191">
        <v>2362</v>
      </c>
      <c r="D1191">
        <v>3079</v>
      </c>
      <c r="G1191">
        <v>5441</v>
      </c>
    </row>
    <row r="1192" spans="1:7">
      <c r="A1192" t="s">
        <v>960</v>
      </c>
      <c r="C1192">
        <v>1534</v>
      </c>
      <c r="D1192">
        <v>180</v>
      </c>
      <c r="G1192">
        <v>1714</v>
      </c>
    </row>
    <row r="1193" spans="1:7">
      <c r="A1193" t="s">
        <v>987</v>
      </c>
      <c r="D1193">
        <v>1687</v>
      </c>
      <c r="E1193">
        <v>1053</v>
      </c>
      <c r="G1193">
        <v>2740</v>
      </c>
    </row>
    <row r="1194" spans="1:7">
      <c r="A1194" t="s">
        <v>990</v>
      </c>
      <c r="D1194">
        <v>1056</v>
      </c>
      <c r="G1194">
        <v>1056</v>
      </c>
    </row>
    <row r="1195" spans="1:7">
      <c r="A1195" t="s">
        <v>1233</v>
      </c>
      <c r="E1195">
        <v>2367</v>
      </c>
      <c r="F1195">
        <v>447</v>
      </c>
      <c r="G1195">
        <v>2814</v>
      </c>
    </row>
    <row r="1196" spans="1:7">
      <c r="A1196" t="s">
        <v>870</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873</v>
      </c>
    </row>
    <row r="1210" spans="1:7">
      <c r="A1210" t="s">
        <v>1212</v>
      </c>
    </row>
    <row r="1211" spans="1:7">
      <c r="A1211" t="s">
        <v>861</v>
      </c>
      <c r="B1211">
        <v>1812</v>
      </c>
      <c r="C1211">
        <v>1838</v>
      </c>
      <c r="E1211">
        <v>0</v>
      </c>
      <c r="G1211">
        <v>3650</v>
      </c>
    </row>
    <row r="1212" spans="1:7">
      <c r="A1212" t="s">
        <v>1042</v>
      </c>
      <c r="B1212">
        <v>1314</v>
      </c>
      <c r="G1212">
        <v>1314</v>
      </c>
    </row>
    <row r="1213" spans="1:7">
      <c r="A1213" t="s">
        <v>960</v>
      </c>
      <c r="D1213">
        <v>0</v>
      </c>
      <c r="G1213">
        <v>0</v>
      </c>
    </row>
    <row r="1214" spans="1:7">
      <c r="A1214" t="s">
        <v>987</v>
      </c>
      <c r="B1214">
        <v>0</v>
      </c>
      <c r="G1214">
        <v>0</v>
      </c>
    </row>
    <row r="1215" spans="1:7">
      <c r="A1215" t="s">
        <v>990</v>
      </c>
      <c r="B1215">
        <v>1356</v>
      </c>
      <c r="C1215">
        <v>1435</v>
      </c>
      <c r="D1215">
        <v>1295</v>
      </c>
      <c r="G1215">
        <v>4086</v>
      </c>
    </row>
    <row r="1216" spans="1:7">
      <c r="A1216" t="s">
        <v>1233</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1030</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1042</v>
      </c>
    </row>
    <row r="1242" spans="1:7">
      <c r="A1242" t="s">
        <v>990</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635</v>
      </c>
      <c r="C1252">
        <v>2719</v>
      </c>
      <c r="D1252">
        <v>408</v>
      </c>
      <c r="G1252">
        <v>3127</v>
      </c>
    </row>
    <row r="1253" spans="1:7">
      <c r="A1253" t="s">
        <v>1159</v>
      </c>
      <c r="C1253">
        <v>1277</v>
      </c>
      <c r="G1253">
        <v>1277</v>
      </c>
    </row>
    <row r="1254" spans="1:7">
      <c r="A1254" t="s">
        <v>996</v>
      </c>
      <c r="D1254">
        <v>686</v>
      </c>
      <c r="E1254">
        <v>736</v>
      </c>
      <c r="G1254">
        <v>1422</v>
      </c>
    </row>
    <row r="1255" spans="1:7">
      <c r="A1255" t="s">
        <v>993</v>
      </c>
      <c r="D1255">
        <v>867</v>
      </c>
      <c r="E1255">
        <v>1539</v>
      </c>
      <c r="G1255">
        <v>2406</v>
      </c>
    </row>
    <row r="1256" spans="1:7">
      <c r="A1256" t="s">
        <v>641</v>
      </c>
      <c r="D1256">
        <v>2000</v>
      </c>
      <c r="E1256">
        <v>970</v>
      </c>
      <c r="G1256">
        <v>2970</v>
      </c>
    </row>
    <row r="1257" spans="1:7">
      <c r="A1257" t="s">
        <v>846</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861</v>
      </c>
      <c r="D1268">
        <v>149</v>
      </c>
      <c r="G1268">
        <v>149</v>
      </c>
    </row>
    <row r="1269" spans="1:7">
      <c r="A1269" t="s">
        <v>1042</v>
      </c>
    </row>
    <row r="1270" spans="1:7">
      <c r="A1270" t="s">
        <v>1230</v>
      </c>
    </row>
    <row r="1271" spans="1:7">
      <c r="A1271" t="s">
        <v>987</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996</v>
      </c>
      <c r="B1285">
        <v>835</v>
      </c>
      <c r="C1285">
        <v>858</v>
      </c>
      <c r="D1285">
        <v>976</v>
      </c>
      <c r="G1285">
        <v>2669</v>
      </c>
    </row>
    <row r="1286" spans="1:7">
      <c r="A1286" t="s">
        <v>993</v>
      </c>
      <c r="B1286">
        <v>1590</v>
      </c>
      <c r="C1286">
        <v>1230</v>
      </c>
      <c r="D1286">
        <v>1015</v>
      </c>
      <c r="G1286">
        <v>3835</v>
      </c>
    </row>
    <row r="1287" spans="1:7">
      <c r="A1287" t="s">
        <v>846</v>
      </c>
      <c r="B1287">
        <v>1530</v>
      </c>
      <c r="C1287">
        <v>388</v>
      </c>
      <c r="E1287">
        <v>470</v>
      </c>
      <c r="G1287">
        <v>2388</v>
      </c>
    </row>
    <row r="1288" spans="1:7">
      <c r="A1288" t="s">
        <v>999</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1212</v>
      </c>
      <c r="E1299">
        <v>253</v>
      </c>
      <c r="G1299">
        <v>253</v>
      </c>
    </row>
    <row r="1300" spans="1:7">
      <c r="A1300" t="s">
        <v>861</v>
      </c>
    </row>
    <row r="1301" spans="1:7">
      <c r="A1301" t="s">
        <v>516</v>
      </c>
    </row>
    <row r="1302" spans="1:7">
      <c r="A1302" t="s">
        <v>1447</v>
      </c>
    </row>
    <row r="1303" spans="1:7">
      <c r="A1303" t="s">
        <v>1448</v>
      </c>
    </row>
    <row r="1304" spans="1:7">
      <c r="A1304" t="s">
        <v>635</v>
      </c>
      <c r="D1304">
        <v>1809</v>
      </c>
      <c r="E1304">
        <v>696</v>
      </c>
      <c r="F1304">
        <v>3</v>
      </c>
      <c r="G1304">
        <v>2508</v>
      </c>
    </row>
    <row r="1305" spans="1:7">
      <c r="A1305" t="s">
        <v>996</v>
      </c>
      <c r="B1305">
        <v>505</v>
      </c>
      <c r="G1305">
        <v>505</v>
      </c>
    </row>
    <row r="1306" spans="1:7">
      <c r="A1306" t="s">
        <v>993</v>
      </c>
    </row>
    <row r="1307" spans="1:7">
      <c r="A1307" t="s">
        <v>999</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895</v>
      </c>
      <c r="C1311">
        <v>251</v>
      </c>
      <c r="E1311">
        <v>298</v>
      </c>
      <c r="G1311">
        <v>549</v>
      </c>
    </row>
    <row r="1312" spans="1:7">
      <c r="A1312" t="s">
        <v>900</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861</v>
      </c>
    </row>
    <row r="1322" spans="1:7">
      <c r="A1322" t="s">
        <v>1272</v>
      </c>
      <c r="E1322">
        <v>30</v>
      </c>
      <c r="G1322">
        <v>30</v>
      </c>
    </row>
    <row r="1323" spans="1:7">
      <c r="A1323" t="s">
        <v>1303</v>
      </c>
      <c r="F1323">
        <v>342</v>
      </c>
      <c r="G1323">
        <v>342</v>
      </c>
    </row>
    <row r="1324" spans="1:7">
      <c r="A1324" t="s">
        <v>895</v>
      </c>
      <c r="D1324">
        <v>150</v>
      </c>
      <c r="G1324">
        <v>150</v>
      </c>
    </row>
    <row r="1325" spans="1:7">
      <c r="A1325" t="s">
        <v>900</v>
      </c>
      <c r="B1325">
        <v>712</v>
      </c>
      <c r="C1325">
        <v>1092</v>
      </c>
      <c r="D1325">
        <v>384</v>
      </c>
      <c r="E1325">
        <v>397</v>
      </c>
      <c r="G1325">
        <v>2585</v>
      </c>
    </row>
    <row r="1326" spans="1:7">
      <c r="A1326" t="s">
        <v>1449</v>
      </c>
      <c r="C1326">
        <v>189</v>
      </c>
      <c r="G1326">
        <v>189</v>
      </c>
    </row>
    <row r="1327" spans="1:7">
      <c r="A1327" t="s">
        <v>858</v>
      </c>
      <c r="C1327">
        <v>817</v>
      </c>
      <c r="G1327">
        <v>817</v>
      </c>
    </row>
    <row r="1328" spans="1:7">
      <c r="A1328" t="s">
        <v>775</v>
      </c>
      <c r="D1328">
        <v>753</v>
      </c>
      <c r="E1328">
        <v>1289</v>
      </c>
      <c r="G1328">
        <v>2042</v>
      </c>
    </row>
    <row r="1329" spans="1:7">
      <c r="A1329" t="s">
        <v>638</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870</v>
      </c>
      <c r="C1339">
        <v>1340</v>
      </c>
      <c r="D1339">
        <v>1529</v>
      </c>
      <c r="E1339">
        <v>1168</v>
      </c>
      <c r="F1339">
        <v>1008</v>
      </c>
      <c r="G1339">
        <v>5045</v>
      </c>
    </row>
    <row r="1340" spans="1:7">
      <c r="A1340" t="s">
        <v>900</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870</v>
      </c>
      <c r="B1351">
        <v>1274</v>
      </c>
      <c r="C1351">
        <v>1073</v>
      </c>
      <c r="D1351">
        <v>271</v>
      </c>
      <c r="G1351">
        <v>2618</v>
      </c>
    </row>
    <row r="1352" spans="1:7">
      <c r="A1352" t="s">
        <v>1305</v>
      </c>
      <c r="E1352">
        <v>1033</v>
      </c>
      <c r="G1352">
        <v>1033</v>
      </c>
    </row>
    <row r="1353" spans="1:7">
      <c r="A1353" t="s">
        <v>635</v>
      </c>
      <c r="D1353">
        <v>667</v>
      </c>
      <c r="G1353">
        <v>667</v>
      </c>
    </row>
    <row r="1354" spans="1:7">
      <c r="A1354" t="s">
        <v>900</v>
      </c>
      <c r="B1354">
        <v>1044</v>
      </c>
      <c r="G1354">
        <v>1044</v>
      </c>
    </row>
    <row r="1355" spans="1:7">
      <c r="A1355" t="s">
        <v>775</v>
      </c>
      <c r="C1355">
        <v>1062</v>
      </c>
      <c r="D1355">
        <v>1318</v>
      </c>
      <c r="E1355">
        <v>1165</v>
      </c>
      <c r="G1355">
        <v>3545</v>
      </c>
    </row>
    <row r="1356" spans="1:7">
      <c r="A1356" t="s">
        <v>638</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870</v>
      </c>
    </row>
    <row r="1369" spans="1:7">
      <c r="A1369" t="s">
        <v>900</v>
      </c>
    </row>
    <row r="1370" spans="1:7">
      <c r="A1370" t="s">
        <v>775</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839</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1454</v>
      </c>
      <c r="D1407">
        <v>86</v>
      </c>
      <c r="G1407">
        <v>86</v>
      </c>
    </row>
    <row r="1408" spans="1:7">
      <c r="A1408" t="s">
        <v>1455</v>
      </c>
      <c r="D1408">
        <v>157</v>
      </c>
      <c r="G1408">
        <v>157</v>
      </c>
    </row>
    <row r="1409" spans="1:7">
      <c r="A1409" t="s">
        <v>805</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805</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632</v>
      </c>
      <c r="D1425">
        <v>172</v>
      </c>
      <c r="G1425">
        <v>172</v>
      </c>
    </row>
    <row r="1426" spans="1:7">
      <c r="A1426" t="s">
        <v>798</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805</v>
      </c>
      <c r="C1437">
        <v>1420</v>
      </c>
      <c r="D1437">
        <v>1208</v>
      </c>
      <c r="E1437">
        <v>596</v>
      </c>
      <c r="G1437">
        <v>3224</v>
      </c>
    </row>
    <row r="1438" spans="1:7">
      <c r="A1438" t="s">
        <v>1083</v>
      </c>
      <c r="B1438">
        <v>396</v>
      </c>
      <c r="E1438">
        <v>145</v>
      </c>
      <c r="G1438">
        <v>541</v>
      </c>
    </row>
    <row r="1439" spans="1:7">
      <c r="A1439" t="s">
        <v>765</v>
      </c>
      <c r="B1439">
        <v>978</v>
      </c>
      <c r="C1439">
        <v>1555</v>
      </c>
      <c r="D1439">
        <v>1095</v>
      </c>
      <c r="G1439">
        <v>3628</v>
      </c>
    </row>
    <row r="1440" spans="1:7">
      <c r="A1440" t="s">
        <v>808</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811</v>
      </c>
      <c r="C1443">
        <v>551</v>
      </c>
      <c r="D1443">
        <v>1606</v>
      </c>
      <c r="G1443">
        <v>2157</v>
      </c>
    </row>
    <row r="1444" spans="1:7">
      <c r="A1444" t="s">
        <v>819</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805</v>
      </c>
    </row>
    <row r="1453" spans="1:7">
      <c r="A1453" t="s">
        <v>1327</v>
      </c>
    </row>
    <row r="1454" spans="1:7">
      <c r="A1454" t="s">
        <v>1325</v>
      </c>
    </row>
    <row r="1455" spans="1:7">
      <c r="A1455" t="s">
        <v>1083</v>
      </c>
    </row>
    <row r="1456" spans="1:7">
      <c r="A1456" t="s">
        <v>765</v>
      </c>
      <c r="C1456">
        <v>400</v>
      </c>
      <c r="G1456">
        <v>400</v>
      </c>
    </row>
    <row r="1457" spans="1:7">
      <c r="A1457" t="s">
        <v>808</v>
      </c>
    </row>
    <row r="1458" spans="1:7">
      <c r="A1458" t="s">
        <v>1329</v>
      </c>
    </row>
    <row r="1459" spans="1:7">
      <c r="A1459" t="s">
        <v>811</v>
      </c>
    </row>
    <row r="1460" spans="1:7">
      <c r="A1460" t="s">
        <v>819</v>
      </c>
    </row>
    <row r="1461" spans="1:7">
      <c r="A1461" t="s">
        <v>767</v>
      </c>
      <c r="B1461">
        <v>1360</v>
      </c>
      <c r="G1461">
        <v>1360</v>
      </c>
    </row>
    <row r="1462" spans="1:7">
      <c r="A1462" t="s">
        <v>814</v>
      </c>
      <c r="C1462">
        <v>102</v>
      </c>
      <c r="G1462">
        <v>102</v>
      </c>
    </row>
    <row r="1463" spans="1:7">
      <c r="A1463" t="s">
        <v>816</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805</v>
      </c>
    </row>
    <row r="1473" spans="1:7">
      <c r="A1473" t="s">
        <v>765</v>
      </c>
    </row>
    <row r="1474" spans="1:7">
      <c r="A1474" t="s">
        <v>767</v>
      </c>
    </row>
    <row r="1475" spans="1:7">
      <c r="A1475" t="s">
        <v>814</v>
      </c>
    </row>
    <row r="1476" spans="1:7">
      <c r="A1476" t="s">
        <v>816</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row>
    <row r="1486" spans="1:7">
      <c r="A1486" t="s">
        <v>632</v>
      </c>
      <c r="B1486">
        <v>572</v>
      </c>
      <c r="C1486">
        <v>776</v>
      </c>
      <c r="D1486">
        <v>1009</v>
      </c>
      <c r="E1486">
        <v>770</v>
      </c>
      <c r="G1486">
        <v>3127</v>
      </c>
    </row>
    <row r="1487" spans="1:7">
      <c r="A1487" t="s">
        <v>773</v>
      </c>
    </row>
    <row r="1488" spans="1:7">
      <c r="A1488" t="s">
        <v>624</v>
      </c>
      <c r="B1488">
        <v>1212</v>
      </c>
      <c r="C1488">
        <v>866</v>
      </c>
      <c r="D1488">
        <v>969</v>
      </c>
      <c r="E1488">
        <v>262</v>
      </c>
      <c r="G1488">
        <v>3309</v>
      </c>
    </row>
    <row r="1489" spans="1:7">
      <c r="A1489" t="s">
        <v>581</v>
      </c>
      <c r="B1489">
        <v>940</v>
      </c>
      <c r="C1489">
        <v>1575</v>
      </c>
      <c r="D1489">
        <v>507</v>
      </c>
      <c r="G1489">
        <v>3022</v>
      </c>
    </row>
    <row r="1490" spans="1:7">
      <c r="A1490" t="s">
        <v>607</v>
      </c>
      <c r="E1490">
        <v>2434</v>
      </c>
      <c r="G1490">
        <v>2434</v>
      </c>
    </row>
    <row r="1491" spans="1:7">
      <c r="A1491" t="s">
        <v>575</v>
      </c>
      <c r="C1491">
        <v>767</v>
      </c>
      <c r="D1491">
        <v>779</v>
      </c>
      <c r="E1491">
        <v>130</v>
      </c>
      <c r="G1491">
        <v>1676</v>
      </c>
    </row>
    <row r="1492" spans="1:7">
      <c r="A1492" t="s">
        <v>662</v>
      </c>
    </row>
    <row r="1493" spans="1:7">
      <c r="A1493" t="s">
        <v>665</v>
      </c>
      <c r="B1493">
        <v>288</v>
      </c>
      <c r="G1493">
        <v>288</v>
      </c>
    </row>
    <row r="1494" spans="1:7">
      <c r="A1494" t="s">
        <v>667</v>
      </c>
      <c r="C1494">
        <v>290</v>
      </c>
      <c r="G1494">
        <v>290</v>
      </c>
    </row>
    <row r="1495" spans="1:7">
      <c r="A1495" t="s">
        <v>563</v>
      </c>
      <c r="D1495">
        <v>390</v>
      </c>
      <c r="G1495">
        <v>390</v>
      </c>
    </row>
    <row r="1496" spans="1:7">
      <c r="A1496" t="s">
        <v>569</v>
      </c>
      <c r="D1496">
        <v>454</v>
      </c>
      <c r="E1496">
        <v>285</v>
      </c>
      <c r="G1496">
        <v>739</v>
      </c>
    </row>
    <row r="1497" spans="1:7">
      <c r="A1497" t="s">
        <v>736</v>
      </c>
      <c r="D1497">
        <v>544</v>
      </c>
      <c r="E1497">
        <v>723</v>
      </c>
      <c r="G1497">
        <v>1267</v>
      </c>
    </row>
    <row r="1498" spans="1:7">
      <c r="A1498" t="s">
        <v>733</v>
      </c>
      <c r="C1498">
        <v>3749</v>
      </c>
      <c r="G1498">
        <v>3749</v>
      </c>
    </row>
    <row r="1499" spans="1:7">
      <c r="A1499" t="s">
        <v>596</v>
      </c>
    </row>
    <row r="1500" spans="1:7">
      <c r="A1500" t="s">
        <v>644</v>
      </c>
    </row>
    <row r="1501" spans="1:7">
      <c r="A1501" t="s">
        <v>472</v>
      </c>
      <c r="B1501">
        <v>3012</v>
      </c>
      <c r="C1501">
        <v>8023</v>
      </c>
      <c r="D1501">
        <v>4652</v>
      </c>
      <c r="E1501">
        <v>4604</v>
      </c>
      <c r="G1501">
        <v>20291</v>
      </c>
    </row>
    <row r="1504" spans="1:7">
      <c r="A1504" s="12" t="s">
        <v>1382</v>
      </c>
      <c r="B1504" s="12" t="s">
        <v>1381</v>
      </c>
    </row>
    <row r="1505" spans="1:3">
      <c r="A1505" s="12" t="s">
        <v>1383</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workbookViewId="0">
      <pane ySplit="1" topLeftCell="A2927"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77"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78"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79"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0" t="s">
        <v>2168</v>
      </c>
      <c r="G2118" t="s">
        <v>2105</v>
      </c>
    </row>
    <row r="2119" spans="1:7">
      <c r="A2119" s="347" t="s">
        <v>864</v>
      </c>
      <c r="B2119" s="178" t="s">
        <v>2031</v>
      </c>
      <c r="C2119" s="23">
        <v>45985</v>
      </c>
      <c r="D2119" s="74"/>
      <c r="E2119" s="11"/>
      <c r="F2119" s="1180" t="s">
        <v>2169</v>
      </c>
      <c r="G2119" t="s">
        <v>2105</v>
      </c>
    </row>
    <row r="2120" spans="1:7">
      <c r="A2120" s="11" t="s">
        <v>849</v>
      </c>
      <c r="B2120" s="178" t="s">
        <v>2031</v>
      </c>
      <c r="C2120" s="23">
        <v>45985</v>
      </c>
      <c r="D2120" s="74"/>
      <c r="E2120" s="11"/>
      <c r="F2120" s="1180"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79"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79"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1"/>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37" t="s">
        <v>56</v>
      </c>
      <c r="C2380" s="23">
        <v>46010</v>
      </c>
      <c r="D2380" s="11">
        <v>582</v>
      </c>
      <c r="G2380" t="s">
        <v>2185</v>
      </c>
    </row>
    <row r="2381" spans="1:7">
      <c r="A2381" s="178" t="s">
        <v>1209</v>
      </c>
      <c r="B2381" s="1137" t="s">
        <v>56</v>
      </c>
      <c r="C2381" s="23">
        <v>46010</v>
      </c>
      <c r="D2381" s="89">
        <v>2064</v>
      </c>
      <c r="G2381" t="s">
        <v>2185</v>
      </c>
    </row>
    <row r="2382" spans="1:7">
      <c r="A2382" s="178" t="s">
        <v>1221</v>
      </c>
      <c r="B2382" s="1137" t="s">
        <v>56</v>
      </c>
      <c r="C2382" s="23">
        <v>46010</v>
      </c>
      <c r="D2382" s="89">
        <v>1683</v>
      </c>
      <c r="G2382" t="s">
        <v>2185</v>
      </c>
    </row>
    <row r="2383" spans="1:7">
      <c r="A2383" s="178" t="s">
        <v>1212</v>
      </c>
      <c r="B2383" s="1137" t="s">
        <v>56</v>
      </c>
      <c r="C2383" s="23">
        <v>46010</v>
      </c>
      <c r="D2383" s="89">
        <v>1235</v>
      </c>
      <c r="G2383" t="s">
        <v>2185</v>
      </c>
    </row>
    <row r="2384" spans="1:7">
      <c r="A2384" s="178" t="s">
        <v>1206</v>
      </c>
      <c r="B2384" s="1137" t="s">
        <v>56</v>
      </c>
      <c r="C2384" s="23">
        <v>46010</v>
      </c>
      <c r="F2384" s="11" t="s">
        <v>2286</v>
      </c>
      <c r="G2384" t="s">
        <v>2185</v>
      </c>
    </row>
    <row r="2385" spans="1:7">
      <c r="A2385" s="178" t="s">
        <v>1236</v>
      </c>
      <c r="B2385" s="1137" t="s">
        <v>56</v>
      </c>
      <c r="C2385" s="23">
        <v>46010</v>
      </c>
      <c r="D2385" s="11">
        <v>780</v>
      </c>
      <c r="E2385" s="135"/>
      <c r="F2385" s="50"/>
      <c r="G2385" t="s">
        <v>2185</v>
      </c>
    </row>
    <row r="2386" spans="1:7">
      <c r="A2386" s="178" t="s">
        <v>1446</v>
      </c>
      <c r="B2386" s="1137"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2" t="s">
        <v>56</v>
      </c>
      <c r="C2404" s="23">
        <v>46014</v>
      </c>
      <c r="E2404" s="250">
        <v>14727</v>
      </c>
      <c r="F2404" s="347" t="s">
        <v>2291</v>
      </c>
      <c r="G2404" t="s">
        <v>2185</v>
      </c>
    </row>
    <row r="2405" spans="1:7">
      <c r="A2405" s="296" t="s">
        <v>1227</v>
      </c>
      <c r="B2405" s="1183"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3"/>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3" t="s">
        <v>2301</v>
      </c>
      <c r="G2448" t="s">
        <v>2297</v>
      </c>
    </row>
    <row r="2449" spans="1:7">
      <c r="A2449" s="178" t="s">
        <v>960</v>
      </c>
      <c r="B2449" s="91" t="s">
        <v>56</v>
      </c>
      <c r="C2449" s="23">
        <v>46029</v>
      </c>
      <c r="D2449" s="38">
        <v>180</v>
      </c>
      <c r="E2449" s="11"/>
      <c r="F2449" s="1153" t="s">
        <v>1470</v>
      </c>
      <c r="G2449" t="s">
        <v>2297</v>
      </c>
    </row>
    <row r="2450" spans="1:7">
      <c r="A2450" s="178" t="s">
        <v>861</v>
      </c>
      <c r="B2450" s="91" t="s">
        <v>52</v>
      </c>
      <c r="C2450" s="23">
        <v>46029</v>
      </c>
      <c r="D2450" s="798">
        <v>2151</v>
      </c>
      <c r="E2450" s="11"/>
      <c r="F2450" s="1153"/>
      <c r="G2450" t="s">
        <v>2297</v>
      </c>
    </row>
    <row r="2451" spans="1:7">
      <c r="A2451" s="178" t="s">
        <v>1230</v>
      </c>
      <c r="B2451" s="91" t="s">
        <v>56</v>
      </c>
      <c r="C2451" s="23">
        <v>46029</v>
      </c>
      <c r="D2451" s="798">
        <v>3079</v>
      </c>
      <c r="E2451" s="11"/>
      <c r="F2451" s="1153"/>
      <c r="G2451" t="s">
        <v>2297</v>
      </c>
    </row>
    <row r="2452" spans="1:7">
      <c r="A2452" s="296" t="s">
        <v>1215</v>
      </c>
      <c r="B2452" s="587" t="s">
        <v>56</v>
      </c>
      <c r="C2452" s="23">
        <v>46029</v>
      </c>
      <c r="D2452" s="38">
        <v>0</v>
      </c>
      <c r="E2452" s="11"/>
      <c r="F2452" s="1184" t="s">
        <v>2296</v>
      </c>
      <c r="G2452" t="s">
        <v>2297</v>
      </c>
    </row>
    <row r="2453" spans="1:7" ht="15.75">
      <c r="A2453" s="178" t="s">
        <v>435</v>
      </c>
      <c r="B2453" s="175" t="s">
        <v>1390</v>
      </c>
      <c r="C2453" s="239">
        <v>46030</v>
      </c>
      <c r="D2453" s="38">
        <v>85</v>
      </c>
      <c r="E2453" s="11"/>
      <c r="F2453" s="1153"/>
      <c r="G2453" t="s">
        <v>2297</v>
      </c>
    </row>
    <row r="2454" spans="1:7" ht="15.75">
      <c r="A2454" s="178" t="s">
        <v>504</v>
      </c>
      <c r="B2454" s="175" t="s">
        <v>1390</v>
      </c>
      <c r="C2454" s="239">
        <v>46030</v>
      </c>
      <c r="D2454" s="38">
        <v>113</v>
      </c>
      <c r="E2454" s="11"/>
      <c r="F2454" s="1153" t="s">
        <v>2302</v>
      </c>
      <c r="G2454" t="s">
        <v>2297</v>
      </c>
    </row>
    <row r="2455" spans="1:7">
      <c r="A2455" s="317" t="s">
        <v>987</v>
      </c>
      <c r="B2455" s="793" t="s">
        <v>56</v>
      </c>
      <c r="C2455" s="23">
        <v>46030</v>
      </c>
      <c r="D2455" s="798">
        <v>1053</v>
      </c>
      <c r="E2455" s="11"/>
      <c r="F2455" s="1153" t="s">
        <v>2303</v>
      </c>
      <c r="G2455" t="s">
        <v>2297</v>
      </c>
    </row>
    <row r="2456" spans="1:7">
      <c r="A2456" s="178" t="s">
        <v>861</v>
      </c>
      <c r="B2456" s="91" t="s">
        <v>52</v>
      </c>
      <c r="C2456" s="23">
        <v>46030</v>
      </c>
      <c r="D2456" s="798">
        <v>1926</v>
      </c>
      <c r="E2456" s="11"/>
      <c r="F2456" s="1153"/>
      <c r="G2456" t="s">
        <v>2297</v>
      </c>
    </row>
    <row r="2457" spans="1:7">
      <c r="A2457" s="178" t="s">
        <v>1233</v>
      </c>
      <c r="B2457" s="91" t="s">
        <v>56</v>
      </c>
      <c r="C2457" s="23">
        <v>46030</v>
      </c>
      <c r="D2457" s="798">
        <v>2367</v>
      </c>
      <c r="E2457" s="11"/>
      <c r="F2457" s="1153"/>
      <c r="G2457" t="s">
        <v>2297</v>
      </c>
    </row>
    <row r="2458" spans="1:7">
      <c r="A2458" s="178" t="s">
        <v>864</v>
      </c>
      <c r="B2458" s="91" t="s">
        <v>2304</v>
      </c>
      <c r="C2458" s="23">
        <v>46030</v>
      </c>
      <c r="D2458" s="798"/>
      <c r="E2458" s="798">
        <v>2706</v>
      </c>
      <c r="F2458" s="1153"/>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3"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3"/>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4"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3"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3"/>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3" t="s">
        <v>1589</v>
      </c>
      <c r="G2486" t="s">
        <v>2297</v>
      </c>
    </row>
    <row r="2487" spans="1:7">
      <c r="A2487" s="317" t="s">
        <v>861</v>
      </c>
      <c r="B2487" s="793" t="s">
        <v>52</v>
      </c>
      <c r="C2487" s="23">
        <v>46035</v>
      </c>
      <c r="D2487" s="798">
        <v>1838</v>
      </c>
      <c r="E2487" s="38"/>
      <c r="F2487" s="1153"/>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4"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5"/>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3"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3" t="s">
        <v>2327</v>
      </c>
      <c r="G2528" t="s">
        <v>2297</v>
      </c>
    </row>
    <row r="2529" spans="1:7">
      <c r="A2529" s="244" t="s">
        <v>1448</v>
      </c>
      <c r="B2529" s="244" t="s">
        <v>62</v>
      </c>
      <c r="C2529" s="23">
        <v>46042</v>
      </c>
      <c r="D2529" s="89">
        <v>1382</v>
      </c>
      <c r="F2529" s="1153" t="s">
        <v>2246</v>
      </c>
      <c r="G2529" t="s">
        <v>2297</v>
      </c>
    </row>
    <row r="2530" spans="1:7">
      <c r="A2530" s="244" t="s">
        <v>635</v>
      </c>
      <c r="B2530" s="244" t="s">
        <v>52</v>
      </c>
      <c r="C2530" s="23">
        <v>46042</v>
      </c>
      <c r="D2530" s="89">
        <v>2719</v>
      </c>
      <c r="F2530" s="1153"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3"/>
      <c r="G2532" t="s">
        <v>2297</v>
      </c>
    </row>
    <row r="2533" spans="1:7">
      <c r="A2533" s="556" t="s">
        <v>1153</v>
      </c>
      <c r="B2533" s="91" t="s">
        <v>56</v>
      </c>
      <c r="C2533" s="262">
        <v>46042</v>
      </c>
      <c r="D2533" s="50">
        <v>506</v>
      </c>
      <c r="E2533" s="135"/>
      <c r="F2533" s="1186"/>
      <c r="G2533" t="s">
        <v>2297</v>
      </c>
    </row>
    <row r="2534" spans="1:7">
      <c r="A2534" s="235" t="s">
        <v>1360</v>
      </c>
      <c r="B2534" s="587" t="s">
        <v>56</v>
      </c>
      <c r="C2534" s="23">
        <v>46042</v>
      </c>
      <c r="D2534" s="89">
        <v>2209</v>
      </c>
      <c r="E2534" s="11"/>
      <c r="F2534" s="1153" t="s">
        <v>1963</v>
      </c>
      <c r="G2534" t="s">
        <v>2297</v>
      </c>
    </row>
    <row r="2535" spans="1:7" ht="15.75">
      <c r="A2535" s="76" t="s">
        <v>516</v>
      </c>
      <c r="B2535" s="175" t="s">
        <v>1390</v>
      </c>
      <c r="C2535" s="248">
        <v>46043</v>
      </c>
      <c r="D2535" s="103">
        <v>182</v>
      </c>
      <c r="E2535" s="182"/>
      <c r="F2535" s="1187"/>
      <c r="G2535" t="s">
        <v>2297</v>
      </c>
    </row>
    <row r="2536" spans="1:7">
      <c r="A2536" s="556" t="s">
        <v>508</v>
      </c>
      <c r="B2536" s="556" t="s">
        <v>58</v>
      </c>
      <c r="C2536" s="23">
        <v>46043</v>
      </c>
      <c r="D2536" s="11">
        <v>150</v>
      </c>
      <c r="F2536" s="1153"/>
      <c r="G2536" t="s">
        <v>2297</v>
      </c>
    </row>
    <row r="2537" spans="1:7">
      <c r="A2537" s="76" t="s">
        <v>996</v>
      </c>
      <c r="B2537" s="176" t="s">
        <v>911</v>
      </c>
      <c r="C2537" s="239">
        <v>46043</v>
      </c>
      <c r="D2537" s="11">
        <v>686</v>
      </c>
      <c r="F2537" s="1153" t="s">
        <v>2306</v>
      </c>
      <c r="G2537" t="s">
        <v>2297</v>
      </c>
    </row>
    <row r="2538" spans="1:7">
      <c r="A2538" s="556" t="s">
        <v>993</v>
      </c>
      <c r="B2538" s="879" t="s">
        <v>56</v>
      </c>
      <c r="C2538" s="23">
        <v>46043</v>
      </c>
      <c r="D2538" s="11">
        <v>867</v>
      </c>
      <c r="F2538" s="1153" t="s">
        <v>2329</v>
      </c>
      <c r="G2538" t="s">
        <v>2297</v>
      </c>
    </row>
    <row r="2539" spans="1:7" ht="15.75">
      <c r="A2539" s="76" t="s">
        <v>1042</v>
      </c>
      <c r="B2539" s="175" t="s">
        <v>1390</v>
      </c>
      <c r="C2539" s="239">
        <v>46043</v>
      </c>
      <c r="E2539" s="250">
        <v>3507</v>
      </c>
      <c r="F2539" s="1153" t="s">
        <v>2330</v>
      </c>
      <c r="G2539" t="s">
        <v>2297</v>
      </c>
    </row>
    <row r="2540" spans="1:7">
      <c r="A2540" s="244" t="s">
        <v>1447</v>
      </c>
      <c r="B2540" s="244" t="s">
        <v>58</v>
      </c>
      <c r="C2540" s="23">
        <v>46043</v>
      </c>
      <c r="D2540" s="11">
        <v>754</v>
      </c>
      <c r="F2540" s="1153" t="s">
        <v>2331</v>
      </c>
      <c r="G2540" t="s">
        <v>2297</v>
      </c>
    </row>
    <row r="2541" spans="1:7">
      <c r="A2541" s="244" t="s">
        <v>1448</v>
      </c>
      <c r="B2541" s="244" t="s">
        <v>62</v>
      </c>
      <c r="C2541" s="23">
        <v>46043</v>
      </c>
      <c r="D2541" s="11">
        <v>993</v>
      </c>
      <c r="F2541" s="1153" t="s">
        <v>2332</v>
      </c>
      <c r="G2541" t="s">
        <v>2297</v>
      </c>
    </row>
    <row r="2542" spans="1:7">
      <c r="A2542" s="244" t="s">
        <v>635</v>
      </c>
      <c r="B2542" s="244" t="s">
        <v>52</v>
      </c>
      <c r="C2542" s="23">
        <v>46043</v>
      </c>
      <c r="D2542" s="89">
        <v>408</v>
      </c>
      <c r="F2542" s="1153"/>
      <c r="G2542" t="s">
        <v>2297</v>
      </c>
    </row>
    <row r="2543" spans="1:7">
      <c r="A2543" s="244" t="s">
        <v>641</v>
      </c>
      <c r="B2543" s="244" t="s">
        <v>52</v>
      </c>
      <c r="C2543" s="23">
        <v>46043</v>
      </c>
      <c r="D2543" s="89">
        <v>2000</v>
      </c>
      <c r="F2543" s="1153"/>
      <c r="G2543" t="s">
        <v>2297</v>
      </c>
    </row>
    <row r="2544" spans="1:7">
      <c r="A2544" s="240" t="s">
        <v>1157</v>
      </c>
      <c r="B2544" s="91" t="s">
        <v>56</v>
      </c>
      <c r="C2544" s="23">
        <v>46043</v>
      </c>
      <c r="D2544" s="11">
        <v>575</v>
      </c>
      <c r="F2544" s="1153"/>
      <c r="G2544" t="s">
        <v>2297</v>
      </c>
    </row>
    <row r="2545" spans="1:7">
      <c r="A2545" s="556" t="s">
        <v>1155</v>
      </c>
      <c r="B2545" s="91" t="s">
        <v>56</v>
      </c>
      <c r="C2545" s="262">
        <v>46043</v>
      </c>
      <c r="D2545" s="818">
        <v>2265</v>
      </c>
      <c r="E2545" s="135"/>
      <c r="F2545" s="1186"/>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87"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3" t="s">
        <v>2333</v>
      </c>
      <c r="G2549" t="s">
        <v>2297</v>
      </c>
    </row>
    <row r="2550" spans="1:7">
      <c r="A2550" s="556" t="s">
        <v>993</v>
      </c>
      <c r="B2550" s="879" t="s">
        <v>56</v>
      </c>
      <c r="C2550" s="23">
        <v>46044</v>
      </c>
      <c r="D2550" s="89">
        <v>1539</v>
      </c>
      <c r="F2550" s="1153" t="s">
        <v>2334</v>
      </c>
      <c r="G2550" t="s">
        <v>2297</v>
      </c>
    </row>
    <row r="2551" spans="1:7" ht="15.75">
      <c r="A2551" s="76" t="s">
        <v>990</v>
      </c>
      <c r="B2551" s="175" t="s">
        <v>1390</v>
      </c>
      <c r="C2551" s="239">
        <v>46044</v>
      </c>
      <c r="E2551" s="74">
        <v>486</v>
      </c>
      <c r="F2551" s="1153" t="s">
        <v>2335</v>
      </c>
      <c r="G2551" t="s">
        <v>2297</v>
      </c>
    </row>
    <row r="2552" spans="1:7">
      <c r="A2552" s="244" t="s">
        <v>1447</v>
      </c>
      <c r="B2552" s="244" t="s">
        <v>58</v>
      </c>
      <c r="C2552" s="23">
        <v>46044</v>
      </c>
      <c r="D2552" s="11">
        <v>520</v>
      </c>
      <c r="F2552" s="1153" t="s">
        <v>2321</v>
      </c>
      <c r="G2552" t="s">
        <v>2297</v>
      </c>
    </row>
    <row r="2553" spans="1:7">
      <c r="A2553" s="244" t="s">
        <v>1448</v>
      </c>
      <c r="B2553" s="244" t="s">
        <v>62</v>
      </c>
      <c r="C2553" s="23">
        <v>46044</v>
      </c>
      <c r="D2553" s="89">
        <v>1462</v>
      </c>
      <c r="F2553" s="1153" t="s">
        <v>2336</v>
      </c>
      <c r="G2553" t="s">
        <v>2297</v>
      </c>
    </row>
    <row r="2554" spans="1:7">
      <c r="A2554" s="244" t="s">
        <v>846</v>
      </c>
      <c r="B2554" s="244" t="s">
        <v>52</v>
      </c>
      <c r="C2554" s="23">
        <v>46044</v>
      </c>
      <c r="D2554" s="89">
        <v>2031</v>
      </c>
      <c r="F2554" s="1153" t="s">
        <v>2337</v>
      </c>
      <c r="G2554" t="s">
        <v>2297</v>
      </c>
    </row>
    <row r="2555" spans="1:7">
      <c r="A2555" s="244" t="s">
        <v>641</v>
      </c>
      <c r="B2555" s="244" t="s">
        <v>52</v>
      </c>
      <c r="C2555" s="23">
        <v>46044</v>
      </c>
      <c r="D2555" s="11">
        <v>970</v>
      </c>
      <c r="F2555" s="1153" t="s">
        <v>2338</v>
      </c>
      <c r="G2555" t="s">
        <v>2297</v>
      </c>
    </row>
    <row r="2556" spans="1:7">
      <c r="A2556" s="244" t="s">
        <v>1144</v>
      </c>
      <c r="B2556" s="91" t="s">
        <v>56</v>
      </c>
      <c r="C2556" s="23">
        <v>46044</v>
      </c>
      <c r="D2556" s="89">
        <v>1776</v>
      </c>
      <c r="F2556" s="1153" t="s">
        <v>2339</v>
      </c>
      <c r="G2556" t="s">
        <v>2297</v>
      </c>
    </row>
    <row r="2557" spans="1:7">
      <c r="A2557" s="556" t="s">
        <v>1233</v>
      </c>
      <c r="B2557" s="587" t="s">
        <v>56</v>
      </c>
      <c r="C2557" s="23">
        <v>46044</v>
      </c>
      <c r="D2557" s="89">
        <v>1940</v>
      </c>
      <c r="F2557" s="1153" t="s">
        <v>2340</v>
      </c>
      <c r="G2557" t="s">
        <v>2297</v>
      </c>
    </row>
    <row r="2558" spans="1:7" ht="15.75">
      <c r="A2558" s="76" t="s">
        <v>386</v>
      </c>
      <c r="B2558" s="175" t="s">
        <v>1390</v>
      </c>
      <c r="C2558" s="239">
        <v>46045</v>
      </c>
      <c r="D2558" s="11">
        <v>57</v>
      </c>
      <c r="F2558" s="1153" t="s">
        <v>1884</v>
      </c>
      <c r="G2558" t="s">
        <v>2297</v>
      </c>
    </row>
    <row r="2559" spans="1:7">
      <c r="A2559" s="244" t="s">
        <v>508</v>
      </c>
      <c r="B2559" s="244" t="s">
        <v>58</v>
      </c>
      <c r="C2559" s="23">
        <v>46045</v>
      </c>
      <c r="D2559" s="11">
        <v>274</v>
      </c>
      <c r="F2559" s="1153"/>
      <c r="G2559" t="s">
        <v>2297</v>
      </c>
    </row>
    <row r="2560" spans="1:7">
      <c r="A2560" s="240" t="s">
        <v>1447</v>
      </c>
      <c r="B2560" s="240" t="s">
        <v>58</v>
      </c>
      <c r="C2560" s="23">
        <v>46045</v>
      </c>
      <c r="D2560" s="11">
        <v>0</v>
      </c>
      <c r="F2560" s="1153" t="s">
        <v>104</v>
      </c>
      <c r="G2560" t="s">
        <v>2297</v>
      </c>
    </row>
    <row r="2561" spans="1:7">
      <c r="A2561" s="244" t="s">
        <v>1448</v>
      </c>
      <c r="B2561" s="244" t="s">
        <v>62</v>
      </c>
      <c r="C2561" s="23">
        <v>46045</v>
      </c>
      <c r="D2561" s="89">
        <v>1617</v>
      </c>
      <c r="F2561" s="1153"/>
      <c r="G2561" t="s">
        <v>2297</v>
      </c>
    </row>
    <row r="2562" spans="1:7">
      <c r="A2562" s="244" t="s">
        <v>846</v>
      </c>
      <c r="B2562" s="244" t="s">
        <v>52</v>
      </c>
      <c r="C2562" s="23">
        <v>46045</v>
      </c>
      <c r="D2562" s="11">
        <v>845</v>
      </c>
      <c r="F2562" s="1153" t="s">
        <v>2341</v>
      </c>
      <c r="G2562" t="s">
        <v>2297</v>
      </c>
    </row>
    <row r="2563" spans="1:7">
      <c r="A2563" s="240" t="s">
        <v>1155</v>
      </c>
      <c r="B2563" s="91" t="s">
        <v>56</v>
      </c>
      <c r="C2563" s="23">
        <v>46045</v>
      </c>
      <c r="D2563" s="89">
        <v>2651</v>
      </c>
      <c r="F2563" s="1153" t="s">
        <v>2342</v>
      </c>
      <c r="G2563" t="s">
        <v>2297</v>
      </c>
    </row>
    <row r="2564" spans="1:7">
      <c r="A2564" s="556" t="s">
        <v>1157</v>
      </c>
      <c r="B2564" s="587" t="s">
        <v>56</v>
      </c>
      <c r="C2564" s="23">
        <v>46045</v>
      </c>
      <c r="D2564" s="11">
        <v>818</v>
      </c>
      <c r="F2564" s="1153"/>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3" t="s">
        <v>2145</v>
      </c>
      <c r="G2567" t="s">
        <v>2297</v>
      </c>
    </row>
    <row r="2568" spans="1:7">
      <c r="A2568" s="76" t="s">
        <v>996</v>
      </c>
      <c r="B2568" s="176" t="s">
        <v>911</v>
      </c>
      <c r="C2568" s="239">
        <v>46048</v>
      </c>
      <c r="D2568" s="11">
        <v>835</v>
      </c>
      <c r="F2568" s="1153"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3" t="s">
        <v>1516</v>
      </c>
      <c r="G2570" t="s">
        <v>2297</v>
      </c>
    </row>
    <row r="2571" spans="1:7" ht="15.75">
      <c r="A2571" s="76" t="s">
        <v>1042</v>
      </c>
      <c r="B2571" s="175" t="s">
        <v>1390</v>
      </c>
      <c r="C2571" s="239">
        <v>46048</v>
      </c>
      <c r="E2571" s="74">
        <v>313</v>
      </c>
      <c r="F2571" s="1153" t="s">
        <v>2346</v>
      </c>
      <c r="G2571" t="s">
        <v>2297</v>
      </c>
    </row>
    <row r="2572" spans="1:7">
      <c r="A2572" s="244" t="s">
        <v>1447</v>
      </c>
      <c r="B2572" s="244" t="s">
        <v>58</v>
      </c>
      <c r="C2572" s="23">
        <v>46048</v>
      </c>
      <c r="D2572" s="11">
        <v>376</v>
      </c>
      <c r="F2572" s="1153"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88"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5" t="s">
        <v>1451</v>
      </c>
      <c r="B2790" s="1195" t="s">
        <v>1390</v>
      </c>
      <c r="C2790" s="23">
        <v>46098</v>
      </c>
      <c r="D2790" s="11">
        <v>240</v>
      </c>
      <c r="F2790" s="11" t="s">
        <v>2424</v>
      </c>
      <c r="G2790" t="s">
        <v>1387</v>
      </c>
    </row>
    <row r="2791" spans="1:7">
      <c r="A2791" s="1195" t="s">
        <v>1300</v>
      </c>
      <c r="B2791" s="240" t="s">
        <v>1071</v>
      </c>
      <c r="C2791" s="23">
        <v>46098</v>
      </c>
      <c r="D2791" s="11">
        <v>560</v>
      </c>
      <c r="F2791" s="11" t="s">
        <v>2425</v>
      </c>
      <c r="G2791" t="s">
        <v>1387</v>
      </c>
    </row>
    <row r="2792" spans="1:7">
      <c r="A2792" s="1195" t="s">
        <v>1265</v>
      </c>
      <c r="B2792" s="1195" t="s">
        <v>52</v>
      </c>
      <c r="C2792" s="23">
        <v>46098</v>
      </c>
      <c r="D2792" s="89">
        <v>1300</v>
      </c>
      <c r="G2792" t="s">
        <v>1387</v>
      </c>
    </row>
    <row r="2793" spans="1:7">
      <c r="A2793" s="1196" t="s">
        <v>1262</v>
      </c>
      <c r="B2793" s="1196" t="s">
        <v>54</v>
      </c>
      <c r="C2793" s="23">
        <v>46098</v>
      </c>
      <c r="D2793" s="11">
        <v>872</v>
      </c>
      <c r="F2793" s="11" t="s">
        <v>2038</v>
      </c>
      <c r="G2793" t="s">
        <v>1387</v>
      </c>
    </row>
    <row r="2794" spans="1:7">
      <c r="A2794" s="1196" t="s">
        <v>1453</v>
      </c>
      <c r="B2794" s="1196" t="s">
        <v>58</v>
      </c>
      <c r="C2794" s="23">
        <v>46098</v>
      </c>
      <c r="D2794" s="11">
        <v>466</v>
      </c>
      <c r="F2794" s="11" t="s">
        <v>2354</v>
      </c>
      <c r="G2794" t="s">
        <v>1387</v>
      </c>
    </row>
    <row r="2795" spans="1:7">
      <c r="A2795" s="1196" t="s">
        <v>616</v>
      </c>
      <c r="B2795" s="1196" t="s">
        <v>1390</v>
      </c>
      <c r="C2795" s="23">
        <v>46098</v>
      </c>
      <c r="F2795" s="240" t="s">
        <v>1664</v>
      </c>
      <c r="G2795" t="s">
        <v>1387</v>
      </c>
    </row>
    <row r="2796" spans="1:7">
      <c r="A2796" s="1196" t="s">
        <v>1268</v>
      </c>
      <c r="B2796" s="1196" t="s">
        <v>1390</v>
      </c>
      <c r="C2796" s="23">
        <v>46098</v>
      </c>
      <c r="D2796" s="11">
        <v>130</v>
      </c>
      <c r="F2796" s="11" t="s">
        <v>2426</v>
      </c>
      <c r="G2796" t="s">
        <v>1387</v>
      </c>
    </row>
    <row r="2797" spans="1:7">
      <c r="A2797" s="240" t="s">
        <v>1454</v>
      </c>
      <c r="B2797" s="1196"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47"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47" t="s">
        <v>1687</v>
      </c>
      <c r="G2806" t="s">
        <v>1387</v>
      </c>
    </row>
    <row r="2807" spans="1:7">
      <c r="A2807" s="244" t="s">
        <v>1297</v>
      </c>
      <c r="B2807" s="244" t="s">
        <v>1390</v>
      </c>
      <c r="C2807" s="23">
        <v>46100</v>
      </c>
      <c r="E2807" s="74">
        <v>679</v>
      </c>
      <c r="F2807" s="240"/>
      <c r="G2807" t="s">
        <v>1387</v>
      </c>
    </row>
    <row r="2808" spans="1:7">
      <c r="A2808" s="1243" t="s">
        <v>778</v>
      </c>
      <c r="B2808" s="1243" t="s">
        <v>58</v>
      </c>
      <c r="C2808" s="23">
        <v>46100</v>
      </c>
      <c r="D2808" s="11">
        <v>646</v>
      </c>
      <c r="G2808" t="s">
        <v>1387</v>
      </c>
    </row>
    <row r="2809" spans="1:7">
      <c r="A2809" s="1244" t="s">
        <v>1265</v>
      </c>
      <c r="B2809" s="1244" t="s">
        <v>52</v>
      </c>
      <c r="C2809" s="23">
        <v>46100</v>
      </c>
      <c r="D2809" s="89">
        <v>1766</v>
      </c>
      <c r="F2809" s="11" t="s">
        <v>1888</v>
      </c>
      <c r="G2809" t="s">
        <v>1387</v>
      </c>
    </row>
    <row r="2810" spans="1:7">
      <c r="A2810" s="1244" t="s">
        <v>1262</v>
      </c>
      <c r="B2810" s="1244" t="s">
        <v>54</v>
      </c>
      <c r="C2810" s="23">
        <v>46100</v>
      </c>
      <c r="D2810" s="11">
        <v>287</v>
      </c>
      <c r="F2810" s="11" t="s">
        <v>2431</v>
      </c>
      <c r="G2810" t="s">
        <v>1387</v>
      </c>
    </row>
    <row r="2811" spans="1:7">
      <c r="A2811" s="1245" t="s">
        <v>805</v>
      </c>
      <c r="B2811" s="1244" t="s">
        <v>52</v>
      </c>
      <c r="C2811" s="23">
        <v>46100</v>
      </c>
      <c r="D2811" s="89">
        <v>1412</v>
      </c>
      <c r="G2811" t="s">
        <v>1387</v>
      </c>
    </row>
    <row r="2812" spans="1:7">
      <c r="A2812" s="1244" t="s">
        <v>839</v>
      </c>
      <c r="B2812" s="1244" t="s">
        <v>2304</v>
      </c>
      <c r="C2812" s="23">
        <v>46100</v>
      </c>
      <c r="E2812" s="250">
        <v>1678</v>
      </c>
      <c r="F2812" s="11" t="s">
        <v>2432</v>
      </c>
      <c r="G2812" t="s">
        <v>1387</v>
      </c>
    </row>
    <row r="2813" spans="1:7">
      <c r="A2813" s="1244" t="s">
        <v>1268</v>
      </c>
      <c r="B2813" s="1244" t="s">
        <v>2304</v>
      </c>
      <c r="C2813" s="23">
        <v>46100</v>
      </c>
      <c r="E2813" s="74">
        <v>318</v>
      </c>
      <c r="F2813" s="1247" t="s">
        <v>2433</v>
      </c>
      <c r="G2813" t="s">
        <v>1387</v>
      </c>
    </row>
    <row r="2814" spans="1:7">
      <c r="A2814" s="1244" t="s">
        <v>839</v>
      </c>
      <c r="B2814" s="1244" t="s">
        <v>52</v>
      </c>
      <c r="C2814" s="23">
        <v>46100</v>
      </c>
      <c r="F2814" s="1248" t="s">
        <v>2434</v>
      </c>
      <c r="G2814" t="s">
        <v>1387</v>
      </c>
    </row>
    <row r="2815" spans="1:7">
      <c r="A2815" s="240" t="s">
        <v>1452</v>
      </c>
      <c r="B2815" s="240" t="s">
        <v>62</v>
      </c>
      <c r="C2815" s="23">
        <v>46100</v>
      </c>
      <c r="F2815" s="240" t="s">
        <v>1664</v>
      </c>
      <c r="G2815" t="s">
        <v>1387</v>
      </c>
    </row>
    <row r="2816" spans="1:7">
      <c r="A2816" s="1244" t="s">
        <v>1265</v>
      </c>
      <c r="B2816" s="1244" t="s">
        <v>52</v>
      </c>
      <c r="C2816" s="23">
        <v>46101</v>
      </c>
      <c r="D2816" s="11">
        <v>41</v>
      </c>
      <c r="F2816" s="11" t="s">
        <v>1831</v>
      </c>
      <c r="G2816" t="s">
        <v>1387</v>
      </c>
    </row>
    <row r="2817" spans="1:7">
      <c r="A2817" s="1243" t="s">
        <v>778</v>
      </c>
      <c r="B2817" s="1243" t="s">
        <v>58</v>
      </c>
      <c r="C2817" s="23">
        <v>46101</v>
      </c>
      <c r="D2817" s="11">
        <v>212</v>
      </c>
      <c r="G2817" t="s">
        <v>1387</v>
      </c>
    </row>
    <row r="2818" spans="1:7">
      <c r="A2818" s="1245" t="s">
        <v>805</v>
      </c>
      <c r="B2818" s="1244"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5" t="s">
        <v>778</v>
      </c>
      <c r="B2820" s="1255" t="s">
        <v>58</v>
      </c>
      <c r="C2820" s="23">
        <v>46104</v>
      </c>
      <c r="D2820" s="11">
        <v>225</v>
      </c>
      <c r="G2820" t="s">
        <v>1387</v>
      </c>
    </row>
    <row r="2821" spans="1:7">
      <c r="A2821" s="1256" t="s">
        <v>1259</v>
      </c>
      <c r="B2821" s="1256" t="s">
        <v>54</v>
      </c>
      <c r="C2821" s="23">
        <v>46104</v>
      </c>
      <c r="F2821" s="1248" t="s">
        <v>1687</v>
      </c>
      <c r="G2821" t="s">
        <v>1387</v>
      </c>
    </row>
    <row r="2822" spans="1:7">
      <c r="A2822" s="1256" t="s">
        <v>1262</v>
      </c>
      <c r="B2822" s="1256" t="s">
        <v>54</v>
      </c>
      <c r="C2822" s="23">
        <v>46104</v>
      </c>
      <c r="F2822" s="1248" t="s">
        <v>1687</v>
      </c>
      <c r="G2822" t="s">
        <v>1387</v>
      </c>
    </row>
    <row r="2823" spans="1:7">
      <c r="A2823" s="178" t="s">
        <v>762</v>
      </c>
      <c r="B2823" s="1256" t="s">
        <v>54</v>
      </c>
      <c r="C2823" s="23">
        <v>46104</v>
      </c>
      <c r="D2823" s="11">
        <v>735</v>
      </c>
      <c r="G2823" t="s">
        <v>1387</v>
      </c>
    </row>
    <row r="2824" spans="1:7">
      <c r="A2824" s="1243" t="s">
        <v>778</v>
      </c>
      <c r="B2824" s="1243" t="s">
        <v>58</v>
      </c>
      <c r="C2824" s="23">
        <v>46105</v>
      </c>
      <c r="D2824" s="11">
        <v>135</v>
      </c>
      <c r="G2824" t="s">
        <v>1387</v>
      </c>
    </row>
    <row r="2825" spans="1:7">
      <c r="A2825" s="1244" t="s">
        <v>1456</v>
      </c>
      <c r="B2825" s="1244" t="s">
        <v>1390</v>
      </c>
      <c r="C2825" s="23">
        <v>46105</v>
      </c>
      <c r="D2825" s="11">
        <v>513</v>
      </c>
      <c r="G2825" t="s">
        <v>1387</v>
      </c>
    </row>
    <row r="2826" spans="1:7">
      <c r="A2826" s="1244" t="s">
        <v>632</v>
      </c>
      <c r="B2826" s="1244" t="s">
        <v>2436</v>
      </c>
      <c r="C2826" s="23">
        <v>46105</v>
      </c>
      <c r="F2826" s="1248" t="s">
        <v>1664</v>
      </c>
      <c r="G2826" t="s">
        <v>1387</v>
      </c>
    </row>
    <row r="2827" spans="1:7">
      <c r="A2827" s="1244" t="s">
        <v>762</v>
      </c>
      <c r="B2827" s="1244"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3" t="s">
        <v>778</v>
      </c>
      <c r="B2830" s="1243" t="s">
        <v>58</v>
      </c>
      <c r="C2830" s="23">
        <v>46106</v>
      </c>
      <c r="D2830" s="11">
        <v>278</v>
      </c>
      <c r="F2830" s="11" t="s">
        <v>2438</v>
      </c>
      <c r="G2830" t="s">
        <v>1387</v>
      </c>
    </row>
    <row r="2831" spans="1:7">
      <c r="A2831" s="1244" t="s">
        <v>762</v>
      </c>
      <c r="B2831" s="1244" t="s">
        <v>54</v>
      </c>
      <c r="C2831" s="23">
        <v>46106</v>
      </c>
      <c r="D2831" s="11">
        <v>897</v>
      </c>
      <c r="F2831" s="11" t="s">
        <v>2038</v>
      </c>
      <c r="G2831" t="s">
        <v>1387</v>
      </c>
    </row>
    <row r="2832" spans="1:7">
      <c r="A2832" s="1244" t="s">
        <v>1265</v>
      </c>
      <c r="B2832" s="1244" t="s">
        <v>2304</v>
      </c>
      <c r="C2832" s="23">
        <v>46106</v>
      </c>
      <c r="E2832" s="250">
        <v>8226</v>
      </c>
      <c r="F2832" s="11" t="s">
        <v>2439</v>
      </c>
      <c r="G2832" t="s">
        <v>1387</v>
      </c>
    </row>
    <row r="2833" spans="1:7">
      <c r="A2833" s="1244" t="s">
        <v>778</v>
      </c>
      <c r="B2833" s="1244" t="s">
        <v>1390</v>
      </c>
      <c r="C2833" s="23">
        <v>46106</v>
      </c>
      <c r="D2833" s="11">
        <v>216</v>
      </c>
      <c r="G2833" t="s">
        <v>1387</v>
      </c>
    </row>
    <row r="2834" spans="1:7">
      <c r="A2834" s="1244" t="s">
        <v>805</v>
      </c>
      <c r="B2834" s="1244" t="s">
        <v>52</v>
      </c>
      <c r="C2834" s="23">
        <v>46106</v>
      </c>
      <c r="D2834" s="89">
        <v>2020</v>
      </c>
      <c r="G2834" t="s">
        <v>1387</v>
      </c>
    </row>
    <row r="2835" spans="1:7">
      <c r="A2835" s="1244" t="s">
        <v>1327</v>
      </c>
      <c r="B2835" s="1244" t="s">
        <v>1390</v>
      </c>
      <c r="C2835" s="23">
        <v>46106</v>
      </c>
      <c r="F2835" s="11" t="s">
        <v>1664</v>
      </c>
      <c r="G2835" t="s">
        <v>1387</v>
      </c>
    </row>
    <row r="2836" spans="1:7">
      <c r="A2836" s="1244" t="s">
        <v>1325</v>
      </c>
      <c r="B2836" s="1244" t="s">
        <v>1390</v>
      </c>
      <c r="C2836" s="23">
        <v>46106</v>
      </c>
      <c r="D2836" s="11">
        <v>7</v>
      </c>
      <c r="F2836" s="11" t="s">
        <v>1516</v>
      </c>
      <c r="G2836" t="s">
        <v>1387</v>
      </c>
    </row>
    <row r="2837" spans="1:7">
      <c r="A2837" s="1244" t="s">
        <v>632</v>
      </c>
      <c r="B2837" s="1244" t="s">
        <v>2440</v>
      </c>
      <c r="C2837" s="23">
        <v>46106</v>
      </c>
      <c r="D2837" s="11">
        <v>172</v>
      </c>
      <c r="G2837" t="s">
        <v>1387</v>
      </c>
    </row>
    <row r="2838" spans="1:7">
      <c r="A2838" s="240" t="s">
        <v>509</v>
      </c>
      <c r="B2838" s="1244" t="s">
        <v>1390</v>
      </c>
      <c r="C2838" s="23">
        <v>46107</v>
      </c>
      <c r="E2838" s="250">
        <v>2676</v>
      </c>
      <c r="G2838" t="s">
        <v>1387</v>
      </c>
    </row>
    <row r="2839" spans="1:7">
      <c r="A2839" s="1243" t="s">
        <v>778</v>
      </c>
      <c r="B2839" s="1243" t="s">
        <v>58</v>
      </c>
      <c r="C2839" s="23">
        <v>46107</v>
      </c>
      <c r="D2839" s="11">
        <v>333</v>
      </c>
      <c r="G2839" t="s">
        <v>1387</v>
      </c>
    </row>
    <row r="2840" spans="1:7">
      <c r="A2840" s="1244" t="s">
        <v>756</v>
      </c>
      <c r="B2840" s="1244" t="s">
        <v>54</v>
      </c>
      <c r="C2840" s="23">
        <v>46107</v>
      </c>
      <c r="D2840" s="11">
        <v>438</v>
      </c>
      <c r="G2840" t="s">
        <v>1387</v>
      </c>
    </row>
    <row r="2841" spans="1:7">
      <c r="A2841" s="1244" t="s">
        <v>762</v>
      </c>
      <c r="B2841" s="1244" t="s">
        <v>54</v>
      </c>
      <c r="C2841" s="23">
        <v>46107</v>
      </c>
      <c r="D2841" s="11">
        <v>583</v>
      </c>
      <c r="F2841" s="11" t="s">
        <v>2441</v>
      </c>
      <c r="G2841" t="s">
        <v>1387</v>
      </c>
    </row>
    <row r="2842" spans="1:7">
      <c r="A2842" s="1244" t="s">
        <v>805</v>
      </c>
      <c r="B2842" s="1244" t="s">
        <v>52</v>
      </c>
      <c r="C2842" s="23">
        <v>46107</v>
      </c>
      <c r="D2842" s="89">
        <v>1855</v>
      </c>
      <c r="G2842" t="s">
        <v>1387</v>
      </c>
    </row>
    <row r="2843" spans="1:7">
      <c r="A2843" s="178" t="s">
        <v>1083</v>
      </c>
      <c r="B2843" s="1256" t="s">
        <v>1390</v>
      </c>
      <c r="C2843" s="23">
        <v>46107</v>
      </c>
      <c r="D2843" s="11">
        <v>265</v>
      </c>
      <c r="G2843" t="s">
        <v>1387</v>
      </c>
    </row>
    <row r="2844" spans="1:7">
      <c r="A2844" s="1243" t="s">
        <v>778</v>
      </c>
      <c r="B2844" s="1243" t="s">
        <v>58</v>
      </c>
      <c r="C2844" s="23">
        <v>46108</v>
      </c>
      <c r="D2844" s="11">
        <v>377</v>
      </c>
      <c r="G2844" t="s">
        <v>1387</v>
      </c>
    </row>
    <row r="2845" spans="1:7">
      <c r="A2845" s="1244" t="s">
        <v>805</v>
      </c>
      <c r="B2845" s="1244" t="s">
        <v>52</v>
      </c>
      <c r="C2845" s="23">
        <v>46108</v>
      </c>
      <c r="D2845" s="89">
        <v>1609</v>
      </c>
      <c r="G2845" t="s">
        <v>1387</v>
      </c>
    </row>
    <row r="2846" spans="1:7">
      <c r="A2846" s="178" t="s">
        <v>1083</v>
      </c>
      <c r="B2846" s="1256" t="s">
        <v>1390</v>
      </c>
      <c r="C2846" s="23">
        <v>46108</v>
      </c>
      <c r="D2846" s="11">
        <v>372</v>
      </c>
      <c r="G2846" t="s">
        <v>1387</v>
      </c>
    </row>
    <row r="2847" spans="1:7">
      <c r="A2847" s="1255" t="s">
        <v>778</v>
      </c>
      <c r="B2847" s="1255" t="s">
        <v>58</v>
      </c>
      <c r="C2847" s="23">
        <v>46111</v>
      </c>
      <c r="D2847" s="11">
        <v>526</v>
      </c>
      <c r="G2847" t="s">
        <v>1387</v>
      </c>
    </row>
    <row r="2848" spans="1:7">
      <c r="A2848" s="1256" t="s">
        <v>765</v>
      </c>
      <c r="B2848" s="1256" t="s">
        <v>54</v>
      </c>
      <c r="C2848" s="23">
        <v>46111</v>
      </c>
      <c r="D2848" s="11">
        <v>978</v>
      </c>
      <c r="G2848" t="s">
        <v>1387</v>
      </c>
    </row>
    <row r="2849" spans="1:7">
      <c r="A2849" s="1256" t="s">
        <v>1329</v>
      </c>
      <c r="B2849" s="1256" t="s">
        <v>1390</v>
      </c>
      <c r="C2849" s="23">
        <v>46111</v>
      </c>
      <c r="D2849" s="11">
        <v>195</v>
      </c>
      <c r="G2849" t="s">
        <v>1387</v>
      </c>
    </row>
    <row r="2850" spans="1:7">
      <c r="A2850" s="1256" t="s">
        <v>1083</v>
      </c>
      <c r="B2850" s="1256" t="s">
        <v>1390</v>
      </c>
      <c r="C2850" s="23">
        <v>46111</v>
      </c>
      <c r="D2850" s="11">
        <v>396</v>
      </c>
      <c r="G2850" t="s">
        <v>1387</v>
      </c>
    </row>
    <row r="2851" spans="1:7">
      <c r="A2851" s="1256" t="s">
        <v>808</v>
      </c>
      <c r="B2851" s="1256" t="s">
        <v>52</v>
      </c>
      <c r="C2851" s="23">
        <v>46111</v>
      </c>
      <c r="D2851" s="11">
        <v>788</v>
      </c>
      <c r="G2851" t="s">
        <v>1387</v>
      </c>
    </row>
    <row r="2852" spans="1:7">
      <c r="A2852" s="1256" t="s">
        <v>805</v>
      </c>
      <c r="B2852" s="1256" t="s">
        <v>52</v>
      </c>
      <c r="C2852" s="23">
        <v>46111</v>
      </c>
      <c r="F2852" s="11" t="s">
        <v>1664</v>
      </c>
      <c r="G2852" t="s">
        <v>1387</v>
      </c>
    </row>
    <row r="2853" spans="1:7">
      <c r="A2853" s="240" t="s">
        <v>1457</v>
      </c>
      <c r="B2853" s="1256" t="s">
        <v>1390</v>
      </c>
      <c r="C2853" s="23">
        <v>46112</v>
      </c>
      <c r="D2853" s="11">
        <v>55</v>
      </c>
      <c r="G2853" t="s">
        <v>1387</v>
      </c>
    </row>
    <row r="2854" spans="1:7">
      <c r="A2854" s="1243" t="s">
        <v>778</v>
      </c>
      <c r="B2854" s="1243" t="s">
        <v>58</v>
      </c>
      <c r="C2854" s="23">
        <v>46112</v>
      </c>
      <c r="D2854" s="11">
        <v>36</v>
      </c>
      <c r="F2854" s="11" t="s">
        <v>2442</v>
      </c>
      <c r="G2854" t="s">
        <v>1387</v>
      </c>
    </row>
    <row r="2855" spans="1:7">
      <c r="A2855" s="1244" t="s">
        <v>765</v>
      </c>
      <c r="B2855" s="1244" t="s">
        <v>54</v>
      </c>
      <c r="C2855" s="23">
        <v>46112</v>
      </c>
      <c r="D2855" s="89">
        <v>1555</v>
      </c>
      <c r="G2855" t="s">
        <v>1387</v>
      </c>
    </row>
    <row r="2856" spans="1:7">
      <c r="A2856" s="1244" t="s">
        <v>808</v>
      </c>
      <c r="B2856" s="1244" t="s">
        <v>52</v>
      </c>
      <c r="C2856" s="23">
        <v>46112</v>
      </c>
      <c r="D2856" s="89">
        <v>1083</v>
      </c>
      <c r="F2856" s="11" t="s">
        <v>1845</v>
      </c>
      <c r="G2856" t="s">
        <v>1387</v>
      </c>
    </row>
    <row r="2857" spans="1:7">
      <c r="A2857" s="1244" t="s">
        <v>805</v>
      </c>
      <c r="B2857" s="1244" t="s">
        <v>52</v>
      </c>
      <c r="C2857" s="23">
        <v>46112</v>
      </c>
      <c r="D2857" s="89">
        <v>1420</v>
      </c>
      <c r="G2857" t="s">
        <v>1387</v>
      </c>
    </row>
    <row r="2858" spans="1:7">
      <c r="A2858" s="1244" t="s">
        <v>811</v>
      </c>
      <c r="B2858" s="1244" t="s">
        <v>52</v>
      </c>
      <c r="C2858" s="23">
        <v>46112</v>
      </c>
      <c r="D2858" s="11">
        <v>551</v>
      </c>
      <c r="F2858" s="11" t="s">
        <v>1528</v>
      </c>
      <c r="G2858" t="s">
        <v>1387</v>
      </c>
    </row>
    <row r="2859" spans="1:7">
      <c r="A2859" s="1243" t="s">
        <v>778</v>
      </c>
      <c r="B2859" s="1243" t="s">
        <v>58</v>
      </c>
      <c r="C2859" s="23">
        <v>46113</v>
      </c>
      <c r="D2859" s="11">
        <v>12</v>
      </c>
      <c r="F2859" s="11" t="s">
        <v>2443</v>
      </c>
      <c r="G2859" t="s">
        <v>1388</v>
      </c>
    </row>
    <row r="2860" spans="1:7">
      <c r="A2860" s="1244" t="s">
        <v>765</v>
      </c>
      <c r="B2860" s="1244" t="s">
        <v>54</v>
      </c>
      <c r="C2860" s="23">
        <v>46113</v>
      </c>
      <c r="D2860" s="89">
        <v>1095</v>
      </c>
      <c r="G2860" t="s">
        <v>1388</v>
      </c>
    </row>
    <row r="2861" spans="1:7">
      <c r="A2861" s="1244" t="s">
        <v>1329</v>
      </c>
      <c r="B2861" s="1244" t="s">
        <v>1390</v>
      </c>
      <c r="C2861" s="23">
        <v>46113</v>
      </c>
      <c r="D2861" s="11">
        <v>349</v>
      </c>
      <c r="G2861" t="s">
        <v>1388</v>
      </c>
    </row>
    <row r="2862" spans="1:7">
      <c r="A2862" s="1244" t="s">
        <v>805</v>
      </c>
      <c r="B2862" s="1244" t="s">
        <v>52</v>
      </c>
      <c r="C2862" s="23">
        <v>46113</v>
      </c>
      <c r="D2862" s="89">
        <v>1208</v>
      </c>
      <c r="G2862" t="s">
        <v>1388</v>
      </c>
    </row>
    <row r="2863" spans="1:7">
      <c r="A2863" s="1244" t="s">
        <v>811</v>
      </c>
      <c r="B2863" s="1244" t="s">
        <v>52</v>
      </c>
      <c r="C2863" s="23">
        <v>46113</v>
      </c>
      <c r="D2863" s="89">
        <v>1606</v>
      </c>
      <c r="G2863" t="s">
        <v>1388</v>
      </c>
    </row>
    <row r="2864" spans="1:7">
      <c r="A2864" s="1243" t="s">
        <v>778</v>
      </c>
      <c r="B2864" s="1243" t="s">
        <v>58</v>
      </c>
      <c r="C2864" s="23">
        <v>46114</v>
      </c>
      <c r="F2864" s="11" t="s">
        <v>2444</v>
      </c>
      <c r="G2864" t="s">
        <v>1388</v>
      </c>
    </row>
    <row r="2865" spans="1:7">
      <c r="A2865" s="1244" t="s">
        <v>778</v>
      </c>
      <c r="B2865" s="1244" t="s">
        <v>1390</v>
      </c>
      <c r="C2865" s="23">
        <v>46114</v>
      </c>
      <c r="E2865" s="74">
        <v>106</v>
      </c>
      <c r="F2865" s="11" t="s">
        <v>1516</v>
      </c>
      <c r="G2865" t="s">
        <v>1388</v>
      </c>
    </row>
    <row r="2866" spans="1:7">
      <c r="A2866" s="1244" t="s">
        <v>765</v>
      </c>
      <c r="B2866" s="1244" t="s">
        <v>54</v>
      </c>
      <c r="C2866" s="23">
        <v>46114</v>
      </c>
      <c r="F2866" s="11" t="s">
        <v>1516</v>
      </c>
      <c r="G2866" t="s">
        <v>1388</v>
      </c>
    </row>
    <row r="2867" spans="1:7">
      <c r="A2867" s="1244" t="s">
        <v>1083</v>
      </c>
      <c r="B2867" s="1244" t="s">
        <v>1390</v>
      </c>
      <c r="C2867" s="23">
        <v>46114</v>
      </c>
      <c r="D2867" s="11">
        <v>145</v>
      </c>
      <c r="G2867" t="s">
        <v>1388</v>
      </c>
    </row>
    <row r="2868" spans="1:7">
      <c r="A2868" s="1244" t="s">
        <v>1329</v>
      </c>
      <c r="B2868" s="1244" t="s">
        <v>52</v>
      </c>
      <c r="C2868" s="23">
        <v>46114</v>
      </c>
      <c r="D2868" s="11">
        <v>790</v>
      </c>
      <c r="G2868" t="s">
        <v>1388</v>
      </c>
    </row>
    <row r="2869" spans="1:7">
      <c r="A2869" s="1244" t="s">
        <v>805</v>
      </c>
      <c r="B2869" s="1244" t="s">
        <v>52</v>
      </c>
      <c r="C2869" s="23">
        <v>46114</v>
      </c>
      <c r="D2869" s="11">
        <v>596</v>
      </c>
      <c r="G2869" t="s">
        <v>1388</v>
      </c>
    </row>
    <row r="2870" spans="1:7">
      <c r="A2870" s="178" t="s">
        <v>1438</v>
      </c>
      <c r="B2870" s="1244" t="s">
        <v>1390</v>
      </c>
      <c r="C2870" s="23">
        <v>46115</v>
      </c>
      <c r="F2870" s="11" t="s">
        <v>104</v>
      </c>
      <c r="G2870" t="s">
        <v>1388</v>
      </c>
    </row>
    <row r="2871" spans="1:7">
      <c r="A2871" s="178" t="s">
        <v>819</v>
      </c>
      <c r="B2871" s="1244" t="s">
        <v>52</v>
      </c>
      <c r="C2871" s="23">
        <v>46115</v>
      </c>
      <c r="D2871" s="11">
        <v>752</v>
      </c>
      <c r="F2871" s="11" t="s">
        <v>1828</v>
      </c>
      <c r="G2871" t="s">
        <v>1388</v>
      </c>
    </row>
    <row r="2872" spans="1:7">
      <c r="A2872" s="178" t="s">
        <v>1329</v>
      </c>
      <c r="B2872" s="1244" t="s">
        <v>52</v>
      </c>
      <c r="C2872" s="23">
        <v>46115</v>
      </c>
      <c r="D2872" s="11">
        <v>15</v>
      </c>
      <c r="G2872" t="s">
        <v>1388</v>
      </c>
    </row>
    <row r="2873" spans="1:7">
      <c r="A2873" s="178" t="s">
        <v>1083</v>
      </c>
      <c r="B2873" s="1244" t="s">
        <v>52</v>
      </c>
      <c r="C2873" s="23">
        <v>46115</v>
      </c>
      <c r="F2873" s="11" t="s">
        <v>1828</v>
      </c>
      <c r="G2873" t="s">
        <v>1388</v>
      </c>
    </row>
    <row r="2874" spans="1:7">
      <c r="A2874" s="178" t="s">
        <v>1438</v>
      </c>
      <c r="B2874" s="1244" t="s">
        <v>1390</v>
      </c>
      <c r="C2874" s="23">
        <v>46118</v>
      </c>
      <c r="F2874" s="11" t="s">
        <v>104</v>
      </c>
      <c r="G2874" t="s">
        <v>1388</v>
      </c>
    </row>
    <row r="2875" spans="1:7">
      <c r="A2875" s="1243" t="s">
        <v>767</v>
      </c>
      <c r="B2875" s="1243" t="s">
        <v>54</v>
      </c>
      <c r="C2875" s="23">
        <v>46118</v>
      </c>
      <c r="D2875" s="89">
        <v>1360</v>
      </c>
      <c r="G2875" t="s">
        <v>1388</v>
      </c>
    </row>
    <row r="2876" spans="1:7">
      <c r="A2876" s="1243" t="s">
        <v>386</v>
      </c>
      <c r="B2876" s="1243" t="s">
        <v>1390</v>
      </c>
      <c r="C2876" s="23">
        <v>46119</v>
      </c>
      <c r="F2876" s="11" t="s">
        <v>104</v>
      </c>
      <c r="G2876" t="s">
        <v>1388</v>
      </c>
    </row>
    <row r="2877" spans="1:7">
      <c r="A2877" s="1243" t="s">
        <v>814</v>
      </c>
      <c r="B2877" s="1243" t="s">
        <v>2031</v>
      </c>
      <c r="C2877" s="23">
        <v>46119</v>
      </c>
      <c r="D2877" s="11">
        <v>102</v>
      </c>
      <c r="F2877" s="11" t="s">
        <v>1823</v>
      </c>
      <c r="G2877" t="s">
        <v>1388</v>
      </c>
    </row>
    <row r="2878" spans="1:7">
      <c r="A2878" s="1244" t="s">
        <v>816</v>
      </c>
      <c r="B2878" s="1244" t="s">
        <v>2031</v>
      </c>
      <c r="C2878" s="23">
        <v>46119</v>
      </c>
      <c r="D2878" s="11">
        <v>417</v>
      </c>
      <c r="F2878" s="11" t="s">
        <v>1528</v>
      </c>
      <c r="G2878" t="s">
        <v>1388</v>
      </c>
    </row>
    <row r="2879" spans="1:7">
      <c r="A2879" s="1244" t="s">
        <v>805</v>
      </c>
      <c r="B2879" s="1244" t="s">
        <v>52</v>
      </c>
      <c r="C2879" s="23">
        <v>46119</v>
      </c>
      <c r="F2879" s="11" t="s">
        <v>2445</v>
      </c>
      <c r="G2879" t="s">
        <v>1388</v>
      </c>
    </row>
    <row r="2880" spans="1:7">
      <c r="A2880" s="1244" t="s">
        <v>767</v>
      </c>
      <c r="B2880" s="1244" t="s">
        <v>54</v>
      </c>
      <c r="C2880" s="23">
        <v>46119</v>
      </c>
      <c r="F2880" s="11" t="s">
        <v>1549</v>
      </c>
      <c r="G2880" t="s">
        <v>1388</v>
      </c>
    </row>
    <row r="2881" spans="1:7">
      <c r="A2881" s="1244" t="s">
        <v>765</v>
      </c>
      <c r="B2881" s="1244"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3" t="s">
        <v>773</v>
      </c>
      <c r="B2889" s="1244" t="s">
        <v>52</v>
      </c>
      <c r="C2889" s="23">
        <v>46120</v>
      </c>
      <c r="D2889" s="89">
        <v>1036</v>
      </c>
      <c r="G2889" t="s">
        <v>1388</v>
      </c>
    </row>
    <row r="2890" spans="1:7">
      <c r="A2890" s="1243" t="s">
        <v>773</v>
      </c>
      <c r="B2890" s="1244" t="s">
        <v>52</v>
      </c>
      <c r="C2890" s="23">
        <v>46121</v>
      </c>
      <c r="D2890" s="89"/>
      <c r="F2890" s="11" t="s">
        <v>1828</v>
      </c>
      <c r="G2890" t="s">
        <v>1388</v>
      </c>
    </row>
    <row r="2891" spans="1:7">
      <c r="A2891" s="178" t="s">
        <v>624</v>
      </c>
      <c r="B2891" s="1244" t="s">
        <v>54</v>
      </c>
      <c r="C2891" s="23">
        <v>46122</v>
      </c>
      <c r="D2891" s="11">
        <v>891</v>
      </c>
      <c r="G2891" t="s">
        <v>1388</v>
      </c>
    </row>
    <row r="2892" spans="1:7">
      <c r="A2892" s="178" t="s">
        <v>624</v>
      </c>
      <c r="B2892" s="1244" t="s">
        <v>54</v>
      </c>
      <c r="C2892" s="23">
        <v>46125</v>
      </c>
      <c r="D2892" s="89">
        <v>2719</v>
      </c>
      <c r="G2892" t="s">
        <v>1388</v>
      </c>
    </row>
    <row r="2893" spans="1:7">
      <c r="A2893" s="1243" t="s">
        <v>624</v>
      </c>
      <c r="B2893" s="1243" t="s">
        <v>54</v>
      </c>
      <c r="C2893" s="23">
        <v>46126</v>
      </c>
      <c r="D2893" s="89">
        <v>2206</v>
      </c>
      <c r="G2893" t="s">
        <v>1388</v>
      </c>
    </row>
    <row r="2894" spans="1:7">
      <c r="A2894" s="1244" t="s">
        <v>765</v>
      </c>
      <c r="B2894" s="1244" t="s">
        <v>2108</v>
      </c>
      <c r="C2894" s="23">
        <v>46126</v>
      </c>
      <c r="E2894" s="250">
        <v>4672</v>
      </c>
      <c r="F2894" s="11" t="s">
        <v>2454</v>
      </c>
      <c r="G2894" t="s">
        <v>1388</v>
      </c>
    </row>
    <row r="2895" spans="1:7">
      <c r="A2895" s="1244" t="s">
        <v>767</v>
      </c>
      <c r="B2895" s="1244" t="s">
        <v>2108</v>
      </c>
      <c r="C2895" s="23">
        <v>46126</v>
      </c>
      <c r="E2895" s="250">
        <v>1850</v>
      </c>
      <c r="F2895" s="11" t="s">
        <v>2455</v>
      </c>
      <c r="G2895" t="s">
        <v>1388</v>
      </c>
    </row>
    <row r="2896" spans="1:7">
      <c r="A2896" s="1244" t="s">
        <v>805</v>
      </c>
      <c r="B2896" s="1244" t="s">
        <v>2304</v>
      </c>
      <c r="C2896" s="23">
        <v>46126</v>
      </c>
      <c r="E2896" s="250">
        <v>14650</v>
      </c>
      <c r="F2896" s="11" t="s">
        <v>2456</v>
      </c>
      <c r="G2896" t="s">
        <v>1388</v>
      </c>
    </row>
    <row r="2897" spans="1:7">
      <c r="A2897" s="1243" t="s">
        <v>624</v>
      </c>
      <c r="B2897" s="1243" t="s">
        <v>54</v>
      </c>
      <c r="C2897" s="23">
        <v>46127</v>
      </c>
      <c r="D2897" s="89">
        <v>2612</v>
      </c>
      <c r="G2897" t="s">
        <v>1388</v>
      </c>
    </row>
    <row r="2898" spans="1:7">
      <c r="A2898" s="178" t="s">
        <v>814</v>
      </c>
      <c r="B2898" s="1244" t="s">
        <v>1390</v>
      </c>
      <c r="C2898" s="23">
        <v>46127</v>
      </c>
      <c r="E2898" s="74">
        <v>300</v>
      </c>
      <c r="F2898" s="11" t="s">
        <v>2457</v>
      </c>
      <c r="G2898" t="s">
        <v>1388</v>
      </c>
    </row>
    <row r="2899" spans="1:7">
      <c r="A2899" s="178" t="s">
        <v>816</v>
      </c>
      <c r="B2899" s="1244" t="s">
        <v>1390</v>
      </c>
      <c r="C2899" s="23">
        <v>46127</v>
      </c>
      <c r="E2899" s="74">
        <v>688</v>
      </c>
      <c r="F2899" s="11" t="s">
        <v>2458</v>
      </c>
      <c r="G2899" t="s">
        <v>1388</v>
      </c>
    </row>
    <row r="2900" spans="1:7">
      <c r="A2900" s="1243" t="s">
        <v>624</v>
      </c>
      <c r="B2900" s="1243" t="s">
        <v>54</v>
      </c>
      <c r="C2900" s="23">
        <v>46128</v>
      </c>
      <c r="D2900" s="89">
        <v>1765</v>
      </c>
      <c r="G2900" t="s">
        <v>1388</v>
      </c>
    </row>
    <row r="2901" spans="1:7">
      <c r="A2901" s="1244" t="s">
        <v>765</v>
      </c>
      <c r="B2901" s="1244" t="s">
        <v>1390</v>
      </c>
      <c r="C2901" s="23">
        <v>46128</v>
      </c>
      <c r="F2901" s="11" t="s">
        <v>2459</v>
      </c>
      <c r="G2901" t="s">
        <v>1388</v>
      </c>
    </row>
    <row r="2902" spans="1:7">
      <c r="A2902" s="1244" t="s">
        <v>1458</v>
      </c>
      <c r="B2902" s="1244" t="s">
        <v>1390</v>
      </c>
      <c r="C2902" s="23">
        <v>46128</v>
      </c>
      <c r="F2902" s="11" t="s">
        <v>2459</v>
      </c>
      <c r="G2902" t="s">
        <v>1388</v>
      </c>
    </row>
    <row r="2903" spans="1:7">
      <c r="A2903" s="1244" t="s">
        <v>581</v>
      </c>
      <c r="B2903" s="1244" t="s">
        <v>52</v>
      </c>
      <c r="C2903" s="23">
        <v>46128</v>
      </c>
      <c r="D2903" s="11">
        <v>407</v>
      </c>
      <c r="G2903" t="s">
        <v>1388</v>
      </c>
    </row>
    <row r="2904" spans="1:7">
      <c r="A2904" s="1243" t="s">
        <v>624</v>
      </c>
      <c r="B2904" s="1243" t="s">
        <v>54</v>
      </c>
      <c r="C2904" s="23">
        <v>46129</v>
      </c>
      <c r="D2904" s="89">
        <v>1356</v>
      </c>
      <c r="G2904" t="s">
        <v>1388</v>
      </c>
    </row>
    <row r="2905" spans="1:7">
      <c r="A2905" s="1243" t="s">
        <v>616</v>
      </c>
      <c r="B2905" s="1243" t="s">
        <v>1390</v>
      </c>
      <c r="C2905" s="23">
        <v>46129</v>
      </c>
      <c r="D2905" s="11">
        <v>67</v>
      </c>
      <c r="G2905" t="s">
        <v>1388</v>
      </c>
    </row>
    <row r="2906" spans="1:7">
      <c r="A2906" s="1244" t="s">
        <v>581</v>
      </c>
      <c r="B2906" s="1244" t="s">
        <v>52</v>
      </c>
      <c r="C2906" s="23">
        <v>46129</v>
      </c>
      <c r="F2906" s="11" t="s">
        <v>2460</v>
      </c>
      <c r="G2906" t="s">
        <v>1388</v>
      </c>
    </row>
    <row r="2907" spans="1:7">
      <c r="A2907" s="1243" t="s">
        <v>581</v>
      </c>
      <c r="B2907" s="1243" t="s">
        <v>52</v>
      </c>
      <c r="C2907" s="23">
        <v>46132</v>
      </c>
      <c r="D2907" s="11">
        <v>940</v>
      </c>
      <c r="G2907" t="s">
        <v>1388</v>
      </c>
    </row>
    <row r="2908" spans="1:7">
      <c r="A2908" s="1244" t="s">
        <v>624</v>
      </c>
      <c r="B2908" s="1244" t="s">
        <v>54</v>
      </c>
      <c r="C2908" s="23">
        <v>46132</v>
      </c>
      <c r="D2908" s="89">
        <v>1212</v>
      </c>
      <c r="G2908" t="s">
        <v>1388</v>
      </c>
    </row>
    <row r="2909" spans="1:7">
      <c r="A2909" s="1244" t="s">
        <v>773</v>
      </c>
      <c r="B2909" s="1244" t="s">
        <v>2461</v>
      </c>
      <c r="C2909" s="23">
        <v>46132</v>
      </c>
      <c r="E2909" s="250">
        <v>1268</v>
      </c>
      <c r="F2909" s="11" t="s">
        <v>2462</v>
      </c>
      <c r="G2909" t="s">
        <v>1388</v>
      </c>
    </row>
    <row r="2910" spans="1:7">
      <c r="A2910" s="1244" t="s">
        <v>575</v>
      </c>
      <c r="B2910" s="1244" t="s">
        <v>1390</v>
      </c>
      <c r="C2910" s="23">
        <v>46132</v>
      </c>
      <c r="F2910" s="11" t="s">
        <v>2463</v>
      </c>
      <c r="G2910" t="s">
        <v>1388</v>
      </c>
    </row>
    <row r="2911" spans="1:7">
      <c r="A2911" s="1244" t="s">
        <v>632</v>
      </c>
      <c r="B2911" s="1244" t="s">
        <v>2464</v>
      </c>
      <c r="C2911" s="23">
        <v>46132</v>
      </c>
      <c r="D2911" s="11">
        <v>572</v>
      </c>
      <c r="G2911" t="s">
        <v>1388</v>
      </c>
    </row>
    <row r="2912" spans="1:7">
      <c r="A2912" s="1244" t="s">
        <v>665</v>
      </c>
      <c r="B2912" s="1244" t="s">
        <v>1390</v>
      </c>
      <c r="C2912" s="23">
        <v>46132</v>
      </c>
      <c r="D2912" s="11">
        <v>288</v>
      </c>
      <c r="G2912" t="s">
        <v>1388</v>
      </c>
    </row>
    <row r="2913" spans="1:7">
      <c r="A2913" s="1243" t="s">
        <v>581</v>
      </c>
      <c r="B2913" s="1243" t="s">
        <v>52</v>
      </c>
      <c r="C2913" s="23">
        <v>46133</v>
      </c>
      <c r="D2913" s="89">
        <v>1575</v>
      </c>
      <c r="G2913" t="s">
        <v>1388</v>
      </c>
    </row>
    <row r="2914" spans="1:7">
      <c r="A2914" s="1244" t="s">
        <v>624</v>
      </c>
      <c r="B2914" s="1244" t="s">
        <v>54</v>
      </c>
      <c r="C2914" s="23">
        <v>46133</v>
      </c>
      <c r="D2914" s="11">
        <v>866</v>
      </c>
      <c r="G2914" t="s">
        <v>1388</v>
      </c>
    </row>
    <row r="2915" spans="1:7">
      <c r="A2915" s="1244" t="s">
        <v>575</v>
      </c>
      <c r="B2915" s="1244" t="s">
        <v>1390</v>
      </c>
      <c r="C2915" s="23">
        <v>46133</v>
      </c>
      <c r="D2915" s="11">
        <v>290</v>
      </c>
      <c r="G2915" t="s">
        <v>1388</v>
      </c>
    </row>
    <row r="2916" spans="1:7">
      <c r="A2916" s="1244" t="s">
        <v>575</v>
      </c>
      <c r="B2916" s="1244" t="s">
        <v>1390</v>
      </c>
      <c r="C2916" s="23">
        <v>46133</v>
      </c>
      <c r="D2916" s="11">
        <v>477</v>
      </c>
      <c r="G2916" t="s">
        <v>1388</v>
      </c>
    </row>
    <row r="2917" spans="1:7">
      <c r="A2917" s="1244" t="s">
        <v>632</v>
      </c>
      <c r="B2917" s="1244" t="s">
        <v>2464</v>
      </c>
      <c r="C2917" s="23">
        <v>46133</v>
      </c>
      <c r="D2917" s="11">
        <v>776</v>
      </c>
      <c r="G2917" t="s">
        <v>1388</v>
      </c>
    </row>
    <row r="2918" spans="1:7">
      <c r="A2918" s="1244" t="s">
        <v>665</v>
      </c>
      <c r="B2918" s="1244" t="s">
        <v>1390</v>
      </c>
      <c r="C2918" s="23">
        <v>46133</v>
      </c>
      <c r="F2918" s="11" t="s">
        <v>1516</v>
      </c>
      <c r="G2918" t="s">
        <v>1388</v>
      </c>
    </row>
    <row r="2919" spans="1:7">
      <c r="A2919" s="1244" t="s">
        <v>667</v>
      </c>
      <c r="B2919" s="1244"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3" t="s">
        <v>581</v>
      </c>
      <c r="B2923" s="1243" t="s">
        <v>52</v>
      </c>
      <c r="C2923" s="23">
        <v>46134</v>
      </c>
      <c r="D2923" s="11">
        <v>507</v>
      </c>
      <c r="G2923" t="s">
        <v>1388</v>
      </c>
    </row>
    <row r="2924" spans="1:7">
      <c r="A2924" s="1244" t="s">
        <v>624</v>
      </c>
      <c r="B2924" s="1244" t="s">
        <v>54</v>
      </c>
      <c r="C2924" s="23">
        <v>46134</v>
      </c>
      <c r="D2924" s="11">
        <v>969</v>
      </c>
      <c r="G2924" t="s">
        <v>1388</v>
      </c>
    </row>
    <row r="2925" spans="1:7">
      <c r="A2925" s="1244" t="s">
        <v>575</v>
      </c>
      <c r="B2925" s="1244" t="s">
        <v>1390</v>
      </c>
      <c r="C2925" s="23">
        <v>46134</v>
      </c>
      <c r="D2925" s="11">
        <v>183</v>
      </c>
      <c r="G2925" t="s">
        <v>1388</v>
      </c>
    </row>
    <row r="2926" spans="1:7">
      <c r="A2926" s="1244" t="s">
        <v>575</v>
      </c>
      <c r="B2926" s="1244"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47" t="s">
        <v>2466</v>
      </c>
      <c r="G2929" t="s">
        <v>1388</v>
      </c>
    </row>
    <row r="2930" spans="1:7">
      <c r="A2930" s="244" t="s">
        <v>569</v>
      </c>
      <c r="B2930" s="244" t="s">
        <v>1071</v>
      </c>
      <c r="C2930" s="23">
        <v>46135</v>
      </c>
      <c r="D2930" s="11">
        <v>285</v>
      </c>
      <c r="G2930" t="s">
        <v>1388</v>
      </c>
    </row>
    <row r="2931" spans="1:7">
      <c r="A2931" s="1243" t="s">
        <v>581</v>
      </c>
      <c r="B2931" s="1243" t="s">
        <v>52</v>
      </c>
      <c r="C2931" s="23">
        <v>46135</v>
      </c>
      <c r="F2931" s="1248" t="s">
        <v>1878</v>
      </c>
      <c r="G2931" t="s">
        <v>1388</v>
      </c>
    </row>
    <row r="2932" spans="1:7">
      <c r="A2932" s="1244" t="s">
        <v>607</v>
      </c>
      <c r="B2932" s="1244" t="s">
        <v>52</v>
      </c>
      <c r="C2932" s="23">
        <v>46135</v>
      </c>
      <c r="D2932" s="89">
        <v>2434</v>
      </c>
      <c r="G2932" t="s">
        <v>1388</v>
      </c>
    </row>
    <row r="2933" spans="1:7">
      <c r="A2933" s="1244" t="s">
        <v>624</v>
      </c>
      <c r="B2933" s="1244" t="s">
        <v>54</v>
      </c>
      <c r="C2933" s="23">
        <v>46135</v>
      </c>
      <c r="D2933" s="11">
        <v>262</v>
      </c>
      <c r="G2933" t="s">
        <v>1388</v>
      </c>
    </row>
    <row r="2934" spans="1:7">
      <c r="A2934" s="1244" t="s">
        <v>575</v>
      </c>
      <c r="B2934" s="1244"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row r="2937" spans="1:7">
      <c r="A2937" s="1243" t="s">
        <v>435</v>
      </c>
      <c r="B2937" s="1244" t="s">
        <v>1390</v>
      </c>
      <c r="C2937" s="23">
        <v>46136</v>
      </c>
      <c r="G2937" t="s">
        <v>1388</v>
      </c>
    </row>
    <row r="2938" spans="1:7">
      <c r="A2938" s="240" t="s">
        <v>563</v>
      </c>
      <c r="B2938" s="240" t="s">
        <v>1071</v>
      </c>
      <c r="C2938" s="23">
        <v>46136</v>
      </c>
      <c r="G2938" t="s">
        <v>1388</v>
      </c>
    </row>
    <row r="2939" spans="1:7">
      <c r="A2939" s="244" t="s">
        <v>569</v>
      </c>
      <c r="B2939" s="244" t="s">
        <v>1071</v>
      </c>
      <c r="C2939" s="23">
        <v>46136</v>
      </c>
      <c r="G2939" t="s">
        <v>1388</v>
      </c>
    </row>
    <row r="2940" spans="1:7">
      <c r="A2940" s="1243" t="s">
        <v>596</v>
      </c>
      <c r="B2940" s="1243" t="s">
        <v>54</v>
      </c>
      <c r="C2940" s="23">
        <v>46136</v>
      </c>
      <c r="G2940" t="s">
        <v>1388</v>
      </c>
    </row>
    <row r="2941" spans="1:7">
      <c r="A2941" s="1244" t="s">
        <v>581</v>
      </c>
      <c r="B2941" s="1244" t="s">
        <v>52</v>
      </c>
      <c r="C2941" s="23">
        <v>46136</v>
      </c>
      <c r="G2941" t="s">
        <v>1388</v>
      </c>
    </row>
    <row r="2942" spans="1:7">
      <c r="A2942" s="1244" t="s">
        <v>662</v>
      </c>
      <c r="B2942" s="1244" t="s">
        <v>1390</v>
      </c>
      <c r="C2942" s="23">
        <v>46136</v>
      </c>
      <c r="G2942" t="s">
        <v>1388</v>
      </c>
    </row>
    <row r="2943" spans="1:7">
      <c r="A2943" s="1244" t="s">
        <v>665</v>
      </c>
      <c r="B2943" s="1244" t="s">
        <v>2304</v>
      </c>
      <c r="C2943" s="23">
        <v>46136</v>
      </c>
      <c r="G2943" t="s">
        <v>1388</v>
      </c>
    </row>
    <row r="2944" spans="1:7">
      <c r="A2944" s="1244" t="s">
        <v>667</v>
      </c>
      <c r="B2944" s="1244" t="s">
        <v>2304</v>
      </c>
      <c r="C2944" s="23">
        <v>46136</v>
      </c>
      <c r="G2944" t="s">
        <v>1388</v>
      </c>
    </row>
    <row r="2945" spans="1:7">
      <c r="A2945" s="1244" t="s">
        <v>632</v>
      </c>
      <c r="B2945" s="1244" t="s">
        <v>54</v>
      </c>
      <c r="C2945" s="23">
        <v>46136</v>
      </c>
      <c r="G2945" t="s">
        <v>1388</v>
      </c>
    </row>
    <row r="2946" spans="1:7">
      <c r="A2946" s="1245" t="s">
        <v>644</v>
      </c>
      <c r="B2946" s="1244"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A027A5-6801-472B-A638-7913A42DE90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2026-04-24T16:29:33Z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