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82" documentId="8_{DCF85A03-1EEC-410A-B6A1-333228F65FDB}" xr6:coauthVersionLast="47" xr6:coauthVersionMax="47" xr10:uidLastSave="{F73DD45D-B48A-490B-BD06-F259591764D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07" r:id="rId12"/>
    <pivotCache cacheId="308" r:id="rId13"/>
    <pivotCache cacheId="309" r:id="rId14"/>
    <pivotCache cacheId="310" r:id="rId15"/>
    <pivotCache cacheId="3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1" i="30"/>
  <c r="V190" i="30"/>
  <c r="V187" i="30"/>
  <c r="V5" i="30"/>
  <c r="V12" i="30"/>
  <c r="V329" i="30"/>
  <c r="V194" i="30"/>
  <c r="V24" i="30"/>
  <c r="V325" i="30"/>
  <c r="V184" i="30"/>
  <c r="V180" i="30"/>
  <c r="V8" i="30"/>
  <c r="V327" i="30"/>
  <c r="V314" i="30"/>
  <c r="V156" i="30"/>
  <c r="V31" i="30"/>
  <c r="V193" i="30"/>
  <c r="V33" i="30"/>
  <c r="V192" i="30"/>
  <c r="V30" i="30"/>
  <c r="V6" i="30"/>
  <c r="V188" i="30"/>
  <c r="V181" i="30"/>
  <c r="V155" i="30"/>
  <c r="V27" i="30"/>
  <c r="V349" i="30"/>
  <c r="V25" i="30"/>
  <c r="V34" i="30"/>
  <c r="V182" i="30"/>
  <c r="V11" i="30"/>
  <c r="V36" i="30"/>
  <c r="V189" i="30"/>
  <c r="V317"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<sst xmlns="http://schemas.openxmlformats.org/spreadsheetml/2006/main" count="23575" uniqueCount="2844">
  <si>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</si>
  <si>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</si>
  <si>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</si>
  <si>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</si>
  <si>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</si>
  <si>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</si>
  <si>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</si>
  <si>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</si>
  <si>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</si>
  <si>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</si>
  <si>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</si>
  <si>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</si>
  <si>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</si>
  <si>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</si>
  <si>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</si>
  <si>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</si>
  <si>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</si>
  <si>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</si>
  <si>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</si>
  <si>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</si>
  <si>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</si>
  <si>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</si>
  <si>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</si>
  <si>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</si>
  <si>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</si>
  <si>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</si>
  <si>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</si>
  <si>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</si>
  <si>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</si>
  <si>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</si>
  <si>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</si>
  <si>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</si>
  <si>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</si>
  <si>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</si>
  <si>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</si>
  <si>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</si>
  <si>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</si>
  <si>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</si>
  <si>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</si>
  <si>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</si>
  <si>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</si>
  <si>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</si>
  <si>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</si>
  <si>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</si>
  <si>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</si>
  <si>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</si>
  <si>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</si>
  <si>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</si>
  <si>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</si>
  <si>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</si>
  <si>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</si>
  <si>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</si>
  <si>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</si>
  <si>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</si>
  <si>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</si>
  <si>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</si>
  <si>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</si>
  <si>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</si>
  <si>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</si>
  <si>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</si>
  <si>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</si>
  <si>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</si>
  <si>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</si>
  <si>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</si>
  <si>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</si>
  <si>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</si>
  <si>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</si>
  <si>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</si>
  <si>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</si>
  <si>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</si>
  <si>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</si>
  <si>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</si>
  <si>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</si>
  <si>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</si>
  <si>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</si>
  <si>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</si>
  <si>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</si>
  <si>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</si>
  <si>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</si>
  <si>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</si>
  <si>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</si>
  <si>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</si>
  <si>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</si>
  <si>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</si>
  <si>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</si>
  <si>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</si>
  <si>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</si>
  <si>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</si>
  <si>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</si>
  <si>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</si>
  <si>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</si>
  <si>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</si>
  <si>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</si>
  <si>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</si>
  <si>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</si>
  <si>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</si>
  <si>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</si>
  <si>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</si>
  <si>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</si>
  <si>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</si>
  <si>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</si>
  <si>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</si>
  <si>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</si>
  <si>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</si>
  <si>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</si>
  <si>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</si>
  <si>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</si>
  <si>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</si>
  <si>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</si>
  <si>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</si>
  <si>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</si>
  <si>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</si>
  <si>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</si>
  <si>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</si>
  <si>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</si>
  <si>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</si>
  <si>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</si>
  <si>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</si>
  <si>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</si>
  <si>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</si>
  <si>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</si>
  <si>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</si>
  <si>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</si>
  <si>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</si>
  <si>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</si>
  <si>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</si>
  <si>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</si>
  <si>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</si>
  <si>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</si>
  <si>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</si>
  <si>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</si>
  <si>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</si>
  <si>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</si>
  <si>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</si>
  <si>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</si>
  <si>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</si>
  <si>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</si>
  <si>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</si>
  <si>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</si>
  <si>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</si>
  <si>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</si>
  <si>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</si>
  <si>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</si>
  <si>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</si>
  <si>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</si>
  <si>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</si>
  <si>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</si>
  <si>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</si>
  <si>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</si>
  <si>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</si>
  <si>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</si>
  <si>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</si>
  <si>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</si>
  <si>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</si>
  <si>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</si>
  <si>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</si>
  <si>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</si>
  <si>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</si>
  <si>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</si>
  <si>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</si>
  <si>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</si>
  <si>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</si>
  <si>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</si>
  <si>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</si>
  <si>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</si>
  <si>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</si>
  <si>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</si>
  <si>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</si>
  <si>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</si>
  <si>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</si>
  <si>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</si>
  <si>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</si>
  <si>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</si>
  <si>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</si>
  <si>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</si>
  <si>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</si>
  <si>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</si>
  <si>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</si>
  <si>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</si>
  <si>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</si>
  <si>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</si>
  <si>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</si>
  <si>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</si>
  <si>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</si>
  <si>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</si>
  <si>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</si>
  <si>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</si>
  <si>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</si>
  <si>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</si>
  <si>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</si>
  <si>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</si>
  <si>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</si>
  <si>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</si>
  <si>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</si>
  <si>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</si>
  <si>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</si>
  <si>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</si>
  <si>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</si>
  <si>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</si>
  <si>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</si>
  <si>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</si>
  <si>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</si>
  <si>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</si>
  <si>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</si>
  <si>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</si>
  <si>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</si>
  <si>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</si>
  <si>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</si>
  <si>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</si>
  <si>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</si>
  <si>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</si>
  <si>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</si>
  <si>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</si>
  <si>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</si>
  <si>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</si>
  <si>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</si>
  <si>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</si>
  <si>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</si>
  <si>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</si>
  <si>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</si>
  <si>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</si>
  <si>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</si>
  <si>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</si>
  <si>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</si>
  <si>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</si>
  <si>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</si>
  <si>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</si>
  <si>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</si>
  <si>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</si>
  <si>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</si>
  <si>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</si>
  <si>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</si>
  <si>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</si>
  <si>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</si>
  <si>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</si>
  <si>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</si>
  <si>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</si>
  <si>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</si>
  <si>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</si>
  <si>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</si>
  <si>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</si>
  <si>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</si>
  <si>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</si>
  <si>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</si>
  <si>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</si>
  <si>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</si>
  <si>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</si>
  <si>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</si>
  <si>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</si>
  <si>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</si>
  <si>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</si>
  <si>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</si>
  <si>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</si>
  <si>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</si>
  <si>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</si>
  <si>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</si>
  <si>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</si>
  <si>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</si>
  <si>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</si>
  <si>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</si>
  <si>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</si>
  <si>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</si>
  <si>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</si>
  <si>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</si>
  <si>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</si>
  <si>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</si>
  <si>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</si>
  <si>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</si>
  <si>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</si>
  <si>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</si>
  <si>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</si>
  <si>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</si>
  <si>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</si>
  <si>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</si>
  <si>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</si>
  <si>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</si>
  <si>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</si>
  <si>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</si>
  <si>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</si>
  <si>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</si>
  <si>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</si>
  <si>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</si>
  <si>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</si>
  <si>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</si>
  <si>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</si>
  <si>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</si>
  <si>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</si>
  <si>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</si>
  <si>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</si>
  <si>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</si>
  <si>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</si>
  <si>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</si>
  <si>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</si>
  <si>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</si>
  <si>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</si>
  <si>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</si>
  <si>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</si>
  <si>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</si>
  <si>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</si>
  <si>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</si>
  <si>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</si>
  <si>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</si>
  <si>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</si>
  <si>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</si>
  <si>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</si>
  <si>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</si>
  <si>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</si>
  <si>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</si>
  <si>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</si>
  <si>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</si>
  <si>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</si>
  <si>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</si>
  <si>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</si>
  <si>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</si>
  <si>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</si>
  <si>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</si>
  <si>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</si>
  <si>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</si>
  <si>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</si>
  <si>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</si>
  <si>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</si>
  <si>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</si>
  <si>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</si>
  <si>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</si>
  <si>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</si>
  <si>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</si>
  <si>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</si>
  <si>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</si>
  <si>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</si>
  <si>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</si>
  <si>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</si>
  <si>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</si>
  <si>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</si>
  <si>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</si>
  <si>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</si>
  <si>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</si>
  <si>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</si>
  <si>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</si>
  <si>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</si>
  <si>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</si>
  <si>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</si>
  <si>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</si>
  <si>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</si>
  <si>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</si>
  <si>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</si>
  <si>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</si>
  <si>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</si>
  <si>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</si>
  <si>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</si>
  <si>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</si>
  <si>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</si>
  <si>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</si>
  <si>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</si>
  <si>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</si>
  <si>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</si>
  <si>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</si>
  <si>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</si>
  <si>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</si>
  <si>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</si>
  <si>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</si>
  <si>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</si>
  <si>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</si>
  <si>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</si>
  <si>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</si>
  <si>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</si>
  <si>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</si>
  <si>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</si>
  <si>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</si>
  <si>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</si>
  <si>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</si>
  <si>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</si>
  <si>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</si>
  <si>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</si>
  <si>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</si>
  <si>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</si>
  <si>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</si>
  <si>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</si>
  <si>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</si>
  <si>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</si>
  <si>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</si>
  <si>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</si>
  <si>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</si>
  <si>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</si>
  <si>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</si>
  <si>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</si>
  <si>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</si>
  <si>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</si>
  <si>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</si>
  <si>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</si>
  <si>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</si>
  <si>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</si>
  <si>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</si>
  <si>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</si>
  <si>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</si>
  <si>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</si>
  <si>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</si>
  <si>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</si>
  <si>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</si>
  <si>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</si>
  <si>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</si>
  <si>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</si>
  <si>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</si>
  <si>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</si>
  <si>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</si>
  <si>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</si>
  <si>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</si>
  <si>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</si>
  <si>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</si>
  <si>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</si>
  <si>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</si>
  <si>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</si>
  <si>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</si>
  <si>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</si>
  <si>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</si>
  <si>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</si>
  <si>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</si>
  <si>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</si>
  <si>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</si>
  <si>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</si>
  <si>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</si>
  <si>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</si>
  <si>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</si>
  <si>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</si>
  <si>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</si>
  <si>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</si>
  <si>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</si>
  <si>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</si>
  <si>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</si>
  <si>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</si>
  <si>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</si>
  <si>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</si>
  <si>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</si>
  <si>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</si>
  <si>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</si>
  <si>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</si>
  <si>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</si>
  <si>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</si>
  <si>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</si>
  <si>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</si>
  <si>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</si>
  <si>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</si>
  <si>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</si>
  <si>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</si>
  <si>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</si>
  <si>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</si>
  <si>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</si>
  <si>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</si>
  <si>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</si>
  <si>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</si>
  <si>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</si>
  <si>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</si>
  <si>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</si>
  <si>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</si>
  <si>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</si>
  <si>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</si>
  <si>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</si>
  <si>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</si>
  <si>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</si>
  <si>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</si>
  <si>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</si>
  <si>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</si>
  <si>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</si>
  <si>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</si>
  <si>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</si>
  <si>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</si>
  <si>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</si>
  <si>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</si>
  <si>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</si>
  <si>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</si>
  <si>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</si>
  <si>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</si>
  <si>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</si>
  <si>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</si>
  <si>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</si>
  <si>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</si>
  <si>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</si>
  <si>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</si>
  <si>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</si>
  <si>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</si>
  <si>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</si>
  <si>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</si>
  <si>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</si>
  <si>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</si>
  <si>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</si>
  <si>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</si>
  <si>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</si>
  <si>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</si>
  <si>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</si>
  <si>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</si>
  <si>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</si>
  <si>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</si>
  <si>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</si>
  <si>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</si>
  <si>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</si>
  <si>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</si>
  <si>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</si>
  <si>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</si>
  <si>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</si>
  <si>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</si>
  <si>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</si>
  <si>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</si>
  <si>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</si>
  <si>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</si>
  <si>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</si>
  <si>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</si>
  <si>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</si>
  <si>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</si>
  <si>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</si>
  <si>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</si>
  <si>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</si>
  <si>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</si>
  <si>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</si>
  <si>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</si>
  <si>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</si>
  <si>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</si>
  <si>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</si>
  <si>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</si>
  <si>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</si>
  <si>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</si>
  <si>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</si>
  <si>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</si>
  <si>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</si>
  <si>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</si>
  <si>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</si>
  <si>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</si>
  <si>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</si>
  <si>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</si>
  <si>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</si>
  <si>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</si>
  <si>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</si>
  <si>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</si>
  <si>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</si>
  <si>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</si>
  <si>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</si>
  <si>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</si>
  <si>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</si>
  <si>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</si>
  <si>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</si>
  <si>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</si>
  <si>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</si>
  <si>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</si>
  <si>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</si>
  <si>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</si>
  <si>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</si>
  <si>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</si>
  <si>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</si>
  <si>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</si>
  <si>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</si>
  <si>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</si>
  <si>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</si>
  <si>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</si>
  <si>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</si>
  <si>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</si>
  <si>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</si>
  <si>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</si>
  <si>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</si>
  <si>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</si>
  <si>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</si>
  <si>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</si>
  <si>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</si>
  <si>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</si>
  <si>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</si>
  <si>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</si>
  <si>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</si>
  <si>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</si>
  <si>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</si>
  <si>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</si>
  <si>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</si>
  <si>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Completed on Track</t>
  </si>
  <si>
    <t>5/5 Door Tag Complete : Locates Called - 5/4 Whitelined, will call locates 5/5/ - 5/1 NTP Package Received.</t>
  </si>
  <si>
    <t>D-HPP608</t>
  </si>
  <si>
    <t>PPM111675</t>
  </si>
  <si>
    <t>On Track</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</si>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</sst>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3" fontId="86"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29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5" t="s">
        <v>0</v>
      </c>
      <c r="B1" s="1625"/>
      <c r="C1" s="1625"/>
      <c r="D1" s="1625"/>
      <c r="E1" s="1625"/>
      <c r="F1" s="1625"/>
      <c r="G1" s="1625"/>
      <c r="H1" s="1625"/>
      <c r="I1" s="1625"/>
      <c r="J1" s="1625"/>
      <c r="K1" s="1625"/>
      <c r="L1" s="1625"/>
      <c r="M1" s="1625"/>
      <c r="N1" s="1625"/>
      <c r="O1" s="1625"/>
      <c r="P1" s="1625"/>
      <c r="Q1" s="1005"/>
      <c r="S1" s="1576"/>
      <c r="T1" s="1576"/>
      <c r="U1" s="1576"/>
      <c r="V1" s="1576"/>
      <c r="W1" s="1005"/>
      <c r="X1" s="1005"/>
      <c r="Y1" s="1005"/>
      <c r="Z1" s="1005"/>
    </row>
    <row r="2" spans="1:26" ht="24.95" customHeight="1">
      <c r="A2" s="1626" t="str">
        <f ca="1">"Last Updated: "&amp;TEXT(NOW(),"MM/DD/YYYY  h:mm AM/PM")</f>
        <v>Last Updated: 07/08/2026  5:54 PM</v>
      </c>
      <c r="B2" s="1626"/>
      <c r="C2" s="1626"/>
      <c r="D2" s="1626"/>
      <c r="E2" s="1626"/>
      <c r="F2" s="1626"/>
      <c r="G2" s="1626"/>
      <c r="H2" s="1626"/>
      <c r="I2" s="1626"/>
      <c r="J2" s="1626"/>
      <c r="K2" s="1626"/>
      <c r="L2" s="1626"/>
      <c r="M2" s="1626"/>
      <c r="N2" s="1626"/>
      <c r="O2" s="1626"/>
      <c r="P2" s="1626"/>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7" t="s">
        <v>7</v>
      </c>
      <c r="B7" s="1627"/>
      <c r="C7" s="1627"/>
      <c r="D7" s="1627"/>
      <c r="E7" s="1627"/>
      <c r="F7" s="1627"/>
      <c r="G7" s="1627"/>
      <c r="H7" s="1627"/>
      <c r="I7" s="1627"/>
      <c r="J7" s="1627"/>
      <c r="K7" s="1627"/>
      <c r="L7" s="1627"/>
      <c r="M7" s="1627"/>
      <c r="N7" s="1627"/>
      <c r="O7" s="1627"/>
      <c r="P7" s="1627"/>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8" t="s">
        <v>8</v>
      </c>
      <c r="B9" s="1628"/>
      <c r="C9" s="1005"/>
      <c r="D9" s="1616" t="s">
        <v>9</v>
      </c>
      <c r="E9" s="1616"/>
      <c r="F9" s="1616"/>
      <c r="G9" s="1005"/>
      <c r="H9" s="1616" t="s">
        <v>10</v>
      </c>
      <c r="I9" s="1616"/>
      <c r="J9" s="1616"/>
      <c r="K9" s="1005"/>
      <c r="L9" s="1616" t="s">
        <v>11</v>
      </c>
      <c r="M9" s="1616"/>
      <c r="N9" s="1616"/>
      <c r="O9" s="1005"/>
      <c r="P9" s="1005"/>
      <c r="Q9" s="1005"/>
      <c r="R9" s="1576"/>
      <c r="S9" s="1576"/>
      <c r="T9" s="1576"/>
      <c r="U9" s="1576"/>
      <c r="V9" s="1576"/>
      <c r="W9" s="1005"/>
      <c r="X9" s="1005"/>
      <c r="Y9" s="1005"/>
      <c r="Z9" s="1005"/>
    </row>
    <row r="10" spans="1:26" ht="50.1" customHeight="1">
      <c r="A10" s="1618"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161</v>
      </c>
      <c r="B10" s="1618"/>
      <c r="C10" s="1005"/>
      <c r="D10" s="1618"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1010004</v>
      </c>
      <c r="E10" s="1618"/>
      <c r="F10" s="1618"/>
      <c r="G10" s="1005"/>
      <c r="H10" s="1629"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182062</v>
      </c>
      <c r="I10" s="1629"/>
      <c r="J10" s="1629"/>
      <c r="K10" s="1005"/>
      <c r="L10" s="1630"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827942</v>
      </c>
      <c r="M10" s="1630"/>
      <c r="N10" s="1630"/>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6" t="s">
        <v>12</v>
      </c>
      <c r="B12" s="1616"/>
      <c r="C12" s="1005"/>
      <c r="D12" s="1616" t="s">
        <v>13</v>
      </c>
      <c r="E12" s="1616"/>
      <c r="F12" s="1616"/>
      <c r="G12" s="1005"/>
      <c r="H12" s="1616" t="s">
        <v>14</v>
      </c>
      <c r="I12" s="1616"/>
      <c r="J12" s="1616"/>
      <c r="K12" s="1005"/>
      <c r="L12" s="1616" t="s">
        <v>15</v>
      </c>
      <c r="M12" s="1616"/>
      <c r="N12" s="1616"/>
      <c r="O12" s="1005"/>
      <c r="P12" s="1005"/>
      <c r="Q12" s="1005"/>
      <c r="R12" s="1576"/>
      <c r="S12" s="1576"/>
      <c r="T12" s="1576"/>
      <c r="U12" s="1576"/>
      <c r="V12" s="1576"/>
      <c r="W12" s="1005"/>
      <c r="X12" s="1005"/>
      <c r="Y12" s="1005"/>
      <c r="Z12" s="1005"/>
    </row>
    <row r="13" spans="1:26" ht="50.1" customHeight="1">
      <c r="A13" s="1631">
        <f>IFERROR(H10/D10,0)</f>
        <v>0.18025869204478398</v>
      </c>
      <c r="B13" s="1631"/>
      <c r="C13" s="1005"/>
      <c r="D13" s="161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11554278.699999999</v>
      </c>
      <c r="E13" s="1617"/>
      <c r="F13" s="1617"/>
      <c r="G13" s="1005"/>
      <c r="H13" s="1618"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9989</v>
      </c>
      <c r="I13" s="1618"/>
      <c r="J13" s="1618"/>
      <c r="K13" s="1005"/>
      <c r="L13" s="1624">
        <f>COUNTA('Pending Resto-COP Packages'!A17:A69)</f>
        <v>41</v>
      </c>
      <c r="M13" s="1624"/>
      <c r="N13" s="1624"/>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19" t="s">
        <v>16</v>
      </c>
      <c r="B15" s="1619"/>
      <c r="C15" s="1619"/>
      <c r="D15" s="1619"/>
      <c r="E15" s="1005"/>
      <c r="F15" s="1619" t="s">
        <v>17</v>
      </c>
      <c r="G15" s="1619"/>
      <c r="H15" s="1619"/>
      <c r="I15" s="1619"/>
      <c r="J15" s="1005"/>
      <c r="K15" s="1619" t="s">
        <v>18</v>
      </c>
      <c r="L15" s="1619"/>
      <c r="M15" s="1619"/>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39</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250144</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2962309.2000000007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97</v>
      </c>
      <c r="M17" s="1367">
        <f>IFERROR(L17/SUM(L17:L19),0)</f>
        <v>0.60248447204968947</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93</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588731</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6412396.1499999994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0.37888198757763975</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0.1164569755689541</v>
      </c>
      <c r="E19" s="1005"/>
      <c r="F19" s="1013" t="s">
        <v>35</v>
      </c>
      <c r="G19" s="1010" cm="1">
        <f t="array" ref="G19">SUMPRODUCT(--(IF($B$5="All",TRUE,'Tillman UG Footage'!B2:B183=$B$5))*--('Tillman UG Footage'!P2:P183="Locates Called")*--(IF($F$5="All",TRUE,ISNUMBER(FIND($F$5,'Tillman UG Footage'!D2:D183&amp;" "))))*--(IF($H$5="All",TRUE,ISNUMBER(FIND($H$5,'Tillman UG Footage'!F2:F183&amp;" ")))))</f>
        <v>29</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171129</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2179573.35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1.8633540372670808E-2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0.32478762284560891</v>
      </c>
      <c r="E20" s="1005"/>
      <c r="F20" s="1014" t="s">
        <v>38</v>
      </c>
      <c r="G20" s="1011" cm="1">
        <f t="array" ref="G20">SUMPRODUCT(--(IF($B$5="All",TRUE,'Tillman UG Footage'!B2:B183=$B$5))*--('Tillman UG Footage'!P2:P183="Completed")*--(IF($F$5="All",TRUE,ISNUMBER(FIND($F$5,'Tillman UG Footage'!D2:D183&amp;" "))))*--(IF($H$5="All",TRUE,ISNUMBER(FIND($H$5,'Tillman UG Footage'!F2:F183&amp;" ")))))</f>
        <v>2</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13824</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171962.5</v>
      </c>
      <c r="J20" s="1005"/>
      <c r="K20" s="1016" t="s">
        <v>39</v>
      </c>
      <c r="L20" s="1017">
        <f>SUM(L17:L19)</f>
        <v>161</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0.18025869204478398</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19" t="s">
        <v>45</v>
      </c>
      <c r="B28" s="1619"/>
      <c r="C28" s="1619"/>
      <c r="D28" s="1619"/>
      <c r="F28" s="1620" t="s">
        <v>46</v>
      </c>
      <c r="G28" s="1620"/>
      <c r="H28" s="1620"/>
      <c r="I28" s="1620"/>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1" t="s">
        <v>82</v>
      </c>
      <c r="B55" s="1621"/>
      <c r="C55" s="1621"/>
      <c r="D55" s="1621"/>
      <c r="E55" s="1621"/>
      <c r="F55" s="1621"/>
      <c r="G55" s="1621"/>
      <c r="H55" s="1621"/>
      <c r="I55" s="1621"/>
      <c r="J55" s="1621"/>
      <c r="K55" s="1621"/>
      <c r="L55" s="1621"/>
      <c r="M55" s="1621"/>
      <c r="N55" s="1621"/>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2" t="s">
        <v>84</v>
      </c>
      <c r="B115" s="1622"/>
      <c r="C115" s="1622"/>
      <c r="D115" s="1622"/>
      <c r="E115" s="1622"/>
      <c r="F115" s="1622"/>
      <c r="G115" s="1622"/>
      <c r="H115" s="1622"/>
      <c r="I115" s="1622"/>
      <c r="J115" s="1622"/>
      <c r="K115" s="1622"/>
      <c r="L115" s="1622"/>
      <c r="M115" s="1622"/>
      <c r="N115" s="1622"/>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155984</v>
      </c>
      <c r="K5" s="12" t="s">
        <v>468</v>
      </c>
      <c r="P5" s="12" t="s">
        <v>468</v>
      </c>
      <c r="W5" t="s">
        <v>469</v>
      </c>
      <c r="X5">
        <v>13</v>
      </c>
    </row>
    <row r="6" spans="1:25">
      <c r="B6" t="s">
        <v>470</v>
      </c>
      <c r="C6">
        <v>110276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5246</v>
      </c>
      <c r="L29" t="s">
        <v>343</v>
      </c>
      <c r="M29">
        <v>1</v>
      </c>
    </row>
    <row r="30" spans="2:13">
      <c r="B30" t="s">
        <v>487</v>
      </c>
      <c r="C30">
        <v>565021</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U7" activePane="topRight" state="frozen"/>
      <selection pane="topRight" activeCell="W19" sqref="W1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426" t="s">
        <v>565</v>
      </c>
      <c r="B2" s="1249" t="s">
        <v>566</v>
      </c>
      <c r="C2" s="1379">
        <v>46325</v>
      </c>
      <c r="D2" s="357" t="s">
        <v>52</v>
      </c>
      <c r="E2" s="1378">
        <v>46143</v>
      </c>
      <c r="F2" s="1377" t="s">
        <v>65</v>
      </c>
      <c r="G2" s="1237" t="s">
        <v>567</v>
      </c>
      <c r="H2" s="1637">
        <v>46</v>
      </c>
      <c r="I2" s="371" t="s">
        <v>568</v>
      </c>
      <c r="J2" s="1055" t="s">
        <v>30</v>
      </c>
      <c r="K2" s="1638"/>
      <c r="L2" s="1378">
        <v>46147</v>
      </c>
      <c r="M2" s="371" t="s">
        <v>128</v>
      </c>
      <c r="N2" s="989">
        <v>71754.5</v>
      </c>
      <c r="O2" s="371" t="s">
        <v>128</v>
      </c>
      <c r="P2" s="727" t="s">
        <v>38</v>
      </c>
      <c r="Q2" s="1639">
        <v>46147</v>
      </c>
      <c r="R2" s="700"/>
      <c r="S2" s="1639"/>
      <c r="T2" s="1639"/>
      <c r="U2" s="1639"/>
      <c r="V2" s="1640">
        <v>5649</v>
      </c>
      <c r="W2" s="1476">
        <v>5771</v>
      </c>
      <c r="X2" s="1641">
        <f>SUM(V2-W2)</f>
        <v>-122</v>
      </c>
      <c r="Y2" s="1238">
        <f>IFERROR($W2/$V2, 0)</f>
        <v>1.0215967427863339</v>
      </c>
      <c r="Z2" s="1639">
        <v>46169</v>
      </c>
      <c r="AA2" s="1639">
        <v>46211</v>
      </c>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7">
        <v>94</v>
      </c>
      <c r="I3" s="371" t="s">
        <v>572</v>
      </c>
      <c r="J3" s="1055" t="s">
        <v>30</v>
      </c>
      <c r="K3" s="1638"/>
      <c r="L3" s="1378"/>
      <c r="M3" s="371" t="s">
        <v>128</v>
      </c>
      <c r="N3" s="989">
        <v>94021.5</v>
      </c>
      <c r="O3" s="371" t="s">
        <v>128</v>
      </c>
      <c r="P3" s="705" t="s">
        <v>35</v>
      </c>
      <c r="Q3" s="1639">
        <v>46162</v>
      </c>
      <c r="R3" s="700"/>
      <c r="S3" s="1639"/>
      <c r="T3" s="1639"/>
      <c r="U3" s="1639"/>
      <c r="V3" s="1640">
        <v>7741</v>
      </c>
      <c r="W3" s="1222"/>
      <c r="X3" s="1641">
        <f>SUM(V3-W3)</f>
        <v>7741</v>
      </c>
      <c r="Y3" s="1238">
        <f>IFERROR($W3/$V3, 0)</f>
        <v>0</v>
      </c>
      <c r="Z3" s="1639"/>
      <c r="AA3" s="1639"/>
      <c r="AB3" s="695">
        <v>0</v>
      </c>
      <c r="AC3" s="695">
        <v>0</v>
      </c>
      <c r="AD3" s="1053">
        <v>0</v>
      </c>
      <c r="AE3" s="1040" t="s">
        <v>573</v>
      </c>
      <c r="AF3" s="712"/>
    </row>
    <row r="4" spans="1:32" s="713" customFormat="1" ht="24.75" customHeight="1">
      <c r="A4" s="1426" t="s">
        <v>574</v>
      </c>
      <c r="B4" s="1249" t="s">
        <v>566</v>
      </c>
      <c r="C4" s="1379">
        <v>46325</v>
      </c>
      <c r="D4" s="1379" t="s">
        <v>64</v>
      </c>
      <c r="E4" s="1378">
        <v>46157</v>
      </c>
      <c r="F4" s="1377" t="s">
        <v>59</v>
      </c>
      <c r="G4" s="1237"/>
      <c r="H4" s="1637">
        <v>79</v>
      </c>
      <c r="I4" s="371" t="s">
        <v>568</v>
      </c>
      <c r="J4" s="1055" t="s">
        <v>30</v>
      </c>
      <c r="K4" s="1638"/>
      <c r="L4" s="1378">
        <v>46152</v>
      </c>
      <c r="M4" s="371" t="s">
        <v>128</v>
      </c>
      <c r="N4" s="989">
        <v>100208</v>
      </c>
      <c r="O4" s="371" t="s">
        <v>128</v>
      </c>
      <c r="P4" s="727" t="s">
        <v>38</v>
      </c>
      <c r="Q4" s="1639">
        <v>46149</v>
      </c>
      <c r="R4" s="700"/>
      <c r="S4" s="1639"/>
      <c r="T4" s="1639"/>
      <c r="U4" s="1639"/>
      <c r="V4" s="1640">
        <v>8175</v>
      </c>
      <c r="W4" s="1476">
        <v>8120</v>
      </c>
      <c r="X4" s="1641">
        <f>SUM(V4-W4)</f>
        <v>55</v>
      </c>
      <c r="Y4" s="1238">
        <f>IFERROR($W4/$V4, 0)</f>
        <v>0.99327217125382261</v>
      </c>
      <c r="Z4" s="1639">
        <v>46168</v>
      </c>
      <c r="AA4" s="1639">
        <v>46211</v>
      </c>
      <c r="AB4" s="695">
        <v>0</v>
      </c>
      <c r="AC4" s="695">
        <v>0</v>
      </c>
      <c r="AD4" s="1053">
        <v>0</v>
      </c>
      <c r="AE4" s="1040" t="s">
        <v>575</v>
      </c>
      <c r="AF4" s="712"/>
    </row>
    <row r="5" spans="1:32" s="713" customFormat="1" ht="24.75" customHeight="1">
      <c r="A5" s="1376" t="s">
        <v>576</v>
      </c>
      <c r="B5" s="1249" t="s">
        <v>566</v>
      </c>
      <c r="C5" s="1379">
        <v>46325</v>
      </c>
      <c r="D5" s="365" t="s">
        <v>74</v>
      </c>
      <c r="E5" s="1378">
        <v>46161</v>
      </c>
      <c r="F5" s="1377" t="s">
        <v>59</v>
      </c>
      <c r="G5" s="1237"/>
      <c r="H5" s="1637">
        <v>110</v>
      </c>
      <c r="I5" s="371" t="s">
        <v>572</v>
      </c>
      <c r="J5" s="1055" t="s">
        <v>30</v>
      </c>
      <c r="K5" s="1638"/>
      <c r="L5" s="1378"/>
      <c r="M5" s="371" t="s">
        <v>128</v>
      </c>
      <c r="N5" s="989">
        <v>101920.5</v>
      </c>
      <c r="O5" s="371" t="s">
        <v>128</v>
      </c>
      <c r="P5" s="705" t="s">
        <v>29</v>
      </c>
      <c r="Q5" s="1639">
        <v>46162</v>
      </c>
      <c r="R5" s="700"/>
      <c r="S5" s="1639"/>
      <c r="T5" s="1639"/>
      <c r="U5" s="1639"/>
      <c r="V5" s="1640">
        <v>8444</v>
      </c>
      <c r="W5" s="1323">
        <v>6013</v>
      </c>
      <c r="X5" s="1641">
        <f>SUM(V5-W5)</f>
        <v>2431</v>
      </c>
      <c r="Y5" s="1238">
        <f>IFERROR($W5/$V5, 0)</f>
        <v>0.71210326859308382</v>
      </c>
      <c r="Z5" s="1639">
        <v>46174</v>
      </c>
      <c r="AA5" s="1639"/>
      <c r="AB5" s="695">
        <v>0</v>
      </c>
      <c r="AC5" s="695">
        <v>0</v>
      </c>
      <c r="AD5" s="1053">
        <v>0</v>
      </c>
      <c r="AE5" s="1040" t="s">
        <v>575</v>
      </c>
      <c r="AF5" s="712"/>
    </row>
    <row r="6" spans="1:32" s="713" customFormat="1" ht="24.75" customHeight="1">
      <c r="A6" s="1376" t="s">
        <v>577</v>
      </c>
      <c r="B6" s="1249" t="s">
        <v>566</v>
      </c>
      <c r="C6" s="1379">
        <v>46325</v>
      </c>
      <c r="D6" s="1379" t="s">
        <v>58</v>
      </c>
      <c r="E6" s="1378">
        <v>46170</v>
      </c>
      <c r="F6" s="1377" t="s">
        <v>61</v>
      </c>
      <c r="G6" s="1237"/>
      <c r="H6" s="1637">
        <v>76</v>
      </c>
      <c r="I6" s="371" t="s">
        <v>572</v>
      </c>
      <c r="J6" s="1055" t="s">
        <v>30</v>
      </c>
      <c r="K6" s="1638"/>
      <c r="L6" s="1378">
        <v>46175</v>
      </c>
      <c r="M6" s="371" t="s">
        <v>128</v>
      </c>
      <c r="N6" s="989">
        <v>67567.5</v>
      </c>
      <c r="O6" s="371" t="s">
        <v>128</v>
      </c>
      <c r="P6" s="705" t="s">
        <v>35</v>
      </c>
      <c r="Q6" s="1639">
        <v>46171</v>
      </c>
      <c r="R6" s="700"/>
      <c r="S6" s="1639"/>
      <c r="T6" s="1639"/>
      <c r="U6" s="1639"/>
      <c r="V6" s="1640">
        <v>5460</v>
      </c>
      <c r="W6" s="1603">
        <v>4907</v>
      </c>
      <c r="X6" s="1641">
        <f>SUM(V6-W6)</f>
        <v>553</v>
      </c>
      <c r="Y6" s="1238">
        <f>IFERROR($W6/$V6, 0)</f>
        <v>0.89871794871794874</v>
      </c>
      <c r="Z6" s="1639">
        <v>46209</v>
      </c>
      <c r="AA6" s="1639"/>
      <c r="AB6" s="695">
        <v>0</v>
      </c>
      <c r="AC6" s="695">
        <v>0</v>
      </c>
      <c r="AD6" s="1053">
        <v>0</v>
      </c>
      <c r="AE6" s="1040" t="s">
        <v>578</v>
      </c>
      <c r="AF6" s="712"/>
    </row>
    <row r="7" spans="1:32" s="713" customFormat="1" ht="24.75" customHeight="1">
      <c r="A7" s="1376" t="s">
        <v>579</v>
      </c>
      <c r="B7" s="1249" t="s">
        <v>566</v>
      </c>
      <c r="C7" s="1379">
        <v>46325</v>
      </c>
      <c r="D7" s="1379" t="s">
        <v>58</v>
      </c>
      <c r="E7" s="1378">
        <v>46170</v>
      </c>
      <c r="F7" s="1377" t="s">
        <v>73</v>
      </c>
      <c r="G7" s="1237"/>
      <c r="H7" s="1637">
        <v>88</v>
      </c>
      <c r="I7" s="371" t="s">
        <v>572</v>
      </c>
      <c r="J7" s="1055" t="s">
        <v>30</v>
      </c>
      <c r="K7" s="1638"/>
      <c r="L7" s="1378">
        <v>46188</v>
      </c>
      <c r="M7" s="371" t="s">
        <v>128</v>
      </c>
      <c r="N7" s="989">
        <v>96607</v>
      </c>
      <c r="O7" s="371" t="s">
        <v>128</v>
      </c>
      <c r="P7" s="705" t="s">
        <v>29</v>
      </c>
      <c r="Q7" s="1639">
        <v>46176</v>
      </c>
      <c r="R7" s="700"/>
      <c r="S7" s="1639"/>
      <c r="T7" s="1639"/>
      <c r="U7" s="1639"/>
      <c r="V7" s="1640">
        <v>7623</v>
      </c>
      <c r="W7" s="1222">
        <v>7341</v>
      </c>
      <c r="X7" s="1641">
        <f>SUM(V7-W7)</f>
        <v>282</v>
      </c>
      <c r="Y7" s="1238">
        <f>IFERROR($W7/$V7, 0)</f>
        <v>0.96300669027941754</v>
      </c>
      <c r="Z7" s="1639">
        <v>46195</v>
      </c>
      <c r="AA7" s="1639"/>
      <c r="AB7" s="695">
        <v>0</v>
      </c>
      <c r="AC7" s="695">
        <v>0</v>
      </c>
      <c r="AD7" s="1053">
        <v>0</v>
      </c>
      <c r="AE7" s="1040" t="s">
        <v>575</v>
      </c>
      <c r="AF7" s="712"/>
    </row>
    <row r="8" spans="1:32" s="713" customFormat="1" ht="24.75" customHeight="1">
      <c r="A8" s="1376" t="s">
        <v>580</v>
      </c>
      <c r="B8" s="1249" t="s">
        <v>566</v>
      </c>
      <c r="C8" s="1379">
        <v>46325</v>
      </c>
      <c r="D8" s="1379" t="s">
        <v>58</v>
      </c>
      <c r="E8" s="1378">
        <v>46171</v>
      </c>
      <c r="F8" s="1377" t="s">
        <v>65</v>
      </c>
      <c r="G8" s="1237"/>
      <c r="H8" s="1637">
        <v>75</v>
      </c>
      <c r="I8" s="371" t="s">
        <v>572</v>
      </c>
      <c r="J8" s="1055" t="s">
        <v>30</v>
      </c>
      <c r="K8" s="1638"/>
      <c r="L8" s="1378"/>
      <c r="M8" s="371" t="s">
        <v>128</v>
      </c>
      <c r="N8" s="989">
        <v>95477</v>
      </c>
      <c r="O8" s="371" t="s">
        <v>128</v>
      </c>
      <c r="P8" s="705" t="s">
        <v>35</v>
      </c>
      <c r="Q8" s="1639">
        <v>46198</v>
      </c>
      <c r="R8" s="700"/>
      <c r="S8" s="1639"/>
      <c r="T8" s="1639"/>
      <c r="U8" s="1639"/>
      <c r="V8" s="1640">
        <v>7966</v>
      </c>
      <c r="W8" s="1222"/>
      <c r="X8" s="1641">
        <v>7966</v>
      </c>
      <c r="Y8" s="1238">
        <f>IFERROR(#REF!/$V8, 0)</f>
        <v>0</v>
      </c>
      <c r="Z8" s="1639"/>
      <c r="AA8" s="1639"/>
      <c r="AB8" s="695">
        <v>0</v>
      </c>
      <c r="AC8" s="695">
        <v>0</v>
      </c>
      <c r="AD8" s="1053">
        <v>0</v>
      </c>
      <c r="AE8" s="1040" t="s">
        <v>575</v>
      </c>
      <c r="AF8" s="712"/>
    </row>
    <row r="9" spans="1:32" s="713" customFormat="1" ht="24.75" customHeight="1">
      <c r="A9" s="1376" t="s">
        <v>581</v>
      </c>
      <c r="B9" s="1249" t="s">
        <v>566</v>
      </c>
      <c r="C9" s="1379">
        <v>46325</v>
      </c>
      <c r="D9" s="1379" t="s">
        <v>58</v>
      </c>
      <c r="E9" s="1378">
        <v>46170</v>
      </c>
      <c r="F9" s="1377" t="s">
        <v>67</v>
      </c>
      <c r="G9" s="1237"/>
      <c r="H9" s="1637">
        <v>97</v>
      </c>
      <c r="I9" s="371" t="s">
        <v>572</v>
      </c>
      <c r="J9" s="1055" t="s">
        <v>30</v>
      </c>
      <c r="K9" s="1638"/>
      <c r="L9" s="1378"/>
      <c r="M9" s="371" t="s">
        <v>128</v>
      </c>
      <c r="N9" s="989">
        <v>94688.5</v>
      </c>
      <c r="O9" s="371" t="s">
        <v>128</v>
      </c>
      <c r="P9" s="705" t="s">
        <v>29</v>
      </c>
      <c r="Q9" s="1639">
        <v>46176</v>
      </c>
      <c r="R9" s="700"/>
      <c r="S9" s="1639"/>
      <c r="T9" s="1639"/>
      <c r="U9" s="1639"/>
      <c r="V9" s="1640">
        <v>7856</v>
      </c>
      <c r="W9" s="1222">
        <v>2314</v>
      </c>
      <c r="X9" s="1641">
        <f>SUM(V9-W9)</f>
        <v>5542</v>
      </c>
      <c r="Y9" s="1238">
        <f>IFERROR($W9/$V9, 0)</f>
        <v>0.29455193482688391</v>
      </c>
      <c r="Z9" s="1639">
        <v>46190</v>
      </c>
      <c r="AA9" s="1639"/>
      <c r="AB9" s="695">
        <v>0</v>
      </c>
      <c r="AC9" s="695">
        <v>0</v>
      </c>
      <c r="AD9" s="1053">
        <v>0</v>
      </c>
      <c r="AE9" s="1040" t="s">
        <v>575</v>
      </c>
      <c r="AF9" s="712"/>
    </row>
    <row r="10" spans="1:32" s="713" customFormat="1" ht="24.75" customHeight="1">
      <c r="A10" s="1376" t="s">
        <v>582</v>
      </c>
      <c r="B10" s="1249" t="s">
        <v>566</v>
      </c>
      <c r="C10" s="1379">
        <v>46325</v>
      </c>
      <c r="D10" s="1379" t="s">
        <v>58</v>
      </c>
      <c r="E10" s="1378">
        <v>46171</v>
      </c>
      <c r="F10" s="1377" t="s">
        <v>69</v>
      </c>
      <c r="G10" s="1237"/>
      <c r="H10" s="1637">
        <v>65</v>
      </c>
      <c r="I10" s="371" t="s">
        <v>572</v>
      </c>
      <c r="J10" s="1055" t="s">
        <v>30</v>
      </c>
      <c r="K10" s="1638"/>
      <c r="L10" s="1378"/>
      <c r="M10" s="371" t="s">
        <v>128</v>
      </c>
      <c r="N10" s="989">
        <v>97700</v>
      </c>
      <c r="O10" s="371" t="s">
        <v>128</v>
      </c>
      <c r="P10" s="705" t="s">
        <v>35</v>
      </c>
      <c r="Q10" s="1639">
        <v>46198</v>
      </c>
      <c r="R10" s="700"/>
      <c r="S10" s="1639"/>
      <c r="T10" s="1639"/>
      <c r="U10" s="1639"/>
      <c r="V10" s="1640">
        <v>8047</v>
      </c>
      <c r="W10" s="1222"/>
      <c r="X10" s="1641">
        <f>SUM(V10-W10)</f>
        <v>8047</v>
      </c>
      <c r="Y10" s="1238">
        <f>IFERROR($W10/$V10, 0)</f>
        <v>0</v>
      </c>
      <c r="Z10" s="1639"/>
      <c r="AA10" s="1639"/>
      <c r="AB10" s="695">
        <v>0</v>
      </c>
      <c r="AC10" s="695">
        <v>0</v>
      </c>
      <c r="AD10" s="1053">
        <v>0</v>
      </c>
      <c r="AE10" s="1040" t="s">
        <v>583</v>
      </c>
      <c r="AF10" s="712"/>
    </row>
    <row r="11" spans="1:32" s="713" customFormat="1" ht="24.75" customHeight="1">
      <c r="A11" s="1376" t="s">
        <v>584</v>
      </c>
      <c r="B11" s="1249" t="s">
        <v>566</v>
      </c>
      <c r="C11" s="1379">
        <v>46325</v>
      </c>
      <c r="D11" s="1379" t="s">
        <v>58</v>
      </c>
      <c r="E11" s="1378">
        <v>46170</v>
      </c>
      <c r="F11" s="1377" t="s">
        <v>65</v>
      </c>
      <c r="G11" s="1237"/>
      <c r="H11" s="1637">
        <v>51</v>
      </c>
      <c r="I11" s="371" t="s">
        <v>572</v>
      </c>
      <c r="J11" s="1055" t="s">
        <v>30</v>
      </c>
      <c r="K11" s="1638"/>
      <c r="L11" s="1378"/>
      <c r="M11" s="371" t="s">
        <v>128</v>
      </c>
      <c r="N11" s="989">
        <v>91700</v>
      </c>
      <c r="O11" s="371" t="s">
        <v>128</v>
      </c>
      <c r="P11" s="705" t="s">
        <v>29</v>
      </c>
      <c r="Q11" s="1639">
        <v>46176</v>
      </c>
      <c r="R11" s="700"/>
      <c r="S11" s="1639"/>
      <c r="T11" s="1639"/>
      <c r="U11" s="1639"/>
      <c r="V11" s="1640">
        <v>7529</v>
      </c>
      <c r="W11" s="1603">
        <v>7126</v>
      </c>
      <c r="X11" s="1641">
        <f>SUM(V11-W11)</f>
        <v>403</v>
      </c>
      <c r="Y11" s="1238">
        <f>IFERROR($W11/$V11, 0)</f>
        <v>0.94647363527692918</v>
      </c>
      <c r="Z11" s="1639">
        <v>46191</v>
      </c>
      <c r="AA11" s="1639"/>
      <c r="AB11" s="695">
        <v>0</v>
      </c>
      <c r="AC11" s="695">
        <v>0</v>
      </c>
      <c r="AD11" s="1053">
        <v>0</v>
      </c>
      <c r="AE11" s="1040" t="s">
        <v>575</v>
      </c>
      <c r="AF11" s="712"/>
    </row>
    <row r="12" spans="1:32" s="713" customFormat="1" ht="24.75" customHeight="1">
      <c r="A12" s="1376" t="s">
        <v>585</v>
      </c>
      <c r="B12" s="1249" t="s">
        <v>566</v>
      </c>
      <c r="C12" s="1379">
        <v>46325</v>
      </c>
      <c r="D12" s="1379" t="s">
        <v>58</v>
      </c>
      <c r="E12" s="1378">
        <v>46171</v>
      </c>
      <c r="F12" s="1377" t="s">
        <v>69</v>
      </c>
      <c r="G12" s="1237"/>
      <c r="H12" s="1637">
        <v>67</v>
      </c>
      <c r="I12" s="371" t="s">
        <v>572</v>
      </c>
      <c r="J12" s="1055" t="s">
        <v>30</v>
      </c>
      <c r="K12" s="1638"/>
      <c r="L12" s="1378"/>
      <c r="M12" s="371" t="s">
        <v>128</v>
      </c>
      <c r="N12" s="989">
        <v>100866</v>
      </c>
      <c r="O12" s="371" t="s">
        <v>128</v>
      </c>
      <c r="P12" s="705" t="s">
        <v>29</v>
      </c>
      <c r="Q12" s="1639">
        <v>46175</v>
      </c>
      <c r="R12" s="700"/>
      <c r="S12" s="1639"/>
      <c r="T12" s="1639"/>
      <c r="U12" s="1639"/>
      <c r="V12" s="1640">
        <v>9021</v>
      </c>
      <c r="W12" s="1222">
        <v>1708</v>
      </c>
      <c r="X12" s="1641">
        <f>SUM(V12-W12)</f>
        <v>7313</v>
      </c>
      <c r="Y12" s="1238">
        <f>IFERROR($W12/$V12, 0)</f>
        <v>0.18933599379226249</v>
      </c>
      <c r="Z12" s="1639">
        <v>46195</v>
      </c>
      <c r="AA12" s="1639"/>
      <c r="AB12" s="695">
        <v>0</v>
      </c>
      <c r="AC12" s="695">
        <v>0</v>
      </c>
      <c r="AD12" s="1053">
        <v>0</v>
      </c>
      <c r="AE12" s="1040" t="s">
        <v>575</v>
      </c>
      <c r="AF12" s="712"/>
    </row>
    <row r="13" spans="1:32" s="713" customFormat="1" ht="24.75" customHeight="1">
      <c r="A13" s="1376" t="s">
        <v>586</v>
      </c>
      <c r="B13" s="1249" t="s">
        <v>566</v>
      </c>
      <c r="C13" s="1379">
        <v>46325</v>
      </c>
      <c r="D13" s="1379" t="s">
        <v>58</v>
      </c>
      <c r="E13" s="1378">
        <v>46170</v>
      </c>
      <c r="F13" s="1377" t="s">
        <v>73</v>
      </c>
      <c r="G13" s="1237"/>
      <c r="H13" s="1637">
        <v>93</v>
      </c>
      <c r="I13" s="371" t="s">
        <v>572</v>
      </c>
      <c r="J13" s="1055" t="s">
        <v>30</v>
      </c>
      <c r="K13" s="1638"/>
      <c r="L13" s="1378"/>
      <c r="M13" s="371" t="s">
        <v>128</v>
      </c>
      <c r="N13" s="989">
        <v>104934</v>
      </c>
      <c r="O13" s="371" t="s">
        <v>128</v>
      </c>
      <c r="P13" s="705" t="s">
        <v>29</v>
      </c>
      <c r="Q13" s="1639">
        <v>46176</v>
      </c>
      <c r="R13" s="700"/>
      <c r="S13" s="1639"/>
      <c r="T13" s="1639"/>
      <c r="U13" s="1639"/>
      <c r="V13" s="1640">
        <v>8701</v>
      </c>
      <c r="W13" s="1222">
        <v>476</v>
      </c>
      <c r="X13" s="1641">
        <f>SUM(V13-W13)</f>
        <v>8225</v>
      </c>
      <c r="Y13" s="1238">
        <f>IFERROR($W13/$V13, 0)</f>
        <v>5.4706355591311345E-2</v>
      </c>
      <c r="Z13" s="1639">
        <v>46191</v>
      </c>
      <c r="AA13" s="1639"/>
      <c r="AB13" s="695">
        <v>0</v>
      </c>
      <c r="AC13" s="695">
        <v>0</v>
      </c>
      <c r="AD13" s="1053">
        <v>0</v>
      </c>
      <c r="AE13" s="1040" t="s">
        <v>575</v>
      </c>
      <c r="AF13" s="712"/>
    </row>
    <row r="14" spans="1:32" s="713" customFormat="1" ht="24.75" customHeight="1">
      <c r="A14" s="1376" t="s">
        <v>587</v>
      </c>
      <c r="B14" s="1249" t="s">
        <v>566</v>
      </c>
      <c r="C14" s="1379">
        <v>46325</v>
      </c>
      <c r="D14" s="1379" t="s">
        <v>68</v>
      </c>
      <c r="E14" s="1378">
        <v>46177</v>
      </c>
      <c r="F14" s="1377" t="s">
        <v>59</v>
      </c>
      <c r="G14" s="1237"/>
      <c r="H14" s="1637">
        <v>70</v>
      </c>
      <c r="I14" s="371" t="s">
        <v>572</v>
      </c>
      <c r="J14" s="1055" t="s">
        <v>30</v>
      </c>
      <c r="K14" s="1638"/>
      <c r="L14" s="1378"/>
      <c r="M14" s="371" t="s">
        <v>128</v>
      </c>
      <c r="N14" s="989">
        <v>99590</v>
      </c>
      <c r="O14" s="371" t="s">
        <v>128</v>
      </c>
      <c r="P14" s="705" t="s">
        <v>29</v>
      </c>
      <c r="Q14" s="1639">
        <v>46177</v>
      </c>
      <c r="R14" s="700"/>
      <c r="S14" s="1639"/>
      <c r="T14" s="1639"/>
      <c r="U14" s="1639"/>
      <c r="V14" s="1640">
        <v>8201</v>
      </c>
      <c r="W14" s="1222">
        <v>7374</v>
      </c>
      <c r="X14" s="1641">
        <f>SUM(V14-W14)</f>
        <v>827</v>
      </c>
      <c r="Y14" s="1238">
        <f>IFERROR($W14/$V14, 0)</f>
        <v>0.89915863919034267</v>
      </c>
      <c r="Z14" s="1639">
        <v>46195</v>
      </c>
      <c r="AA14" s="1639"/>
      <c r="AB14" s="695">
        <v>0</v>
      </c>
      <c r="AC14" s="695">
        <v>0</v>
      </c>
      <c r="AD14" s="1053">
        <v>0</v>
      </c>
      <c r="AE14" s="1040" t="s">
        <v>575</v>
      </c>
      <c r="AF14" s="712"/>
    </row>
    <row r="15" spans="1:32" s="713" customFormat="1" ht="24.75" customHeight="1">
      <c r="A15" s="1376" t="s">
        <v>588</v>
      </c>
      <c r="B15" s="1249" t="s">
        <v>566</v>
      </c>
      <c r="C15" s="1379">
        <v>46325</v>
      </c>
      <c r="D15" s="1379" t="s">
        <v>78</v>
      </c>
      <c r="E15" s="1378">
        <v>46182</v>
      </c>
      <c r="F15" s="365" t="s">
        <v>589</v>
      </c>
      <c r="G15" s="1237"/>
      <c r="H15" s="1637">
        <v>91</v>
      </c>
      <c r="I15" s="371" t="s">
        <v>572</v>
      </c>
      <c r="J15" s="1055" t="s">
        <v>30</v>
      </c>
      <c r="K15" s="1638"/>
      <c r="L15" s="1378"/>
      <c r="M15" s="371" t="s">
        <v>128</v>
      </c>
      <c r="N15" s="989">
        <v>103644.5</v>
      </c>
      <c r="O15" s="371" t="s">
        <v>128</v>
      </c>
      <c r="P15" s="705" t="s">
        <v>35</v>
      </c>
      <c r="Q15" s="1639">
        <v>46183</v>
      </c>
      <c r="R15" s="700"/>
      <c r="S15" s="1639"/>
      <c r="T15" s="1639"/>
      <c r="U15" s="1639"/>
      <c r="V15" s="1640">
        <v>8384</v>
      </c>
      <c r="W15" s="1222"/>
      <c r="X15" s="1641">
        <f>SUM(V15-W15)</f>
        <v>8384</v>
      </c>
      <c r="Y15" s="1238">
        <f>IFERROR($W15/$V15, 0)</f>
        <v>0</v>
      </c>
      <c r="Z15" s="1639"/>
      <c r="AA15" s="1639"/>
      <c r="AB15" s="695">
        <v>0</v>
      </c>
      <c r="AC15" s="695">
        <v>0</v>
      </c>
      <c r="AD15" s="1053">
        <v>0</v>
      </c>
      <c r="AE15" s="1040" t="s">
        <v>590</v>
      </c>
      <c r="AF15" s="712"/>
    </row>
    <row r="16" spans="1:32" s="713" customFormat="1" ht="24.75" customHeight="1">
      <c r="A16" s="1376" t="s">
        <v>591</v>
      </c>
      <c r="B16" s="1249" t="s">
        <v>566</v>
      </c>
      <c r="C16" s="1379">
        <v>46325</v>
      </c>
      <c r="D16" s="1379" t="s">
        <v>78</v>
      </c>
      <c r="E16" s="1378">
        <v>46182</v>
      </c>
      <c r="F16" s="1271" t="s">
        <v>71</v>
      </c>
      <c r="G16" s="1237"/>
      <c r="H16" s="1637">
        <v>57</v>
      </c>
      <c r="I16" s="371" t="s">
        <v>572</v>
      </c>
      <c r="J16" s="1055" t="s">
        <v>30</v>
      </c>
      <c r="K16" s="1638"/>
      <c r="L16" s="1378"/>
      <c r="M16" s="371" t="s">
        <v>128</v>
      </c>
      <c r="N16" s="989">
        <v>106431.5</v>
      </c>
      <c r="O16" s="371" t="s">
        <v>128</v>
      </c>
      <c r="P16" s="705" t="s">
        <v>35</v>
      </c>
      <c r="Q16" s="1639">
        <v>46183</v>
      </c>
      <c r="R16" s="700"/>
      <c r="S16" s="1639"/>
      <c r="T16" s="1639"/>
      <c r="U16" s="1639"/>
      <c r="V16" s="1640">
        <v>8751</v>
      </c>
      <c r="W16" s="1222"/>
      <c r="X16" s="1641">
        <f>SUM(V16-W16)</f>
        <v>8751</v>
      </c>
      <c r="Y16" s="1238">
        <f>IFERROR($W16/$V16, 0)</f>
        <v>0</v>
      </c>
      <c r="Z16" s="1639"/>
      <c r="AA16" s="1639"/>
      <c r="AB16" s="695">
        <v>0</v>
      </c>
      <c r="AC16" s="695">
        <v>0</v>
      </c>
      <c r="AD16" s="1053">
        <v>0</v>
      </c>
      <c r="AE16" s="1040" t="s">
        <v>592</v>
      </c>
      <c r="AF16" s="712"/>
    </row>
    <row r="17" spans="1:32" s="713" customFormat="1" ht="24.75" customHeight="1">
      <c r="A17" s="1376" t="s">
        <v>593</v>
      </c>
      <c r="B17" s="1249" t="s">
        <v>566</v>
      </c>
      <c r="C17" s="1379">
        <v>46325</v>
      </c>
      <c r="D17" s="1379" t="s">
        <v>58</v>
      </c>
      <c r="E17" s="1378">
        <v>46182</v>
      </c>
      <c r="F17" s="1377" t="s">
        <v>65</v>
      </c>
      <c r="G17" s="1237"/>
      <c r="H17" s="1637">
        <v>86</v>
      </c>
      <c r="I17" s="371" t="s">
        <v>572</v>
      </c>
      <c r="J17" s="1055" t="s">
        <v>30</v>
      </c>
      <c r="K17" s="1638"/>
      <c r="L17" s="1378"/>
      <c r="M17" s="371" t="s">
        <v>128</v>
      </c>
      <c r="N17" s="989">
        <v>97386.5</v>
      </c>
      <c r="O17" s="371" t="s">
        <v>128</v>
      </c>
      <c r="P17" s="705" t="s">
        <v>35</v>
      </c>
      <c r="Q17" s="1639">
        <v>46188</v>
      </c>
      <c r="R17" s="700"/>
      <c r="S17" s="1639"/>
      <c r="T17" s="1639"/>
      <c r="U17" s="1639"/>
      <c r="V17" s="1640">
        <v>7996</v>
      </c>
      <c r="W17" s="1222"/>
      <c r="X17" s="1641">
        <f>SUM(V17-W17)</f>
        <v>7996</v>
      </c>
      <c r="Y17" s="1238">
        <f>IFERROR($W17/$V17, 0)</f>
        <v>0</v>
      </c>
      <c r="Z17" s="1639"/>
      <c r="AA17" s="1639"/>
      <c r="AB17" s="695">
        <v>0</v>
      </c>
      <c r="AC17" s="695">
        <v>0</v>
      </c>
      <c r="AD17" s="1053">
        <v>0</v>
      </c>
      <c r="AE17" s="1040" t="s">
        <v>575</v>
      </c>
      <c r="AF17" s="712"/>
    </row>
    <row r="18" spans="1:32" s="713" customFormat="1" ht="24.75" customHeight="1">
      <c r="A18" s="1376" t="s">
        <v>594</v>
      </c>
      <c r="B18" s="1249" t="s">
        <v>566</v>
      </c>
      <c r="C18" s="1379">
        <v>46325</v>
      </c>
      <c r="D18" s="1379" t="s">
        <v>52</v>
      </c>
      <c r="E18" s="1378">
        <v>46171</v>
      </c>
      <c r="F18" s="1377"/>
      <c r="G18" s="1237"/>
      <c r="H18" s="1637">
        <v>40</v>
      </c>
      <c r="I18" s="371" t="s">
        <v>572</v>
      </c>
      <c r="J18" s="1055" t="s">
        <v>30</v>
      </c>
      <c r="K18" s="1638"/>
      <c r="L18" s="1378">
        <v>46182</v>
      </c>
      <c r="M18" s="371" t="s">
        <v>128</v>
      </c>
      <c r="N18" s="989">
        <v>91774</v>
      </c>
      <c r="O18" s="371" t="s">
        <v>128</v>
      </c>
      <c r="P18" s="705" t="s">
        <v>35</v>
      </c>
      <c r="Q18" s="1639">
        <v>46171</v>
      </c>
      <c r="R18" s="700"/>
      <c r="S18" s="1639"/>
      <c r="T18" s="1639"/>
      <c r="U18" s="1639"/>
      <c r="V18" s="1640">
        <v>7530</v>
      </c>
      <c r="W18" s="1222"/>
      <c r="X18" s="1641">
        <f>SUM(V18-W18)</f>
        <v>7530</v>
      </c>
      <c r="Y18" s="1238">
        <f>IFERROR($W18/$V18, 0)</f>
        <v>0</v>
      </c>
      <c r="Z18" s="1639"/>
      <c r="AA18" s="1639"/>
      <c r="AB18" s="695">
        <v>0</v>
      </c>
      <c r="AC18" s="695">
        <v>0</v>
      </c>
      <c r="AD18" s="1053">
        <v>0</v>
      </c>
      <c r="AE18" s="1040" t="s">
        <v>575</v>
      </c>
      <c r="AF18" s="712"/>
    </row>
    <row r="19" spans="1:32" s="713" customFormat="1" ht="24.75" customHeight="1">
      <c r="A19" s="1376" t="s">
        <v>595</v>
      </c>
      <c r="B19" s="1249" t="s">
        <v>566</v>
      </c>
      <c r="C19" s="1379">
        <v>46325</v>
      </c>
      <c r="D19" s="1379" t="s">
        <v>52</v>
      </c>
      <c r="E19" s="1378">
        <v>47267</v>
      </c>
      <c r="F19" s="1377" t="s">
        <v>73</v>
      </c>
      <c r="G19" s="1237"/>
      <c r="H19" s="1637">
        <v>88</v>
      </c>
      <c r="I19" s="371" t="s">
        <v>572</v>
      </c>
      <c r="J19" s="1055" t="s">
        <v>30</v>
      </c>
      <c r="K19" s="1638"/>
      <c r="L19" s="1378">
        <v>46181</v>
      </c>
      <c r="M19" s="371" t="s">
        <v>128</v>
      </c>
      <c r="N19" s="989">
        <v>81059.5</v>
      </c>
      <c r="O19" s="371" t="s">
        <v>128</v>
      </c>
      <c r="P19" s="705" t="s">
        <v>29</v>
      </c>
      <c r="Q19" s="1639">
        <v>46174</v>
      </c>
      <c r="R19" s="700"/>
      <c r="S19" s="1639"/>
      <c r="T19" s="1639"/>
      <c r="U19" s="1639"/>
      <c r="V19" s="1640">
        <v>6647</v>
      </c>
      <c r="W19" s="1603">
        <v>1902</v>
      </c>
      <c r="X19" s="1641">
        <f>SUM(V19-W19)</f>
        <v>4745</v>
      </c>
      <c r="Y19" s="1238">
        <f>IFERROR($W19/$V19, 0)</f>
        <v>0.28614412516924931</v>
      </c>
      <c r="Z19" s="1639">
        <v>46188</v>
      </c>
      <c r="AA19" s="1639"/>
      <c r="AB19" s="695">
        <v>0</v>
      </c>
      <c r="AC19" s="695">
        <v>0</v>
      </c>
      <c r="AD19" s="1053">
        <v>0</v>
      </c>
      <c r="AE19" s="1040" t="s">
        <v>575</v>
      </c>
      <c r="AF19" s="712"/>
    </row>
    <row r="20" spans="1:32" s="713" customFormat="1" ht="24.75" customHeight="1">
      <c r="A20" s="1376" t="s">
        <v>596</v>
      </c>
      <c r="B20" s="1249" t="s">
        <v>566</v>
      </c>
      <c r="C20" s="1379">
        <v>46325</v>
      </c>
      <c r="D20" s="1379" t="s">
        <v>496</v>
      </c>
      <c r="E20" s="1378">
        <v>46202</v>
      </c>
      <c r="F20" s="1377" t="s">
        <v>69</v>
      </c>
      <c r="G20" s="1237"/>
      <c r="H20" s="1637">
        <v>88</v>
      </c>
      <c r="I20" s="371" t="s">
        <v>572</v>
      </c>
      <c r="J20" s="1055" t="s">
        <v>30</v>
      </c>
      <c r="K20" s="1638"/>
      <c r="L20" s="1378"/>
      <c r="M20" s="371" t="s">
        <v>128</v>
      </c>
      <c r="N20" s="989">
        <v>106600</v>
      </c>
      <c r="O20" s="371" t="s">
        <v>128</v>
      </c>
      <c r="P20" s="705" t="s">
        <v>29</v>
      </c>
      <c r="Q20" s="1639">
        <v>46180</v>
      </c>
      <c r="R20" s="700"/>
      <c r="S20" s="1639"/>
      <c r="T20" s="1639"/>
      <c r="U20" s="1639"/>
      <c r="V20" s="1640">
        <v>8787</v>
      </c>
      <c r="W20" s="1603">
        <v>2659</v>
      </c>
      <c r="X20" s="1641">
        <f>SUM(V20-W20)</f>
        <v>6128</v>
      </c>
      <c r="Y20" s="1238">
        <f>IFERROR($W20/$V20, 0)</f>
        <v>0.30260612268123366</v>
      </c>
      <c r="Z20" s="1639">
        <v>46209</v>
      </c>
      <c r="AA20" s="1639"/>
      <c r="AB20" s="695">
        <v>0</v>
      </c>
      <c r="AC20" s="695">
        <v>0</v>
      </c>
      <c r="AD20" s="1053">
        <v>0</v>
      </c>
      <c r="AE20" s="1040" t="s">
        <v>575</v>
      </c>
      <c r="AF20" s="712"/>
    </row>
    <row r="21" spans="1:32" s="713" customFormat="1" ht="24.75" customHeight="1">
      <c r="A21" s="1376" t="s">
        <v>597</v>
      </c>
      <c r="B21" s="1249" t="s">
        <v>566</v>
      </c>
      <c r="C21" s="1379">
        <v>46325</v>
      </c>
      <c r="D21" s="1379" t="s">
        <v>58</v>
      </c>
      <c r="E21" s="1378">
        <v>46155</v>
      </c>
      <c r="F21" s="1377" t="s">
        <v>73</v>
      </c>
      <c r="G21" s="1237" t="s">
        <v>598</v>
      </c>
      <c r="H21" s="1637">
        <v>0</v>
      </c>
      <c r="I21" s="371" t="s">
        <v>572</v>
      </c>
      <c r="J21" s="1055" t="s">
        <v>30</v>
      </c>
      <c r="K21" s="1638"/>
      <c r="L21" s="1378">
        <v>46154</v>
      </c>
      <c r="M21" s="371" t="s">
        <v>128</v>
      </c>
      <c r="N21" s="989">
        <v>65477.3</v>
      </c>
      <c r="O21" s="371" t="s">
        <v>128</v>
      </c>
      <c r="P21" s="705" t="s">
        <v>35</v>
      </c>
      <c r="Q21" s="1639">
        <v>46157</v>
      </c>
      <c r="R21" s="700"/>
      <c r="S21" s="1639"/>
      <c r="T21" s="1639"/>
      <c r="U21" s="1639"/>
      <c r="V21" s="1640">
        <v>5318</v>
      </c>
      <c r="W21" s="1222"/>
      <c r="X21" s="1641">
        <f>SUM(V21-W21)</f>
        <v>5318</v>
      </c>
      <c r="Y21" s="1238">
        <f>IFERROR($W21/$V21, 0)</f>
        <v>0</v>
      </c>
      <c r="Z21" s="1639"/>
      <c r="AA21" s="1639"/>
      <c r="AB21" s="695">
        <v>0</v>
      </c>
      <c r="AC21" s="695">
        <v>0</v>
      </c>
      <c r="AD21" s="1053">
        <v>0</v>
      </c>
      <c r="AE21" s="1040" t="s">
        <v>599</v>
      </c>
      <c r="AF21" s="712"/>
    </row>
    <row r="22" spans="1:32" s="713" customFormat="1" ht="24.75" customHeight="1">
      <c r="A22" s="1390" t="s">
        <v>600</v>
      </c>
      <c r="B22" s="1249" t="s">
        <v>28</v>
      </c>
      <c r="C22" s="1250">
        <v>46080</v>
      </c>
      <c r="D22" s="365" t="s">
        <v>483</v>
      </c>
      <c r="E22" s="1251">
        <v>46018</v>
      </c>
      <c r="F22" s="365" t="s">
        <v>59</v>
      </c>
      <c r="G22" s="1237" t="s">
        <v>601</v>
      </c>
      <c r="H22" s="1177">
        <v>89</v>
      </c>
      <c r="I22" s="1230" t="s">
        <v>572</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602</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603</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604</v>
      </c>
      <c r="B26" s="1249" t="s">
        <v>44</v>
      </c>
      <c r="C26" s="1250">
        <v>46262</v>
      </c>
      <c r="D26" s="365" t="s">
        <v>488</v>
      </c>
      <c r="E26" s="1251">
        <v>46171</v>
      </c>
      <c r="F26" s="365" t="s">
        <v>589</v>
      </c>
      <c r="G26" s="1271"/>
      <c r="H26" s="1638">
        <v>35</v>
      </c>
      <c r="I26" s="1230" t="s">
        <v>572</v>
      </c>
      <c r="J26" s="1219" t="s">
        <v>30</v>
      </c>
      <c r="K26" s="1642"/>
      <c r="L26" s="1379">
        <v>46183</v>
      </c>
      <c r="M26" s="1219" t="s">
        <v>128</v>
      </c>
      <c r="N26" s="1643">
        <v>98498</v>
      </c>
      <c r="O26" s="1219" t="s">
        <v>128</v>
      </c>
      <c r="P26" s="705" t="s">
        <v>29</v>
      </c>
      <c r="Q26" s="1644">
        <v>46183</v>
      </c>
      <c r="R26" s="692"/>
      <c r="S26" s="1644"/>
      <c r="T26" s="1644"/>
      <c r="U26" s="1644"/>
      <c r="V26" s="1641">
        <v>7699</v>
      </c>
      <c r="W26" s="1615">
        <v>5569</v>
      </c>
      <c r="X26" s="1223">
        <f t="shared" ref="X26:X31" si="0">SUM(V26-W26)</f>
        <v>2130</v>
      </c>
      <c r="Y26" s="1238">
        <f t="shared" ref="Y26:Y41" si="1">IFERROR($W26/$V26, 0)</f>
        <v>0.72334069359657094</v>
      </c>
      <c r="Z26" s="1639">
        <v>46195</v>
      </c>
      <c r="AA26" s="1639"/>
      <c r="AB26" s="695">
        <v>0</v>
      </c>
      <c r="AC26" s="695">
        <v>0</v>
      </c>
      <c r="AD26" s="1053">
        <v>0</v>
      </c>
      <c r="AE26" s="1453" t="s">
        <v>605</v>
      </c>
      <c r="AF26" s="712"/>
    </row>
    <row r="27" spans="1:32" s="713" customFormat="1" ht="24.75" customHeight="1">
      <c r="A27" s="1376" t="s">
        <v>606</v>
      </c>
      <c r="B27" s="1249" t="s">
        <v>44</v>
      </c>
      <c r="C27" s="1250">
        <v>46262</v>
      </c>
      <c r="D27" s="1379" t="s">
        <v>494</v>
      </c>
      <c r="E27" s="1379">
        <v>46178</v>
      </c>
      <c r="F27" s="1448" t="s">
        <v>71</v>
      </c>
      <c r="G27" s="1271"/>
      <c r="H27" s="1638">
        <v>87</v>
      </c>
      <c r="I27" s="1230" t="s">
        <v>572</v>
      </c>
      <c r="J27" s="1219" t="s">
        <v>30</v>
      </c>
      <c r="K27" s="1642"/>
      <c r="L27" s="1379">
        <v>46178</v>
      </c>
      <c r="M27" s="1219" t="s">
        <v>128</v>
      </c>
      <c r="N27" s="1392">
        <v>77365.5</v>
      </c>
      <c r="O27" s="1219" t="s">
        <v>128</v>
      </c>
      <c r="P27" s="1409" t="s">
        <v>29</v>
      </c>
      <c r="Q27" s="1644">
        <v>46178</v>
      </c>
      <c r="R27" s="692"/>
      <c r="S27" s="1644"/>
      <c r="T27" s="1644"/>
      <c r="U27" s="1644"/>
      <c r="V27" s="1641">
        <v>6321</v>
      </c>
      <c r="W27" s="1540">
        <v>4168</v>
      </c>
      <c r="X27" s="1223">
        <f t="shared" si="0"/>
        <v>2153</v>
      </c>
      <c r="Y27" s="1273">
        <f>IFERROR($W27/$V27, 0)</f>
        <v>0.65938933713020087</v>
      </c>
      <c r="Z27" s="1644">
        <v>46191</v>
      </c>
      <c r="AA27" s="1644"/>
      <c r="AB27" s="1189">
        <v>0</v>
      </c>
      <c r="AC27" s="1189">
        <v>0</v>
      </c>
      <c r="AD27" s="1255">
        <v>0</v>
      </c>
      <c r="AE27" s="1191" t="s">
        <v>607</v>
      </c>
      <c r="AF27" s="712"/>
    </row>
    <row r="28" spans="1:32" s="713" customFormat="1" ht="24.75" customHeight="1">
      <c r="A28" s="1376" t="s">
        <v>608</v>
      </c>
      <c r="B28" s="1249" t="s">
        <v>44</v>
      </c>
      <c r="C28" s="1250">
        <v>46262</v>
      </c>
      <c r="D28" s="1379" t="s">
        <v>490</v>
      </c>
      <c r="E28" s="1379">
        <v>46178</v>
      </c>
      <c r="F28" s="1448" t="s">
        <v>73</v>
      </c>
      <c r="G28" s="1271"/>
      <c r="H28" s="1638">
        <v>42</v>
      </c>
      <c r="I28" s="1230" t="s">
        <v>572</v>
      </c>
      <c r="J28" s="1219" t="s">
        <v>30</v>
      </c>
      <c r="K28" s="1642"/>
      <c r="L28" s="1379">
        <v>46178</v>
      </c>
      <c r="M28" s="1219" t="s">
        <v>128</v>
      </c>
      <c r="N28" s="1392">
        <v>60970.5</v>
      </c>
      <c r="O28" s="1219" t="s">
        <v>128</v>
      </c>
      <c r="P28" s="1409" t="s">
        <v>29</v>
      </c>
      <c r="Q28" s="1644">
        <v>46181</v>
      </c>
      <c r="R28" s="692"/>
      <c r="S28" s="1644"/>
      <c r="T28" s="1644"/>
      <c r="U28" s="1644"/>
      <c r="V28" s="1641">
        <v>4650</v>
      </c>
      <c r="W28" s="1615">
        <v>2733</v>
      </c>
      <c r="X28" s="1223">
        <f t="shared" si="0"/>
        <v>1917</v>
      </c>
      <c r="Y28" s="1273">
        <f>IFERROR($W28/$V28, 0)</f>
        <v>0.58774193548387099</v>
      </c>
      <c r="Z28" s="1644">
        <v>46188</v>
      </c>
      <c r="AA28" s="1644"/>
      <c r="AB28" s="1189">
        <v>0</v>
      </c>
      <c r="AC28" s="1189">
        <v>0</v>
      </c>
      <c r="AD28" s="1255">
        <v>0</v>
      </c>
      <c r="AE28" s="1191" t="s">
        <v>609</v>
      </c>
      <c r="AF28" s="712"/>
    </row>
    <row r="29" spans="1:32" s="713" customFormat="1" ht="24.75" customHeight="1">
      <c r="A29" s="1376" t="s">
        <v>610</v>
      </c>
      <c r="B29" s="1249" t="s">
        <v>44</v>
      </c>
      <c r="C29" s="1250">
        <v>46262</v>
      </c>
      <c r="D29" s="365" t="s">
        <v>611</v>
      </c>
      <c r="E29" s="1251">
        <v>46181</v>
      </c>
      <c r="F29" s="365" t="s">
        <v>589</v>
      </c>
      <c r="G29" s="1271"/>
      <c r="H29" s="1638">
        <v>58</v>
      </c>
      <c r="I29" s="1230" t="s">
        <v>572</v>
      </c>
      <c r="J29" s="1219" t="s">
        <v>30</v>
      </c>
      <c r="K29" s="1642"/>
      <c r="L29" s="1379">
        <v>46181</v>
      </c>
      <c r="M29" s="1219" t="s">
        <v>128</v>
      </c>
      <c r="N29" s="1643">
        <v>78994.5</v>
      </c>
      <c r="O29" s="1219" t="s">
        <v>128</v>
      </c>
      <c r="P29" s="705" t="s">
        <v>29</v>
      </c>
      <c r="Q29" s="1644">
        <v>46178</v>
      </c>
      <c r="R29" s="692"/>
      <c r="S29" s="1644"/>
      <c r="T29" s="1644"/>
      <c r="U29" s="1644"/>
      <c r="V29" s="1641">
        <v>6258</v>
      </c>
      <c r="W29" s="1615">
        <v>5606</v>
      </c>
      <c r="X29" s="1223">
        <f t="shared" si="0"/>
        <v>652</v>
      </c>
      <c r="Y29" s="1238">
        <f t="shared" si="1"/>
        <v>0.8958133589006072</v>
      </c>
      <c r="Z29" s="1639">
        <v>46195</v>
      </c>
      <c r="AA29" s="1639"/>
      <c r="AB29" s="695">
        <v>0</v>
      </c>
      <c r="AC29" s="695">
        <v>0</v>
      </c>
      <c r="AD29" s="1053">
        <v>0</v>
      </c>
      <c r="AE29" s="1453" t="s">
        <v>605</v>
      </c>
      <c r="AF29" s="712"/>
    </row>
    <row r="30" spans="1:32" s="713" customFormat="1" ht="24.75" customHeight="1">
      <c r="A30" s="1376" t="s">
        <v>612</v>
      </c>
      <c r="B30" s="1249" t="s">
        <v>44</v>
      </c>
      <c r="C30" s="1250">
        <v>46262</v>
      </c>
      <c r="D30" s="365" t="s">
        <v>611</v>
      </c>
      <c r="E30" s="1251">
        <v>46181</v>
      </c>
      <c r="F30" s="365" t="s">
        <v>589</v>
      </c>
      <c r="G30" s="1271"/>
      <c r="H30" s="1638">
        <v>85</v>
      </c>
      <c r="I30" s="1230" t="s">
        <v>572</v>
      </c>
      <c r="J30" s="1219" t="s">
        <v>30</v>
      </c>
      <c r="K30" s="1642"/>
      <c r="L30" s="1379">
        <v>46181</v>
      </c>
      <c r="M30" s="1219" t="s">
        <v>128</v>
      </c>
      <c r="N30" s="1643">
        <v>62709</v>
      </c>
      <c r="O30" s="1219" t="s">
        <v>128</v>
      </c>
      <c r="P30" s="705" t="s">
        <v>29</v>
      </c>
      <c r="Q30" s="1644">
        <v>46178</v>
      </c>
      <c r="R30" s="692"/>
      <c r="S30" s="1644"/>
      <c r="T30" s="1644"/>
      <c r="U30" s="1644"/>
      <c r="V30" s="1641">
        <v>5055</v>
      </c>
      <c r="W30" s="1540">
        <v>4940</v>
      </c>
      <c r="X30" s="1223">
        <f t="shared" si="0"/>
        <v>115</v>
      </c>
      <c r="Y30" s="1238">
        <f t="shared" si="1"/>
        <v>0.97725024727992083</v>
      </c>
      <c r="Z30" s="1644">
        <v>46188</v>
      </c>
      <c r="AA30" s="1639"/>
      <c r="AB30" s="695">
        <v>0</v>
      </c>
      <c r="AC30" s="695">
        <v>0</v>
      </c>
      <c r="AD30" s="1053">
        <v>0</v>
      </c>
      <c r="AE30" s="1453" t="s">
        <v>605</v>
      </c>
      <c r="AF30" s="712"/>
    </row>
    <row r="31" spans="1:32" s="713" customFormat="1" ht="24.75" customHeight="1">
      <c r="A31" s="1376" t="s">
        <v>613</v>
      </c>
      <c r="B31" s="1249" t="s">
        <v>44</v>
      </c>
      <c r="C31" s="1250">
        <v>46262</v>
      </c>
      <c r="D31" s="365" t="s">
        <v>68</v>
      </c>
      <c r="E31" s="1379">
        <v>46197</v>
      </c>
      <c r="F31" s="365" t="s">
        <v>71</v>
      </c>
      <c r="G31" s="1271" t="s">
        <v>614</v>
      </c>
      <c r="H31" s="1638">
        <v>69</v>
      </c>
      <c r="I31" s="1230" t="s">
        <v>572</v>
      </c>
      <c r="J31" s="1219" t="s">
        <v>30</v>
      </c>
      <c r="K31" s="1642"/>
      <c r="L31" s="1379">
        <v>46198</v>
      </c>
      <c r="M31" s="1219" t="s">
        <v>128</v>
      </c>
      <c r="N31" s="1643">
        <v>99986.2</v>
      </c>
      <c r="O31" s="1219" t="s">
        <v>128</v>
      </c>
      <c r="P31" s="705" t="s">
        <v>35</v>
      </c>
      <c r="Q31" s="1644">
        <v>46198</v>
      </c>
      <c r="R31" s="692"/>
      <c r="S31" s="1644"/>
      <c r="T31" s="1644"/>
      <c r="U31" s="1644"/>
      <c r="V31" s="1641">
        <v>8137</v>
      </c>
      <c r="W31" s="1540"/>
      <c r="X31" s="1223">
        <f t="shared" si="0"/>
        <v>8137</v>
      </c>
      <c r="Y31" s="1273">
        <f t="shared" si="1"/>
        <v>0</v>
      </c>
      <c r="Z31" s="1644"/>
      <c r="AA31" s="1644"/>
      <c r="AB31" s="695">
        <v>0</v>
      </c>
      <c r="AC31" s="695">
        <v>0</v>
      </c>
      <c r="AD31" s="1053">
        <v>0</v>
      </c>
      <c r="AE31" s="1191" t="s">
        <v>615</v>
      </c>
      <c r="AF31" s="712"/>
    </row>
    <row r="32" spans="1:32" s="713" customFormat="1" ht="24.75" customHeight="1">
      <c r="A32" s="1376" t="s">
        <v>616</v>
      </c>
      <c r="B32" s="1249" t="s">
        <v>44</v>
      </c>
      <c r="C32" s="1250">
        <v>46286</v>
      </c>
      <c r="D32" s="365" t="s">
        <v>498</v>
      </c>
      <c r="E32" s="1251">
        <v>46210</v>
      </c>
      <c r="F32" s="365" t="s">
        <v>617</v>
      </c>
      <c r="G32" s="1271"/>
      <c r="H32" s="1638">
        <v>38</v>
      </c>
      <c r="I32" s="1230" t="s">
        <v>572</v>
      </c>
      <c r="J32" s="1219" t="s">
        <v>30</v>
      </c>
      <c r="K32" s="1642"/>
      <c r="L32" s="1379">
        <v>46210</v>
      </c>
      <c r="M32" s="371" t="s">
        <v>128</v>
      </c>
      <c r="N32" s="989">
        <v>100248.5</v>
      </c>
      <c r="O32" s="371" t="s">
        <v>128</v>
      </c>
      <c r="P32" s="705" t="s">
        <v>32</v>
      </c>
      <c r="Q32" s="1644"/>
      <c r="R32" s="692"/>
      <c r="S32" s="1644"/>
      <c r="T32" s="1644"/>
      <c r="U32" s="1644"/>
      <c r="V32" s="1641">
        <v>7950</v>
      </c>
      <c r="W32" s="1604"/>
      <c r="X32" s="1641">
        <v>7950</v>
      </c>
      <c r="Y32" s="1273">
        <f t="shared" si="1"/>
        <v>0</v>
      </c>
      <c r="Z32" s="1639"/>
      <c r="AA32" s="1639"/>
      <c r="AB32" s="695">
        <v>0</v>
      </c>
      <c r="AC32" s="695">
        <v>0</v>
      </c>
      <c r="AD32" s="1053">
        <v>0</v>
      </c>
      <c r="AE32" s="1453" t="s">
        <v>618</v>
      </c>
      <c r="AF32" s="712"/>
    </row>
    <row r="33" spans="1:32" s="713" customFormat="1" ht="24.75" customHeight="1">
      <c r="A33" s="1376" t="s">
        <v>619</v>
      </c>
      <c r="B33" s="1249" t="s">
        <v>44</v>
      </c>
      <c r="C33" s="1250">
        <v>46286</v>
      </c>
      <c r="D33" s="1379"/>
      <c r="E33" s="1379"/>
      <c r="F33" s="1448"/>
      <c r="G33" s="1271"/>
      <c r="H33" s="1638">
        <v>84</v>
      </c>
      <c r="I33" s="1230" t="s">
        <v>572</v>
      </c>
      <c r="J33" s="1219" t="s">
        <v>30</v>
      </c>
      <c r="K33" s="1642"/>
      <c r="L33" s="1379"/>
      <c r="M33" s="371" t="s">
        <v>128</v>
      </c>
      <c r="N33" s="989">
        <v>53719</v>
      </c>
      <c r="O33" s="371" t="s">
        <v>128</v>
      </c>
      <c r="P33" s="705" t="s">
        <v>32</v>
      </c>
      <c r="Q33" s="1644"/>
      <c r="R33" s="692"/>
      <c r="S33" s="1644"/>
      <c r="T33" s="1644"/>
      <c r="U33" s="1644"/>
      <c r="V33" s="1641">
        <v>4241</v>
      </c>
      <c r="W33" s="1604"/>
      <c r="X33" s="1641">
        <v>4241</v>
      </c>
      <c r="Y33" s="1273">
        <f t="shared" si="1"/>
        <v>0</v>
      </c>
      <c r="Z33" s="1644"/>
      <c r="AA33" s="1644"/>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365" t="s">
        <v>617</v>
      </c>
      <c r="G34" s="1271"/>
      <c r="H34" s="1638">
        <v>86</v>
      </c>
      <c r="I34" s="1230" t="s">
        <v>572</v>
      </c>
      <c r="J34" s="1219" t="s">
        <v>30</v>
      </c>
      <c r="K34" s="1642"/>
      <c r="L34" s="1379"/>
      <c r="M34" s="371" t="s">
        <v>128</v>
      </c>
      <c r="N34" s="989">
        <v>65330.5</v>
      </c>
      <c r="O34" s="371" t="s">
        <v>128</v>
      </c>
      <c r="P34" s="705" t="s">
        <v>35</v>
      </c>
      <c r="Q34" s="1644">
        <v>46211</v>
      </c>
      <c r="R34" s="692"/>
      <c r="S34" s="1644"/>
      <c r="T34" s="1644"/>
      <c r="U34" s="1644"/>
      <c r="V34" s="1641">
        <v>5374</v>
      </c>
      <c r="W34" s="1604"/>
      <c r="X34" s="1641">
        <v>5374</v>
      </c>
      <c r="Y34" s="1273">
        <f t="shared" si="1"/>
        <v>0</v>
      </c>
      <c r="Z34" s="1644"/>
      <c r="AA34" s="1644"/>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38">
        <v>83</v>
      </c>
      <c r="I35" s="1230" t="s">
        <v>572</v>
      </c>
      <c r="J35" s="1219" t="s">
        <v>30</v>
      </c>
      <c r="K35" s="1642"/>
      <c r="L35" s="1379"/>
      <c r="M35" s="371" t="s">
        <v>128</v>
      </c>
      <c r="N35" s="989">
        <v>100848.5</v>
      </c>
      <c r="O35" s="371" t="s">
        <v>128</v>
      </c>
      <c r="P35" s="705" t="s">
        <v>32</v>
      </c>
      <c r="Q35" s="1644"/>
      <c r="R35" s="692"/>
      <c r="S35" s="1644"/>
      <c r="T35" s="1644"/>
      <c r="U35" s="1644"/>
      <c r="V35" s="1641">
        <v>8078</v>
      </c>
      <c r="W35" s="1604"/>
      <c r="X35" s="1641">
        <v>8078</v>
      </c>
      <c r="Y35" s="1273">
        <f t="shared" si="1"/>
        <v>0</v>
      </c>
      <c r="Z35" s="1644"/>
      <c r="AA35" s="1644"/>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38">
        <v>71</v>
      </c>
      <c r="I36" s="1230" t="s">
        <v>572</v>
      </c>
      <c r="J36" s="1219" t="s">
        <v>30</v>
      </c>
      <c r="K36" s="1642"/>
      <c r="L36" s="1379"/>
      <c r="M36" s="371" t="s">
        <v>128</v>
      </c>
      <c r="N36" s="989">
        <v>84416.5</v>
      </c>
      <c r="O36" s="371" t="s">
        <v>128</v>
      </c>
      <c r="P36" s="705" t="s">
        <v>32</v>
      </c>
      <c r="Q36" s="1644"/>
      <c r="R36" s="692"/>
      <c r="S36" s="1644"/>
      <c r="T36" s="1644"/>
      <c r="U36" s="1644"/>
      <c r="V36" s="1641">
        <v>7140</v>
      </c>
      <c r="W36" s="1604"/>
      <c r="X36" s="1641">
        <v>7140</v>
      </c>
      <c r="Y36" s="1273">
        <f t="shared" si="1"/>
        <v>0</v>
      </c>
      <c r="Z36" s="1644"/>
      <c r="AA36" s="1644"/>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38">
        <v>83</v>
      </c>
      <c r="I37" s="1230" t="s">
        <v>572</v>
      </c>
      <c r="J37" s="1219" t="s">
        <v>30</v>
      </c>
      <c r="K37" s="1642"/>
      <c r="L37" s="1379"/>
      <c r="M37" s="371" t="s">
        <v>128</v>
      </c>
      <c r="N37" s="989">
        <v>68525.5</v>
      </c>
      <c r="O37" s="371" t="s">
        <v>128</v>
      </c>
      <c r="P37" s="705" t="s">
        <v>32</v>
      </c>
      <c r="Q37" s="1644"/>
      <c r="R37" s="692"/>
      <c r="S37" s="1644"/>
      <c r="T37" s="1644"/>
      <c r="U37" s="1644"/>
      <c r="V37" s="1641">
        <v>5454</v>
      </c>
      <c r="W37" s="1604"/>
      <c r="X37" s="1641">
        <v>5454</v>
      </c>
      <c r="Y37" s="1273">
        <f t="shared" si="1"/>
        <v>0</v>
      </c>
      <c r="Z37" s="1644"/>
      <c r="AA37" s="1644"/>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38">
        <v>42</v>
      </c>
      <c r="I38" s="1230" t="s">
        <v>572</v>
      </c>
      <c r="J38" s="1219" t="s">
        <v>30</v>
      </c>
      <c r="K38" s="1642"/>
      <c r="L38" s="1379"/>
      <c r="M38" s="371" t="s">
        <v>128</v>
      </c>
      <c r="N38" s="989">
        <v>103090.5</v>
      </c>
      <c r="O38" s="371" t="s">
        <v>128</v>
      </c>
      <c r="P38" s="705" t="s">
        <v>32</v>
      </c>
      <c r="Q38" s="1644"/>
      <c r="R38" s="692"/>
      <c r="S38" s="1644"/>
      <c r="T38" s="1644"/>
      <c r="U38" s="1644"/>
      <c r="V38" s="1641">
        <v>8272</v>
      </c>
      <c r="W38" s="1604"/>
      <c r="X38" s="1641">
        <v>8272</v>
      </c>
      <c r="Y38" s="1273">
        <f t="shared" si="1"/>
        <v>0</v>
      </c>
      <c r="Z38" s="1644"/>
      <c r="AA38" s="1644"/>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38">
        <v>72</v>
      </c>
      <c r="I39" s="1230" t="s">
        <v>572</v>
      </c>
      <c r="J39" s="1219" t="s">
        <v>30</v>
      </c>
      <c r="K39" s="1642"/>
      <c r="L39" s="1379"/>
      <c r="M39" s="371" t="s">
        <v>128</v>
      </c>
      <c r="N39" s="989">
        <v>91471.5</v>
      </c>
      <c r="O39" s="371" t="s">
        <v>128</v>
      </c>
      <c r="P39" s="705" t="s">
        <v>32</v>
      </c>
      <c r="Q39" s="1644"/>
      <c r="R39" s="692"/>
      <c r="S39" s="1644"/>
      <c r="T39" s="1644"/>
      <c r="U39" s="1644"/>
      <c r="V39" s="1641">
        <v>7206</v>
      </c>
      <c r="W39" s="1604"/>
      <c r="X39" s="1641">
        <v>7206</v>
      </c>
      <c r="Y39" s="1273">
        <f t="shared" si="1"/>
        <v>0</v>
      </c>
      <c r="Z39" s="1644"/>
      <c r="AA39" s="1644"/>
      <c r="AB39" s="695">
        <v>0</v>
      </c>
      <c r="AC39" s="695">
        <v>0</v>
      </c>
      <c r="AD39" s="1053">
        <v>0</v>
      </c>
      <c r="AE39" s="1453" t="s">
        <v>618</v>
      </c>
      <c r="AF39" s="712"/>
    </row>
    <row r="40" spans="1:32" s="713" customFormat="1" ht="24.75" customHeight="1">
      <c r="A40" s="1376" t="s">
        <v>632</v>
      </c>
      <c r="B40" s="1249" t="s">
        <v>44</v>
      </c>
      <c r="C40" s="1250">
        <v>46262</v>
      </c>
      <c r="D40" s="365" t="s">
        <v>611</v>
      </c>
      <c r="E40" s="1251">
        <v>46181</v>
      </c>
      <c r="F40" s="365" t="s">
        <v>589</v>
      </c>
      <c r="G40" s="1271"/>
      <c r="H40" s="1638">
        <v>0</v>
      </c>
      <c r="I40" s="1230" t="s">
        <v>572</v>
      </c>
      <c r="J40" s="1219" t="s">
        <v>30</v>
      </c>
      <c r="K40" s="1642"/>
      <c r="L40" s="1379">
        <v>46181</v>
      </c>
      <c r="M40" s="1219" t="s">
        <v>128</v>
      </c>
      <c r="N40" s="1643">
        <v>419</v>
      </c>
      <c r="O40" s="1219" t="s">
        <v>128</v>
      </c>
      <c r="P40" s="705" t="s">
        <v>35</v>
      </c>
      <c r="Q40" s="1644">
        <v>46178</v>
      </c>
      <c r="R40" s="692"/>
      <c r="S40" s="1644"/>
      <c r="T40" s="1644"/>
      <c r="U40" s="1644"/>
      <c r="V40" s="1641">
        <v>72</v>
      </c>
      <c r="W40" s="1604"/>
      <c r="X40" s="1223">
        <f t="shared" ref="X40" si="2">SUM(V40-W40)</f>
        <v>72</v>
      </c>
      <c r="Y40" s="1273">
        <f t="shared" si="1"/>
        <v>0</v>
      </c>
      <c r="Z40" s="1639"/>
      <c r="AA40" s="1639"/>
      <c r="AB40" s="695">
        <v>0</v>
      </c>
      <c r="AC40" s="695">
        <v>0</v>
      </c>
      <c r="AD40" s="1053">
        <v>0</v>
      </c>
      <c r="AE40" s="1453" t="s">
        <v>605</v>
      </c>
      <c r="AF40" s="712"/>
    </row>
    <row r="41" spans="1:32" s="713" customFormat="1" ht="24.75" customHeight="1">
      <c r="A41" s="1376" t="s">
        <v>633</v>
      </c>
      <c r="B41" s="1249" t="s">
        <v>44</v>
      </c>
      <c r="C41" s="1250">
        <v>46286</v>
      </c>
      <c r="D41" s="1379" t="s">
        <v>58</v>
      </c>
      <c r="E41" s="1251">
        <v>46210</v>
      </c>
      <c r="F41" s="1448"/>
      <c r="G41" s="1271" t="s">
        <v>634</v>
      </c>
      <c r="H41" s="1638">
        <v>0</v>
      </c>
      <c r="I41" s="1230" t="s">
        <v>572</v>
      </c>
      <c r="J41" s="1219" t="s">
        <v>30</v>
      </c>
      <c r="K41" s="1642"/>
      <c r="L41" s="1379"/>
      <c r="M41" s="371" t="s">
        <v>128</v>
      </c>
      <c r="N41" s="989">
        <v>36848.15</v>
      </c>
      <c r="O41" s="371" t="s">
        <v>128</v>
      </c>
      <c r="P41" s="705" t="s">
        <v>32</v>
      </c>
      <c r="Q41" s="1644"/>
      <c r="R41" s="692"/>
      <c r="S41" s="1644"/>
      <c r="T41" s="1644"/>
      <c r="U41" s="1644"/>
      <c r="V41" s="1641">
        <v>2879</v>
      </c>
      <c r="W41" s="1604"/>
      <c r="X41" s="1641">
        <v>2879</v>
      </c>
      <c r="Y41" s="1273">
        <f t="shared" si="1"/>
        <v>0</v>
      </c>
      <c r="Z41" s="1644"/>
      <c r="AA41" s="1644"/>
      <c r="AB41" s="695">
        <v>0</v>
      </c>
      <c r="AC41" s="695">
        <v>0</v>
      </c>
      <c r="AD41" s="1053">
        <v>0</v>
      </c>
      <c r="AE41" s="1453" t="s">
        <v>623</v>
      </c>
      <c r="AF41" s="712"/>
    </row>
    <row r="42" spans="1:32" s="713" customFormat="1" ht="24.75" customHeight="1">
      <c r="A42" s="1376"/>
      <c r="B42" s="1450"/>
      <c r="C42" s="1379"/>
      <c r="D42" s="1379"/>
      <c r="E42" s="1379"/>
      <c r="F42" s="1448"/>
      <c r="G42" s="1271"/>
      <c r="H42" s="1638"/>
      <c r="I42" s="1230"/>
      <c r="J42" s="1638"/>
      <c r="K42" s="1642"/>
      <c r="L42" s="1379"/>
      <c r="M42" s="1638"/>
      <c r="N42" s="1643"/>
      <c r="O42" s="1638"/>
      <c r="P42" s="1645"/>
      <c r="Q42" s="1644"/>
      <c r="R42" s="692"/>
      <c r="S42" s="1644"/>
      <c r="T42" s="1644"/>
      <c r="U42" s="1644"/>
      <c r="V42" s="1641"/>
      <c r="W42" s="1451"/>
      <c r="X42" s="1641"/>
      <c r="Y42" s="1273"/>
      <c r="Z42" s="1644"/>
      <c r="AA42" s="1644"/>
      <c r="AB42" s="1646"/>
      <c r="AC42" s="1646"/>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636</v>
      </c>
      <c r="H45" s="689">
        <v>43</v>
      </c>
      <c r="I45" s="1052" t="s">
        <v>572</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572</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491</v>
      </c>
      <c r="E47" s="1379">
        <v>46169</v>
      </c>
      <c r="F47" s="1448" t="s">
        <v>61</v>
      </c>
      <c r="G47" s="1271" t="s">
        <v>644</v>
      </c>
      <c r="H47" s="1638">
        <v>0</v>
      </c>
      <c r="I47" s="689" t="s">
        <v>572</v>
      </c>
      <c r="J47" s="689" t="s">
        <v>30</v>
      </c>
      <c r="K47" s="1638"/>
      <c r="L47" s="1379" t="s">
        <v>641</v>
      </c>
      <c r="M47" s="689" t="s">
        <v>128</v>
      </c>
      <c r="N47" s="690">
        <v>88403.8</v>
      </c>
      <c r="O47" s="699" t="s">
        <v>128</v>
      </c>
      <c r="P47" s="691" t="s">
        <v>29</v>
      </c>
      <c r="Q47" s="1644">
        <v>46169</v>
      </c>
      <c r="R47" s="716"/>
      <c r="S47" s="1647"/>
      <c r="T47" s="1648"/>
      <c r="U47" s="1644"/>
      <c r="V47" s="1323">
        <v>6992</v>
      </c>
      <c r="W47" s="1222">
        <v>6365</v>
      </c>
      <c r="X47" s="1641">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572</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572</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653</v>
      </c>
      <c r="B53" s="1059" t="s">
        <v>34</v>
      </c>
      <c r="C53" s="1379">
        <v>46191</v>
      </c>
      <c r="D53" s="1378" t="s">
        <v>56</v>
      </c>
      <c r="E53" s="1378">
        <v>46171</v>
      </c>
      <c r="F53" s="1377" t="s">
        <v>55</v>
      </c>
      <c r="G53" s="1251"/>
      <c r="H53" s="1637">
        <v>61</v>
      </c>
      <c r="I53" s="371" t="s">
        <v>637</v>
      </c>
      <c r="J53" s="1055" t="s">
        <v>30</v>
      </c>
      <c r="K53" s="1638"/>
      <c r="L53" s="1378"/>
      <c r="M53" s="371" t="s">
        <v>128</v>
      </c>
      <c r="N53" s="989">
        <v>44936</v>
      </c>
      <c r="O53" s="371" t="s">
        <v>128</v>
      </c>
      <c r="P53" s="705" t="s">
        <v>35</v>
      </c>
      <c r="Q53" s="1639">
        <v>46146</v>
      </c>
      <c r="R53" s="1639"/>
      <c r="S53" s="1639"/>
      <c r="T53" s="1639"/>
      <c r="U53" s="1639"/>
      <c r="V53" s="1640">
        <v>3375</v>
      </c>
      <c r="W53" s="1641"/>
      <c r="X53" s="1641">
        <f>SUM(V53-W53)</f>
        <v>3375</v>
      </c>
      <c r="Y53" s="1238">
        <f>IFERROR($W53/$V53, 0)</f>
        <v>0</v>
      </c>
      <c r="Z53" s="1649"/>
      <c r="AA53" s="1649"/>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37">
        <v>85</v>
      </c>
      <c r="I54" s="371" t="s">
        <v>637</v>
      </c>
      <c r="J54" s="1055" t="s">
        <v>30</v>
      </c>
      <c r="K54" s="1638"/>
      <c r="L54" s="1378"/>
      <c r="M54" s="371" t="s">
        <v>128</v>
      </c>
      <c r="N54" s="989">
        <v>60062</v>
      </c>
      <c r="O54" s="371" t="s">
        <v>128</v>
      </c>
      <c r="P54" s="705" t="s">
        <v>35</v>
      </c>
      <c r="Q54" s="1639">
        <v>46174</v>
      </c>
      <c r="R54" s="1639"/>
      <c r="S54" s="1639"/>
      <c r="T54" s="1639"/>
      <c r="U54" s="1639"/>
      <c r="V54" s="1640">
        <v>4380</v>
      </c>
      <c r="W54" s="1641"/>
      <c r="X54" s="1641">
        <f>SUM(V54-W54)</f>
        <v>4380</v>
      </c>
      <c r="Y54" s="1238">
        <f>IFERROR($W54/$V54, 0)</f>
        <v>0</v>
      </c>
      <c r="Z54" s="1649"/>
      <c r="AA54" s="1649"/>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37">
        <v>86</v>
      </c>
      <c r="I55" s="371" t="s">
        <v>637</v>
      </c>
      <c r="J55" s="1055" t="s">
        <v>30</v>
      </c>
      <c r="K55" s="1638"/>
      <c r="L55" s="1378"/>
      <c r="M55" s="371" t="s">
        <v>128</v>
      </c>
      <c r="N55" s="989">
        <v>64118</v>
      </c>
      <c r="O55" s="371" t="s">
        <v>128</v>
      </c>
      <c r="P55" s="705" t="s">
        <v>35</v>
      </c>
      <c r="Q55" s="1639">
        <v>46174</v>
      </c>
      <c r="R55" s="1639"/>
      <c r="S55" s="1639"/>
      <c r="T55" s="1639"/>
      <c r="U55" s="1639"/>
      <c r="V55" s="1640">
        <v>4753</v>
      </c>
      <c r="W55" s="1641"/>
      <c r="X55" s="1641">
        <f>SUM(V55-W55)</f>
        <v>4753</v>
      </c>
      <c r="Y55" s="1238">
        <f>IFERROR($W55/$V55, 0)</f>
        <v>0</v>
      </c>
      <c r="Z55" s="1649"/>
      <c r="AA55" s="1649"/>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37">
        <v>87</v>
      </c>
      <c r="I56" s="371" t="s">
        <v>637</v>
      </c>
      <c r="J56" s="1055" t="s">
        <v>30</v>
      </c>
      <c r="K56" s="1638"/>
      <c r="L56" s="1378"/>
      <c r="M56" s="371" t="s">
        <v>128</v>
      </c>
      <c r="N56" s="989">
        <v>64040</v>
      </c>
      <c r="O56" s="371" t="s">
        <v>128</v>
      </c>
      <c r="P56" s="705" t="s">
        <v>35</v>
      </c>
      <c r="Q56" s="1639">
        <v>46174</v>
      </c>
      <c r="R56" s="1639"/>
      <c r="S56" s="1639"/>
      <c r="T56" s="1639"/>
      <c r="U56" s="1639"/>
      <c r="V56" s="1640">
        <v>4888</v>
      </c>
      <c r="W56" s="1641"/>
      <c r="X56" s="1641">
        <f>SUM(V56-W56)</f>
        <v>4888</v>
      </c>
      <c r="Y56" s="1238">
        <f>IFERROR($W56/$V56, 0)</f>
        <v>0</v>
      </c>
      <c r="Z56" s="1649"/>
      <c r="AA56" s="1649"/>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37">
        <v>82</v>
      </c>
      <c r="I57" s="371" t="s">
        <v>637</v>
      </c>
      <c r="J57" s="1055" t="s">
        <v>30</v>
      </c>
      <c r="K57" s="1638"/>
      <c r="L57" s="1378"/>
      <c r="M57" s="371" t="s">
        <v>128</v>
      </c>
      <c r="N57" s="989">
        <v>60234</v>
      </c>
      <c r="O57" s="371" t="s">
        <v>128</v>
      </c>
      <c r="P57" s="705" t="s">
        <v>35</v>
      </c>
      <c r="Q57" s="1639">
        <v>46164</v>
      </c>
      <c r="R57" s="1639"/>
      <c r="S57" s="1639"/>
      <c r="T57" s="1639"/>
      <c r="U57" s="1639"/>
      <c r="V57" s="1640">
        <v>4497</v>
      </c>
      <c r="W57" s="1641"/>
      <c r="X57" s="1641">
        <f>SUM(V57-W57)</f>
        <v>4497</v>
      </c>
      <c r="Y57" s="1238">
        <f>IFERROR($W57/$V57, 0)</f>
        <v>0</v>
      </c>
      <c r="Z57" s="1649"/>
      <c r="AA57" s="1649"/>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37">
        <v>55</v>
      </c>
      <c r="I58" s="371" t="s">
        <v>637</v>
      </c>
      <c r="J58" s="1055" t="s">
        <v>30</v>
      </c>
      <c r="K58" s="1638"/>
      <c r="L58" s="1378"/>
      <c r="M58" s="371" t="s">
        <v>128</v>
      </c>
      <c r="N58" s="989">
        <v>45757.7</v>
      </c>
      <c r="O58" s="371" t="s">
        <v>128</v>
      </c>
      <c r="P58" s="705" t="s">
        <v>35</v>
      </c>
      <c r="Q58" s="1639">
        <v>46174</v>
      </c>
      <c r="R58" s="1639"/>
      <c r="S58" s="1639"/>
      <c r="T58" s="1639"/>
      <c r="U58" s="1639"/>
      <c r="V58" s="1640">
        <v>3537</v>
      </c>
      <c r="W58" s="1641"/>
      <c r="X58" s="1641">
        <f>SUM(V58-W58)</f>
        <v>3537</v>
      </c>
      <c r="Y58" s="1238">
        <f>IFERROR($W58/$V58, 0)</f>
        <v>0</v>
      </c>
      <c r="Z58" s="1649"/>
      <c r="AA58" s="1649"/>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37">
        <v>54</v>
      </c>
      <c r="I59" s="371" t="s">
        <v>637</v>
      </c>
      <c r="J59" s="1055" t="s">
        <v>30</v>
      </c>
      <c r="K59" s="1638"/>
      <c r="L59" s="1378"/>
      <c r="M59" s="371" t="s">
        <v>128</v>
      </c>
      <c r="N59" s="989">
        <v>39903.550000000003</v>
      </c>
      <c r="O59" s="371" t="s">
        <v>128</v>
      </c>
      <c r="P59" s="705" t="s">
        <v>35</v>
      </c>
      <c r="Q59" s="1639">
        <v>46174</v>
      </c>
      <c r="R59" s="1639"/>
      <c r="S59" s="1639"/>
      <c r="T59" s="1639"/>
      <c r="U59" s="1639"/>
      <c r="V59" s="1640">
        <v>3000</v>
      </c>
      <c r="W59" s="1641"/>
      <c r="X59" s="1641">
        <f>SUM(V59-W59)</f>
        <v>3000</v>
      </c>
      <c r="Y59" s="1238">
        <f>IFERROR($W59/$V59, 0)</f>
        <v>0</v>
      </c>
      <c r="Z59" s="1649"/>
      <c r="AA59" s="1649"/>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37">
        <v>78</v>
      </c>
      <c r="I60" s="371" t="s">
        <v>637</v>
      </c>
      <c r="J60" s="1055" t="s">
        <v>30</v>
      </c>
      <c r="K60" s="1638"/>
      <c r="L60" s="1378"/>
      <c r="M60" s="371" t="s">
        <v>128</v>
      </c>
      <c r="N60" s="989">
        <v>58190</v>
      </c>
      <c r="O60" s="371" t="s">
        <v>128</v>
      </c>
      <c r="P60" s="705" t="s">
        <v>35</v>
      </c>
      <c r="Q60" s="1639">
        <v>46174</v>
      </c>
      <c r="R60" s="1639"/>
      <c r="S60" s="1639"/>
      <c r="T60" s="1639"/>
      <c r="U60" s="1639"/>
      <c r="V60" s="1640">
        <v>4283</v>
      </c>
      <c r="W60" s="1641"/>
      <c r="X60" s="1641">
        <f>SUM(V60-W60)</f>
        <v>4283</v>
      </c>
      <c r="Y60" s="1238">
        <f>IFERROR($W60/$V60, 0)</f>
        <v>0</v>
      </c>
      <c r="Z60" s="1649"/>
      <c r="AA60" s="1649"/>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37">
        <v>75</v>
      </c>
      <c r="I61" s="371" t="s">
        <v>637</v>
      </c>
      <c r="J61" s="1055" t="s">
        <v>30</v>
      </c>
      <c r="K61" s="1638"/>
      <c r="L61" s="1378"/>
      <c r="M61" s="371" t="s">
        <v>128</v>
      </c>
      <c r="N61" s="989">
        <v>61026</v>
      </c>
      <c r="O61" s="371" t="s">
        <v>128</v>
      </c>
      <c r="P61" s="705" t="s">
        <v>29</v>
      </c>
      <c r="Q61" s="1639">
        <v>46144</v>
      </c>
      <c r="R61" s="1639"/>
      <c r="S61" s="1639"/>
      <c r="T61" s="1639"/>
      <c r="U61" s="1639"/>
      <c r="V61" s="1640">
        <v>4683</v>
      </c>
      <c r="W61" s="1641">
        <v>851</v>
      </c>
      <c r="X61" s="1641">
        <f>SUM(V61-W61)</f>
        <v>3832</v>
      </c>
      <c r="Y61" s="1238">
        <f>IFERROR($W61/$V61, 0)</f>
        <v>0.18172111894084989</v>
      </c>
      <c r="Z61" s="1639">
        <v>46177</v>
      </c>
      <c r="AA61" s="1639"/>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37">
        <v>77</v>
      </c>
      <c r="I62" s="371" t="s">
        <v>572</v>
      </c>
      <c r="J62" s="1055" t="s">
        <v>30</v>
      </c>
      <c r="K62" s="1638"/>
      <c r="L62" s="1378"/>
      <c r="M62" s="371" t="s">
        <v>128</v>
      </c>
      <c r="N62" s="989">
        <v>52948</v>
      </c>
      <c r="O62" s="371" t="s">
        <v>128</v>
      </c>
      <c r="P62" s="705" t="s">
        <v>29</v>
      </c>
      <c r="Q62" s="1639">
        <v>46185</v>
      </c>
      <c r="R62" s="1639"/>
      <c r="S62" s="1639"/>
      <c r="T62" s="1639"/>
      <c r="U62" s="1639"/>
      <c r="V62" s="1640">
        <v>3957</v>
      </c>
      <c r="W62" s="1641">
        <v>2851</v>
      </c>
      <c r="X62" s="1641">
        <f>SUM(V62-W62)</f>
        <v>1106</v>
      </c>
      <c r="Y62" s="1238">
        <f>IFERROR($W62/$V62, 0)</f>
        <v>0.72049532474096534</v>
      </c>
      <c r="Z62" s="1639">
        <v>46203</v>
      </c>
      <c r="AA62" s="1649"/>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572</v>
      </c>
      <c r="J63" s="1177" t="s">
        <v>30</v>
      </c>
      <c r="K63" s="1638"/>
      <c r="L63" s="1378"/>
      <c r="M63" s="1177" t="s">
        <v>128</v>
      </c>
      <c r="N63" s="1408">
        <v>36161.25</v>
      </c>
      <c r="O63" s="1177" t="s">
        <v>128</v>
      </c>
      <c r="P63" s="1409" t="s">
        <v>29</v>
      </c>
      <c r="Q63" s="1639">
        <v>46162</v>
      </c>
      <c r="R63" s="1639"/>
      <c r="S63" s="1639"/>
      <c r="T63" s="1639"/>
      <c r="U63" s="1639"/>
      <c r="V63" s="1640">
        <v>2885</v>
      </c>
      <c r="W63" s="1650">
        <v>1867</v>
      </c>
      <c r="X63" s="1641">
        <f>SUM(V63-W63)</f>
        <v>1018</v>
      </c>
      <c r="Y63" s="1238">
        <f>IFERROR($W63/$V63, 0)</f>
        <v>0.64714038128249562</v>
      </c>
      <c r="Z63" s="1639">
        <v>46210</v>
      </c>
      <c r="AA63" s="1649"/>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37">
        <v>47</v>
      </c>
      <c r="I64" s="371" t="s">
        <v>572</v>
      </c>
      <c r="J64" s="699" t="s">
        <v>30</v>
      </c>
      <c r="K64" s="1638"/>
      <c r="L64" s="1378"/>
      <c r="M64" s="699" t="s">
        <v>128</v>
      </c>
      <c r="N64" s="703">
        <v>36936</v>
      </c>
      <c r="O64" s="699" t="s">
        <v>128</v>
      </c>
      <c r="P64" s="705" t="s">
        <v>29</v>
      </c>
      <c r="Q64" s="1639">
        <v>46196</v>
      </c>
      <c r="R64" s="1639"/>
      <c r="S64" s="1639"/>
      <c r="T64" s="1639"/>
      <c r="U64" s="1639"/>
      <c r="V64" s="1640">
        <v>2724</v>
      </c>
      <c r="W64" s="1650">
        <v>1114</v>
      </c>
      <c r="X64" s="1641">
        <f>SUM(V64-W64)</f>
        <v>1610</v>
      </c>
      <c r="Y64" s="1238">
        <f>IFERROR($W64/$V64, 0)</f>
        <v>0.40895741556534509</v>
      </c>
      <c r="Z64" s="1639">
        <v>46210</v>
      </c>
      <c r="AA64" s="1649"/>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572</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572</v>
      </c>
      <c r="J66" s="699" t="s">
        <v>30</v>
      </c>
      <c r="K66" s="1638"/>
      <c r="L66" s="1378"/>
      <c r="M66" s="699" t="s">
        <v>128</v>
      </c>
      <c r="N66" s="703">
        <v>3443</v>
      </c>
      <c r="O66" s="699" t="s">
        <v>128</v>
      </c>
      <c r="P66" s="691" t="s">
        <v>35</v>
      </c>
      <c r="Q66" s="1639">
        <v>46147</v>
      </c>
      <c r="R66" s="1639"/>
      <c r="S66" s="1639"/>
      <c r="T66" s="1639"/>
      <c r="U66" s="1639"/>
      <c r="V66" s="1641">
        <v>224</v>
      </c>
      <c r="W66" s="1641"/>
      <c r="X66" s="1641">
        <f>SUM(V66-W66)</f>
        <v>224</v>
      </c>
      <c r="Y66" s="1238">
        <f>IFERROR($W66/$V66, 0)</f>
        <v>0</v>
      </c>
      <c r="Z66" s="1639"/>
      <c r="AA66" s="1639"/>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572</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572</v>
      </c>
      <c r="J68" s="699" t="s">
        <v>30</v>
      </c>
      <c r="K68" s="1358"/>
      <c r="L68" s="1236"/>
      <c r="M68" s="699" t="s">
        <v>128</v>
      </c>
      <c r="N68" s="1359">
        <v>43061.3</v>
      </c>
      <c r="O68" s="744" t="s">
        <v>128</v>
      </c>
      <c r="P68" s="1360" t="s">
        <v>29</v>
      </c>
      <c r="Q68" s="990">
        <v>46126</v>
      </c>
      <c r="R68" s="990"/>
      <c r="S68" s="1361"/>
      <c r="T68" s="1361"/>
      <c r="U68" s="1361"/>
      <c r="V68" s="1362">
        <v>11789</v>
      </c>
      <c r="W68" s="1603">
        <v>998</v>
      </c>
      <c r="X68" s="1363">
        <f t="shared" si="6"/>
        <v>10791</v>
      </c>
      <c r="Y68" s="1238">
        <f t="shared" si="7"/>
        <v>8.4655187038764956E-2</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572</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572</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572</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37">
        <v>77</v>
      </c>
      <c r="I72" s="1258" t="s">
        <v>572</v>
      </c>
      <c r="J72" s="1259" t="s">
        <v>30</v>
      </c>
      <c r="K72" s="1638"/>
      <c r="L72" s="1378"/>
      <c r="M72" s="1177" t="s">
        <v>128</v>
      </c>
      <c r="N72" s="1651">
        <v>70699.5</v>
      </c>
      <c r="O72" s="1178" t="s">
        <v>128</v>
      </c>
      <c r="P72" s="1334" t="s">
        <v>32</v>
      </c>
      <c r="Q72" s="1639"/>
      <c r="R72" s="1639"/>
      <c r="S72" s="1639"/>
      <c r="T72" s="1639"/>
      <c r="U72" s="1639"/>
      <c r="V72" s="1640">
        <v>5471</v>
      </c>
      <c r="W72" s="1641"/>
      <c r="X72" s="1641">
        <f>SUM(V72-W72)</f>
        <v>5471</v>
      </c>
      <c r="Y72" s="1238">
        <f>IFERROR($W72/$V72, 0)</f>
        <v>0</v>
      </c>
      <c r="Z72" s="1639"/>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37">
        <v>56</v>
      </c>
      <c r="I73" s="1258" t="s">
        <v>572</v>
      </c>
      <c r="J73" s="1259" t="s">
        <v>30</v>
      </c>
      <c r="K73" s="1638"/>
      <c r="L73" s="1378"/>
      <c r="M73" s="1177" t="s">
        <v>128</v>
      </c>
      <c r="N73" s="1651">
        <v>38720</v>
      </c>
      <c r="O73" s="1178" t="s">
        <v>128</v>
      </c>
      <c r="P73" s="1334" t="s">
        <v>32</v>
      </c>
      <c r="Q73" s="1639"/>
      <c r="R73" s="1639"/>
      <c r="S73" s="1639"/>
      <c r="T73" s="1639"/>
      <c r="U73" s="1639"/>
      <c r="V73" s="1640">
        <v>3134</v>
      </c>
      <c r="W73" s="1641"/>
      <c r="X73" s="1641">
        <f>SUM(V73-W73)</f>
        <v>3134</v>
      </c>
      <c r="Y73" s="1238">
        <f>IFERROR($W73/$V73, 0)</f>
        <v>0</v>
      </c>
      <c r="Z73" s="1652"/>
      <c r="AA73" s="1653"/>
      <c r="AB73" s="813">
        <v>0</v>
      </c>
      <c r="AC73" s="816">
        <v>0</v>
      </c>
      <c r="AD73" s="732">
        <v>0</v>
      </c>
      <c r="AE73" s="1239" t="s">
        <v>691</v>
      </c>
      <c r="AF73" s="725"/>
    </row>
    <row r="74" spans="1:32" ht="24.75" customHeight="1">
      <c r="A74" s="1376" t="s">
        <v>692</v>
      </c>
      <c r="B74" s="1179" t="s">
        <v>37</v>
      </c>
      <c r="C74" s="1379">
        <v>46229</v>
      </c>
      <c r="D74" s="1377"/>
      <c r="E74" s="1378"/>
      <c r="F74" s="1377"/>
      <c r="G74" s="1237"/>
      <c r="H74" s="1637">
        <v>80</v>
      </c>
      <c r="I74" s="1258" t="s">
        <v>572</v>
      </c>
      <c r="J74" s="1259" t="s">
        <v>30</v>
      </c>
      <c r="K74" s="1638"/>
      <c r="L74" s="1378"/>
      <c r="M74" s="1177" t="s">
        <v>128</v>
      </c>
      <c r="N74" s="1408">
        <v>77657.7</v>
      </c>
      <c r="O74" s="1178" t="s">
        <v>128</v>
      </c>
      <c r="P74" s="1334" t="s">
        <v>32</v>
      </c>
      <c r="Q74" s="1639"/>
      <c r="R74" s="1639"/>
      <c r="S74" s="1639"/>
      <c r="T74" s="1639"/>
      <c r="U74" s="1639"/>
      <c r="V74" s="1640">
        <v>6243</v>
      </c>
      <c r="W74" s="1641"/>
      <c r="X74" s="1641">
        <f>SUM(V74-W74)</f>
        <v>6243</v>
      </c>
      <c r="Y74" s="1238">
        <f>IFERROR($W74/$V74, 0)</f>
        <v>0</v>
      </c>
      <c r="Z74" s="1639"/>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37">
        <v>82</v>
      </c>
      <c r="I75" s="1258" t="s">
        <v>572</v>
      </c>
      <c r="J75" s="1259" t="s">
        <v>30</v>
      </c>
      <c r="K75" s="1638"/>
      <c r="L75" s="1378"/>
      <c r="M75" s="1177" t="s">
        <v>128</v>
      </c>
      <c r="N75" s="1408">
        <v>85513</v>
      </c>
      <c r="O75" s="1178" t="s">
        <v>128</v>
      </c>
      <c r="P75" s="1334" t="s">
        <v>32</v>
      </c>
      <c r="Q75" s="1639"/>
      <c r="R75" s="1639"/>
      <c r="S75" s="1639"/>
      <c r="T75" s="1639"/>
      <c r="U75" s="1639"/>
      <c r="V75" s="1640">
        <v>6678</v>
      </c>
      <c r="W75" s="1641"/>
      <c r="X75" s="1641">
        <f>SUM(V75-W75)</f>
        <v>6678</v>
      </c>
      <c r="Y75" s="1238">
        <f>IFERROR($W75/$V75, 0)</f>
        <v>0</v>
      </c>
      <c r="Z75" s="1639"/>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37">
        <v>0</v>
      </c>
      <c r="I76" s="1258" t="s">
        <v>572</v>
      </c>
      <c r="J76" s="1259" t="s">
        <v>30</v>
      </c>
      <c r="K76" s="1638"/>
      <c r="L76" s="1378"/>
      <c r="M76" s="1177" t="s">
        <v>128</v>
      </c>
      <c r="N76" s="1651">
        <v>25174.45</v>
      </c>
      <c r="O76" s="1178" t="s">
        <v>128</v>
      </c>
      <c r="P76" s="1334" t="s">
        <v>32</v>
      </c>
      <c r="Q76" s="1639"/>
      <c r="R76" s="1639"/>
      <c r="S76" s="1639"/>
      <c r="T76" s="1639"/>
      <c r="U76" s="1639"/>
      <c r="V76" s="1640">
        <v>2721</v>
      </c>
      <c r="W76" s="1641"/>
      <c r="X76" s="1641">
        <f>SUM(V76-W76)</f>
        <v>2721</v>
      </c>
      <c r="Y76" s="1238">
        <f>IFERROR($W76/$V76, 0)</f>
        <v>0</v>
      </c>
      <c r="Z76" s="1654"/>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37">
        <v>53</v>
      </c>
      <c r="I77" s="1258" t="s">
        <v>572</v>
      </c>
      <c r="J77" s="1259" t="s">
        <v>30</v>
      </c>
      <c r="K77" s="1358"/>
      <c r="L77" s="1236"/>
      <c r="M77" s="1177" t="s">
        <v>128</v>
      </c>
      <c r="N77" s="1359">
        <v>56455</v>
      </c>
      <c r="O77" s="1178" t="s">
        <v>128</v>
      </c>
      <c r="P77" s="1554" t="s">
        <v>29</v>
      </c>
      <c r="Q77" s="1639">
        <v>46174</v>
      </c>
      <c r="R77" s="1639"/>
      <c r="S77" s="1639"/>
      <c r="T77" s="1639"/>
      <c r="U77" s="1639"/>
      <c r="V77" s="1640">
        <v>4814</v>
      </c>
      <c r="W77" s="1641">
        <v>4660</v>
      </c>
      <c r="X77" s="1641">
        <f>SUM(V77-W77)</f>
        <v>154</v>
      </c>
      <c r="Y77" s="1238">
        <f>IFERROR($W77/$V77, 0)</f>
        <v>0.96800997091815533</v>
      </c>
      <c r="Z77" s="1639">
        <v>46184</v>
      </c>
      <c r="AA77" s="1654"/>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37">
        <v>74</v>
      </c>
      <c r="I78" s="1258" t="s">
        <v>572</v>
      </c>
      <c r="J78" s="1259" t="s">
        <v>30</v>
      </c>
      <c r="K78" s="1638"/>
      <c r="L78" s="1378"/>
      <c r="M78" s="1177" t="s">
        <v>128</v>
      </c>
      <c r="N78" s="1359">
        <v>92274</v>
      </c>
      <c r="O78" s="1178" t="s">
        <v>128</v>
      </c>
      <c r="P78" s="1334" t="s">
        <v>29</v>
      </c>
      <c r="Q78" s="1639">
        <v>46142</v>
      </c>
      <c r="R78" s="1639"/>
      <c r="S78" s="1639"/>
      <c r="T78" s="1639"/>
      <c r="U78" s="1639"/>
      <c r="V78" s="1640">
        <v>8145</v>
      </c>
      <c r="W78" s="1641">
        <v>7162</v>
      </c>
      <c r="X78" s="1641">
        <f>SUM(V78-W78)</f>
        <v>983</v>
      </c>
      <c r="Y78" s="1238">
        <f>IFERROR($W78/$V78, 0)</f>
        <v>0.87931246163290366</v>
      </c>
      <c r="Z78" s="1639">
        <v>46149</v>
      </c>
      <c r="AA78" s="1639"/>
      <c r="AB78" s="695">
        <v>0</v>
      </c>
      <c r="AC78" s="695">
        <v>0</v>
      </c>
      <c r="AD78" s="701">
        <v>0</v>
      </c>
      <c r="AE78" s="1239" t="s">
        <v>700</v>
      </c>
      <c r="AF78" s="725"/>
    </row>
    <row r="79" spans="1:32" ht="24.75" customHeight="1">
      <c r="A79" s="1376" t="s">
        <v>701</v>
      </c>
      <c r="B79" s="1382" t="s">
        <v>37</v>
      </c>
      <c r="C79" s="1379">
        <v>46254</v>
      </c>
      <c r="D79" s="1377"/>
      <c r="E79" s="1378"/>
      <c r="F79" s="1377"/>
      <c r="G79" s="1237"/>
      <c r="H79" s="1637">
        <v>56</v>
      </c>
      <c r="I79" s="1258" t="s">
        <v>572</v>
      </c>
      <c r="J79" s="1259" t="s">
        <v>30</v>
      </c>
      <c r="K79" s="1638"/>
      <c r="L79" s="1378"/>
      <c r="M79" s="1637" t="s">
        <v>128</v>
      </c>
      <c r="N79" s="1651">
        <v>55008</v>
      </c>
      <c r="O79" s="1178" t="s">
        <v>128</v>
      </c>
      <c r="P79" s="1334" t="s">
        <v>32</v>
      </c>
      <c r="Q79" s="1639"/>
      <c r="R79" s="1639"/>
      <c r="S79" s="1639"/>
      <c r="T79" s="1639"/>
      <c r="U79" s="1639"/>
      <c r="V79" s="1640">
        <v>4625</v>
      </c>
      <c r="W79" s="1641"/>
      <c r="X79" s="1641">
        <f>SUM(V79-W79)</f>
        <v>4625</v>
      </c>
      <c r="Y79" s="1238">
        <f>IFERROR($W79/$V79, 0)</f>
        <v>0</v>
      </c>
      <c r="Z79" s="1639"/>
      <c r="AA79" s="1361"/>
      <c r="AB79" s="1189">
        <v>0</v>
      </c>
      <c r="AC79" s="1189">
        <v>0</v>
      </c>
      <c r="AD79" s="1223">
        <v>0</v>
      </c>
      <c r="AE79" s="1613" t="s">
        <v>702</v>
      </c>
      <c r="AF79" s="725"/>
    </row>
    <row r="80" spans="1:32" ht="24.75" customHeight="1">
      <c r="A80" s="1376" t="s">
        <v>703</v>
      </c>
      <c r="B80" s="1382" t="s">
        <v>37</v>
      </c>
      <c r="C80" s="1379">
        <v>46215</v>
      </c>
      <c r="D80" s="1377"/>
      <c r="E80" s="1378"/>
      <c r="F80" s="1377"/>
      <c r="G80" s="1237"/>
      <c r="H80" s="1637">
        <v>48</v>
      </c>
      <c r="I80" s="1258" t="s">
        <v>572</v>
      </c>
      <c r="J80" s="1259" t="s">
        <v>30</v>
      </c>
      <c r="K80" s="1638"/>
      <c r="L80" s="1378"/>
      <c r="M80" s="1177" t="s">
        <v>128</v>
      </c>
      <c r="N80" s="1359">
        <v>50669</v>
      </c>
      <c r="O80" s="1178" t="s">
        <v>128</v>
      </c>
      <c r="P80" s="1334" t="s">
        <v>32</v>
      </c>
      <c r="Q80" s="1639"/>
      <c r="R80" s="1639"/>
      <c r="S80" s="1639"/>
      <c r="T80" s="1639"/>
      <c r="U80" s="1639"/>
      <c r="V80" s="1640">
        <v>3600</v>
      </c>
      <c r="W80" s="1641"/>
      <c r="X80" s="1641">
        <f>SUM(V80-W80)</f>
        <v>3600</v>
      </c>
      <c r="Y80" s="1238">
        <f>IFERROR($W80/$V80, 0)</f>
        <v>0</v>
      </c>
      <c r="Z80" s="1639"/>
      <c r="AA80" s="1639"/>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37">
        <v>69</v>
      </c>
      <c r="I81" s="1258" t="s">
        <v>572</v>
      </c>
      <c r="J81" s="1259" t="s">
        <v>30</v>
      </c>
      <c r="K81" s="1638"/>
      <c r="L81" s="1378"/>
      <c r="M81" s="1177" t="s">
        <v>128</v>
      </c>
      <c r="N81" s="415">
        <v>72896</v>
      </c>
      <c r="O81" s="1178" t="s">
        <v>128</v>
      </c>
      <c r="P81" s="1334" t="s">
        <v>29</v>
      </c>
      <c r="Q81" s="1639">
        <v>46157</v>
      </c>
      <c r="R81" s="1639"/>
      <c r="S81" s="1639"/>
      <c r="T81" s="1639"/>
      <c r="U81" s="1639"/>
      <c r="V81" s="1640">
        <v>6189</v>
      </c>
      <c r="W81" s="1641">
        <v>6050</v>
      </c>
      <c r="X81" s="1641">
        <f>SUM(V81-W81)</f>
        <v>139</v>
      </c>
      <c r="Y81" s="1238">
        <f>IFERROR($W81/$V81, 0)</f>
        <v>0.97754079819033768</v>
      </c>
      <c r="Z81" s="1639">
        <v>46169</v>
      </c>
      <c r="AA81" s="1639"/>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37">
        <v>60</v>
      </c>
      <c r="I82" s="1258" t="s">
        <v>572</v>
      </c>
      <c r="J82" s="1259" t="s">
        <v>30</v>
      </c>
      <c r="K82" s="1638"/>
      <c r="L82" s="1378"/>
      <c r="M82" s="1177" t="s">
        <v>128</v>
      </c>
      <c r="N82" s="415">
        <v>70151.5</v>
      </c>
      <c r="O82" s="1178" t="s">
        <v>128</v>
      </c>
      <c r="P82" s="1334" t="s">
        <v>35</v>
      </c>
      <c r="Q82" s="1639">
        <v>46170</v>
      </c>
      <c r="R82" s="1639"/>
      <c r="S82" s="1639"/>
      <c r="T82" s="1639"/>
      <c r="U82" s="1639"/>
      <c r="V82" s="1640">
        <v>5673</v>
      </c>
      <c r="W82" s="1641">
        <v>5183</v>
      </c>
      <c r="X82" s="1641">
        <f>SUM(V82-W82)</f>
        <v>490</v>
      </c>
      <c r="Y82" s="1238">
        <f>IFERROR($W82/$V82, 0)</f>
        <v>0.91362594747047421</v>
      </c>
      <c r="Z82" s="1639">
        <v>46197</v>
      </c>
      <c r="AA82" s="1639"/>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37">
        <v>70</v>
      </c>
      <c r="I83" s="1258" t="s">
        <v>572</v>
      </c>
      <c r="J83" s="1259" t="s">
        <v>30</v>
      </c>
      <c r="K83" s="1638"/>
      <c r="L83" s="1378"/>
      <c r="M83" s="1177" t="s">
        <v>128</v>
      </c>
      <c r="N83" s="415">
        <v>65362</v>
      </c>
      <c r="O83" s="1178" t="s">
        <v>128</v>
      </c>
      <c r="P83" s="1334" t="s">
        <v>29</v>
      </c>
      <c r="Q83" s="1639">
        <v>46170</v>
      </c>
      <c r="R83" s="1639"/>
      <c r="S83" s="1639"/>
      <c r="T83" s="1639"/>
      <c r="U83" s="1639"/>
      <c r="V83" s="1640">
        <v>5460</v>
      </c>
      <c r="W83" s="1641">
        <v>4013</v>
      </c>
      <c r="X83" s="1641">
        <f>SUM(V83-W83)</f>
        <v>1447</v>
      </c>
      <c r="Y83" s="1238">
        <f>IFERROR($W83/$V83, 0)</f>
        <v>0.73498168498168504</v>
      </c>
      <c r="Z83" s="1639">
        <v>46189</v>
      </c>
      <c r="AA83" s="1639"/>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572</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37">
        <v>90</v>
      </c>
      <c r="I85" s="1258" t="s">
        <v>572</v>
      </c>
      <c r="J85" s="1259" t="s">
        <v>30</v>
      </c>
      <c r="K85" s="1638"/>
      <c r="L85" s="1378"/>
      <c r="M85" s="1177" t="s">
        <v>128</v>
      </c>
      <c r="N85" s="1359">
        <v>90888</v>
      </c>
      <c r="O85" s="1178" t="s">
        <v>128</v>
      </c>
      <c r="P85" s="1334" t="s">
        <v>32</v>
      </c>
      <c r="Q85" s="1639"/>
      <c r="R85" s="1639"/>
      <c r="S85" s="1639"/>
      <c r="T85" s="1639"/>
      <c r="U85" s="1639"/>
      <c r="V85" s="1640">
        <v>7881</v>
      </c>
      <c r="W85" s="1641"/>
      <c r="X85" s="1641">
        <f>SUM(V85-W85)</f>
        <v>7881</v>
      </c>
      <c r="Y85" s="1238">
        <f>IFERROR($W85/$V85, 0)</f>
        <v>0</v>
      </c>
      <c r="Z85" s="1639"/>
      <c r="AA85" s="1639"/>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572</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572</v>
      </c>
      <c r="J87" s="1561" t="s">
        <v>30</v>
      </c>
      <c r="K87" s="1219"/>
      <c r="L87" s="359" t="s">
        <v>641</v>
      </c>
      <c r="M87" s="1219" t="s">
        <v>128</v>
      </c>
      <c r="N87" s="414">
        <v>68762</v>
      </c>
      <c r="O87" s="1288" t="s">
        <v>128</v>
      </c>
      <c r="P87" s="1554" t="s">
        <v>29</v>
      </c>
      <c r="Q87" s="1274">
        <v>46174</v>
      </c>
      <c r="R87" s="1639"/>
      <c r="S87" s="1639"/>
      <c r="T87" s="1639"/>
      <c r="U87" s="1639"/>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37">
        <v>74</v>
      </c>
      <c r="I88" s="1258" t="s">
        <v>572</v>
      </c>
      <c r="J88" s="1259" t="s">
        <v>30</v>
      </c>
      <c r="K88" s="1638"/>
      <c r="L88" s="1378"/>
      <c r="M88" s="1177" t="s">
        <v>128</v>
      </c>
      <c r="N88" s="415">
        <v>70534.5</v>
      </c>
      <c r="O88" s="1178" t="s">
        <v>128</v>
      </c>
      <c r="P88" s="1334" t="s">
        <v>29</v>
      </c>
      <c r="Q88" s="1639">
        <v>46174</v>
      </c>
      <c r="R88" s="1639"/>
      <c r="S88" s="1639"/>
      <c r="T88" s="1639"/>
      <c r="U88" s="1639"/>
      <c r="V88" s="1640">
        <v>5756</v>
      </c>
      <c r="W88" s="1650">
        <v>4658</v>
      </c>
      <c r="X88" s="1641">
        <f>SUM(V88-W88)</f>
        <v>1098</v>
      </c>
      <c r="Y88" s="1238">
        <f>IFERROR($W88/$V88, 0)</f>
        <v>0.8092425295343989</v>
      </c>
      <c r="Z88" s="1639">
        <v>46191</v>
      </c>
      <c r="AA88" s="1639"/>
      <c r="AB88" s="1189">
        <v>0</v>
      </c>
      <c r="AC88" s="1189">
        <v>0</v>
      </c>
      <c r="AD88" s="1223">
        <v>0</v>
      </c>
      <c r="AE88" s="1239" t="s">
        <v>706</v>
      </c>
      <c r="AF88" s="725"/>
    </row>
    <row r="89" spans="1:32" ht="24.75" customHeight="1">
      <c r="A89" s="1376" t="s">
        <v>715</v>
      </c>
      <c r="B89" s="1382" t="s">
        <v>37</v>
      </c>
      <c r="C89" s="697">
        <v>46203</v>
      </c>
      <c r="D89" s="1377"/>
      <c r="E89" s="1378"/>
      <c r="F89" s="1377"/>
      <c r="G89" s="1237"/>
      <c r="H89" s="1637">
        <v>56</v>
      </c>
      <c r="I89" s="1258" t="s">
        <v>572</v>
      </c>
      <c r="J89" s="744" t="s">
        <v>30</v>
      </c>
      <c r="K89" s="1358"/>
      <c r="L89" s="1236"/>
      <c r="M89" s="1177" t="s">
        <v>128</v>
      </c>
      <c r="N89" s="1359">
        <v>50042</v>
      </c>
      <c r="O89" s="1178" t="s">
        <v>128</v>
      </c>
      <c r="P89" s="1334" t="s">
        <v>32</v>
      </c>
      <c r="Q89" s="1639"/>
      <c r="R89" s="1639"/>
      <c r="S89" s="1639"/>
      <c r="T89" s="1639"/>
      <c r="U89" s="1639"/>
      <c r="V89" s="1640">
        <v>4159</v>
      </c>
      <c r="W89" s="1641"/>
      <c r="X89" s="1641">
        <f>SUM(V89-W89)</f>
        <v>4159</v>
      </c>
      <c r="Y89" s="1238">
        <f>IFERROR($W89/$V89, 0)</f>
        <v>0</v>
      </c>
      <c r="Z89" s="1639"/>
      <c r="AA89" s="1639"/>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37">
        <v>62</v>
      </c>
      <c r="I90" s="1258" t="s">
        <v>572</v>
      </c>
      <c r="J90" s="744" t="s">
        <v>30</v>
      </c>
      <c r="K90" s="1358"/>
      <c r="L90" s="1236"/>
      <c r="M90" s="1177" t="s">
        <v>128</v>
      </c>
      <c r="N90" s="1359">
        <v>48766</v>
      </c>
      <c r="O90" s="1178" t="s">
        <v>128</v>
      </c>
      <c r="P90" s="1334" t="s">
        <v>35</v>
      </c>
      <c r="Q90" s="1639">
        <v>46185</v>
      </c>
      <c r="R90" s="1639"/>
      <c r="S90" s="1639"/>
      <c r="T90" s="1639"/>
      <c r="U90" s="1639"/>
      <c r="V90" s="1640">
        <v>4009</v>
      </c>
      <c r="W90" s="1641"/>
      <c r="X90" s="1641">
        <f>SUM(V90-W90)</f>
        <v>4009</v>
      </c>
      <c r="Y90" s="1238">
        <f>IFERROR($W90/$V90, 0)</f>
        <v>0</v>
      </c>
      <c r="Z90" s="1639"/>
      <c r="AA90" s="1639"/>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37">
        <v>0</v>
      </c>
      <c r="I91" s="1258" t="s">
        <v>572</v>
      </c>
      <c r="J91" s="1259" t="s">
        <v>30</v>
      </c>
      <c r="K91" s="1638"/>
      <c r="L91" s="1378"/>
      <c r="M91" s="1177" t="s">
        <v>128</v>
      </c>
      <c r="N91" s="1359">
        <v>35456.550000000003</v>
      </c>
      <c r="O91" s="1178" t="s">
        <v>128</v>
      </c>
      <c r="P91" s="1334" t="s">
        <v>35</v>
      </c>
      <c r="Q91" s="1639">
        <v>46185</v>
      </c>
      <c r="R91" s="1639"/>
      <c r="S91" s="1639"/>
      <c r="T91" s="1639"/>
      <c r="U91" s="1639"/>
      <c r="V91" s="1640">
        <v>2635</v>
      </c>
      <c r="W91" s="1641">
        <v>1049</v>
      </c>
      <c r="X91" s="1641">
        <f>SUM(V91-W91)</f>
        <v>1586</v>
      </c>
      <c r="Y91" s="1238">
        <f>IFERROR($W91/$V91, 0)</f>
        <v>0.39810246679316891</v>
      </c>
      <c r="Z91" s="1639"/>
      <c r="AA91" s="1639"/>
      <c r="AB91" s="695">
        <v>0</v>
      </c>
      <c r="AC91" s="733">
        <v>0</v>
      </c>
      <c r="AD91" s="732">
        <v>0</v>
      </c>
      <c r="AE91" s="1239" t="s">
        <v>719</v>
      </c>
      <c r="AF91" s="725"/>
    </row>
    <row r="92" spans="1:32" ht="24.75" customHeight="1">
      <c r="A92" s="1376" t="s">
        <v>720</v>
      </c>
      <c r="B92" s="1179" t="s">
        <v>37</v>
      </c>
      <c r="C92" s="1379">
        <v>46233</v>
      </c>
      <c r="D92" s="1377"/>
      <c r="E92" s="1378"/>
      <c r="F92" s="1377"/>
      <c r="G92" s="1237"/>
      <c r="H92" s="1637">
        <v>0</v>
      </c>
      <c r="I92" s="1258" t="s">
        <v>572</v>
      </c>
      <c r="J92" s="1259" t="s">
        <v>30</v>
      </c>
      <c r="K92" s="1638"/>
      <c r="L92" s="1378"/>
      <c r="M92" s="1177" t="s">
        <v>128</v>
      </c>
      <c r="N92" s="1359">
        <v>72557.350000000006</v>
      </c>
      <c r="O92" s="1178" t="s">
        <v>128</v>
      </c>
      <c r="P92" s="1334" t="s">
        <v>32</v>
      </c>
      <c r="Q92" s="1639"/>
      <c r="R92" s="1639"/>
      <c r="S92" s="1639"/>
      <c r="T92" s="1639"/>
      <c r="U92" s="1639"/>
      <c r="V92" s="1640">
        <v>5666</v>
      </c>
      <c r="W92" s="1641"/>
      <c r="X92" s="1641">
        <f>SUM(V92-W92)</f>
        <v>5666</v>
      </c>
      <c r="Y92" s="1238">
        <f>IFERROR($W92/$V92, 0)</f>
        <v>0</v>
      </c>
      <c r="Z92" s="1639"/>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37">
        <v>0</v>
      </c>
      <c r="I93" s="1258" t="s">
        <v>572</v>
      </c>
      <c r="J93" s="1259" t="s">
        <v>30</v>
      </c>
      <c r="K93" s="1638"/>
      <c r="L93" s="1378"/>
      <c r="M93" s="1177" t="s">
        <v>128</v>
      </c>
      <c r="N93" s="415">
        <v>75219.199999999997</v>
      </c>
      <c r="O93" s="1178" t="s">
        <v>128</v>
      </c>
      <c r="P93" s="1334" t="s">
        <v>29</v>
      </c>
      <c r="Q93" s="1639">
        <v>46189</v>
      </c>
      <c r="R93" s="1639"/>
      <c r="S93" s="1639"/>
      <c r="T93" s="1639"/>
      <c r="U93" s="1639"/>
      <c r="V93" s="1640">
        <v>5902</v>
      </c>
      <c r="W93" s="1641">
        <v>352</v>
      </c>
      <c r="X93" s="1641">
        <f>SUM(V93-W93)</f>
        <v>5550</v>
      </c>
      <c r="Y93" s="1238">
        <f>IFERROR($W93/$V93, 0)</f>
        <v>5.9640799728905458E-2</v>
      </c>
      <c r="Z93" s="1639">
        <v>46210</v>
      </c>
      <c r="AA93" s="1639"/>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572</v>
      </c>
      <c r="J94" s="1259" t="s">
        <v>30</v>
      </c>
      <c r="K94" s="1638"/>
      <c r="L94" s="1378"/>
      <c r="M94" s="1177" t="s">
        <v>128</v>
      </c>
      <c r="N94" s="415">
        <v>31327.7</v>
      </c>
      <c r="O94" s="1178" t="s">
        <v>128</v>
      </c>
      <c r="P94" s="1334" t="s">
        <v>32</v>
      </c>
      <c r="Q94" s="1639">
        <v>46189</v>
      </c>
      <c r="R94" s="1639"/>
      <c r="S94" s="1639"/>
      <c r="T94" s="1639"/>
      <c r="U94" s="1639"/>
      <c r="V94" s="1640">
        <v>2342</v>
      </c>
      <c r="W94" s="1641"/>
      <c r="X94" s="1641">
        <f>SUM(V94-W94)</f>
        <v>2342</v>
      </c>
      <c r="Y94" s="1238">
        <f>IFERROR($W94/$V94, 0)</f>
        <v>0</v>
      </c>
      <c r="Z94" s="1639"/>
      <c r="AA94" s="1361"/>
      <c r="AB94" s="1189">
        <v>0</v>
      </c>
      <c r="AC94" s="1189">
        <v>0</v>
      </c>
      <c r="AD94" s="1223">
        <v>0</v>
      </c>
      <c r="AE94" s="1239" t="s">
        <v>693</v>
      </c>
      <c r="AF94" s="725"/>
    </row>
    <row r="95" spans="1:32" ht="24.75" customHeight="1">
      <c r="A95" s="1376" t="s">
        <v>724</v>
      </c>
      <c r="B95" s="1179" t="s">
        <v>37</v>
      </c>
      <c r="C95" s="1379">
        <v>46221</v>
      </c>
      <c r="D95" s="1377" t="s">
        <v>70</v>
      </c>
      <c r="E95" s="1378">
        <v>46184</v>
      </c>
      <c r="F95" s="1377" t="s">
        <v>53</v>
      </c>
      <c r="G95" s="1237"/>
      <c r="H95" s="1177">
        <v>0</v>
      </c>
      <c r="I95" s="1258" t="s">
        <v>572</v>
      </c>
      <c r="J95" s="1259" t="s">
        <v>30</v>
      </c>
      <c r="K95" s="1638"/>
      <c r="L95" s="1378"/>
      <c r="M95" s="1177" t="s">
        <v>128</v>
      </c>
      <c r="N95" s="415">
        <v>27837.25</v>
      </c>
      <c r="O95" s="1178" t="s">
        <v>128</v>
      </c>
      <c r="P95" s="1334" t="s">
        <v>32</v>
      </c>
      <c r="Q95" s="1639">
        <v>46189</v>
      </c>
      <c r="R95" s="1639"/>
      <c r="S95" s="1639"/>
      <c r="T95" s="1639"/>
      <c r="U95" s="1639"/>
      <c r="V95" s="1640">
        <v>2145</v>
      </c>
      <c r="W95" s="1655">
        <v>2221</v>
      </c>
      <c r="X95" s="1641">
        <f>SUM(V95-W95)</f>
        <v>-76</v>
      </c>
      <c r="Y95" s="1238">
        <f>IFERROR($W95/$V95, 0)</f>
        <v>1.0354312354312354</v>
      </c>
      <c r="Z95" s="1639"/>
      <c r="AA95" s="1639"/>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572</v>
      </c>
      <c r="J96" s="1259" t="s">
        <v>30</v>
      </c>
      <c r="K96" s="1638"/>
      <c r="L96" s="1378"/>
      <c r="M96" s="1177" t="s">
        <v>128</v>
      </c>
      <c r="N96" s="415">
        <v>21849.3</v>
      </c>
      <c r="O96" s="1178" t="s">
        <v>128</v>
      </c>
      <c r="P96" s="1334" t="s">
        <v>32</v>
      </c>
      <c r="Q96" s="1639"/>
      <c r="R96" s="1639"/>
      <c r="S96" s="1639"/>
      <c r="T96" s="1639"/>
      <c r="U96" s="1639"/>
      <c r="V96" s="1640">
        <v>1618</v>
      </c>
      <c r="W96" s="1641"/>
      <c r="X96" s="1641">
        <f>SUM(V96-W96)</f>
        <v>1618</v>
      </c>
      <c r="Y96" s="1238">
        <f>IFERROR($W96/$V96, 0)</f>
        <v>0</v>
      </c>
      <c r="Z96" s="1639"/>
      <c r="AA96" s="1361"/>
      <c r="AB96" s="1189">
        <v>0</v>
      </c>
      <c r="AC96" s="1188">
        <v>0</v>
      </c>
      <c r="AD96" s="1413">
        <v>0</v>
      </c>
      <c r="AE96" s="1239" t="s">
        <v>727</v>
      </c>
      <c r="AF96" s="725"/>
    </row>
    <row r="97" spans="1:32" ht="24.75" customHeight="1">
      <c r="A97" s="1376" t="s">
        <v>728</v>
      </c>
      <c r="B97" s="1179" t="s">
        <v>37</v>
      </c>
      <c r="C97" s="1379">
        <v>46221</v>
      </c>
      <c r="D97" s="1377" t="s">
        <v>492</v>
      </c>
      <c r="E97" s="1378">
        <v>46196</v>
      </c>
      <c r="F97" s="1377" t="s">
        <v>53</v>
      </c>
      <c r="G97" s="1237" t="s">
        <v>729</v>
      </c>
      <c r="H97" s="1177">
        <v>72</v>
      </c>
      <c r="I97" s="1258" t="s">
        <v>572</v>
      </c>
      <c r="J97" s="1637" t="s">
        <v>36</v>
      </c>
      <c r="K97" s="1638"/>
      <c r="L97" s="1378"/>
      <c r="M97" s="1637" t="s">
        <v>256</v>
      </c>
      <c r="N97" s="1651">
        <v>60744.4</v>
      </c>
      <c r="O97" s="1178" t="s">
        <v>128</v>
      </c>
      <c r="P97" s="1334" t="s">
        <v>35</v>
      </c>
      <c r="Q97" s="1639">
        <v>46197</v>
      </c>
      <c r="R97" s="1639"/>
      <c r="S97" s="1639"/>
      <c r="T97" s="1639"/>
      <c r="U97" s="1639"/>
      <c r="V97" s="1640">
        <v>5950</v>
      </c>
      <c r="W97" s="1641"/>
      <c r="X97" s="1641">
        <f>SUM(V97-W97)</f>
        <v>5950</v>
      </c>
      <c r="Y97" s="1238">
        <f>IFERROR($W97/$V97, 0)</f>
        <v>0</v>
      </c>
      <c r="Z97" s="1639"/>
      <c r="AA97" s="1361"/>
      <c r="AB97" s="1189">
        <v>0</v>
      </c>
      <c r="AC97" s="1188">
        <v>0</v>
      </c>
      <c r="AD97" s="1413">
        <v>0</v>
      </c>
      <c r="AE97" s="1239" t="s">
        <v>730</v>
      </c>
      <c r="AF97" s="725"/>
    </row>
    <row r="98" spans="1:32" ht="24.75" customHeight="1">
      <c r="A98" s="1376" t="s">
        <v>731</v>
      </c>
      <c r="B98" s="1179" t="s">
        <v>37</v>
      </c>
      <c r="C98" s="1379"/>
      <c r="D98" s="1377"/>
      <c r="E98" s="1378"/>
      <c r="F98" s="1377"/>
      <c r="G98" s="1237"/>
      <c r="H98" s="1637">
        <v>88</v>
      </c>
      <c r="I98" s="1258" t="s">
        <v>572</v>
      </c>
      <c r="J98" s="1177" t="s">
        <v>36</v>
      </c>
      <c r="K98" s="1638"/>
      <c r="L98" s="1378"/>
      <c r="M98" s="1177" t="s">
        <v>128</v>
      </c>
      <c r="N98" s="1408">
        <v>101036.5</v>
      </c>
      <c r="O98" s="1178" t="s">
        <v>128</v>
      </c>
      <c r="P98" s="1334" t="s">
        <v>32</v>
      </c>
      <c r="Q98" s="1639"/>
      <c r="R98" s="1639"/>
      <c r="S98" s="1639"/>
      <c r="T98" s="1639"/>
      <c r="U98" s="1639"/>
      <c r="V98" s="1640">
        <v>12305</v>
      </c>
      <c r="W98" s="1641"/>
      <c r="X98" s="1641">
        <f>SUM(V98-W98)</f>
        <v>12305</v>
      </c>
      <c r="Y98" s="1238">
        <f>IFERROR($W98/$V98, 0)</f>
        <v>0</v>
      </c>
      <c r="Z98" s="1639"/>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572</v>
      </c>
      <c r="J99" s="1637"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499</v>
      </c>
      <c r="E100" s="1378">
        <v>46210</v>
      </c>
      <c r="F100" s="1377"/>
      <c r="G100" s="1237"/>
      <c r="H100" s="1177">
        <v>68</v>
      </c>
      <c r="I100" s="1258" t="s">
        <v>572</v>
      </c>
      <c r="J100" s="744" t="s">
        <v>30</v>
      </c>
      <c r="K100" s="689"/>
      <c r="L100" s="1378"/>
      <c r="M100" s="1177" t="s">
        <v>128</v>
      </c>
      <c r="N100" s="1651">
        <v>62074</v>
      </c>
      <c r="O100" s="744" t="s">
        <v>128</v>
      </c>
      <c r="P100" s="735" t="s">
        <v>32</v>
      </c>
      <c r="Q100" s="1639"/>
      <c r="R100" s="1639"/>
      <c r="S100" s="1639"/>
      <c r="T100" s="1639"/>
      <c r="U100" s="1639"/>
      <c r="V100" s="1640">
        <v>5246</v>
      </c>
      <c r="W100" s="1641"/>
      <c r="X100" s="1641">
        <f>SUM(V100-W100)</f>
        <v>5246</v>
      </c>
      <c r="Y100" s="1238">
        <f>IFERROR($W100/$V100, 0)</f>
        <v>0</v>
      </c>
      <c r="Z100" s="1639"/>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572</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37">
        <v>79</v>
      </c>
      <c r="I102" s="1258" t="s">
        <v>572</v>
      </c>
      <c r="J102" s="744" t="s">
        <v>33</v>
      </c>
      <c r="K102" s="689" t="s">
        <v>548</v>
      </c>
      <c r="L102" s="1378"/>
      <c r="M102" s="1177" t="s">
        <v>128</v>
      </c>
      <c r="N102" s="1651"/>
      <c r="O102" s="744" t="s">
        <v>256</v>
      </c>
      <c r="P102" s="735" t="s">
        <v>32</v>
      </c>
      <c r="Q102" s="1639"/>
      <c r="R102" s="1639"/>
      <c r="S102" s="1639"/>
      <c r="T102" s="1639"/>
      <c r="U102" s="1639"/>
      <c r="V102" s="1640">
        <v>5953</v>
      </c>
      <c r="W102" s="1641"/>
      <c r="X102" s="1641">
        <f>SUM(V102-W102)</f>
        <v>5953</v>
      </c>
      <c r="Y102" s="1238">
        <f>IFERROR($W102/$V102, 0)</f>
        <v>0</v>
      </c>
      <c r="Z102" s="1639"/>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37">
        <v>78</v>
      </c>
      <c r="I103" s="1258" t="s">
        <v>572</v>
      </c>
      <c r="J103" s="744" t="s">
        <v>33</v>
      </c>
      <c r="K103" s="689" t="s">
        <v>548</v>
      </c>
      <c r="L103" s="1378"/>
      <c r="M103" s="1177" t="s">
        <v>128</v>
      </c>
      <c r="N103" s="1651"/>
      <c r="O103" s="744" t="s">
        <v>256</v>
      </c>
      <c r="P103" s="735" t="s">
        <v>32</v>
      </c>
      <c r="Q103" s="1639"/>
      <c r="R103" s="1639"/>
      <c r="S103" s="1639"/>
      <c r="T103" s="1639"/>
      <c r="U103" s="1639"/>
      <c r="V103" s="1640">
        <v>5890</v>
      </c>
      <c r="W103" s="1641"/>
      <c r="X103" s="1641">
        <f>SUM(V103-W103)</f>
        <v>5890</v>
      </c>
      <c r="Y103" s="1238">
        <f>IFERROR($W103/$V103, 0)</f>
        <v>0</v>
      </c>
      <c r="Z103" s="1639"/>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37">
        <v>49</v>
      </c>
      <c r="I104" s="1258" t="s">
        <v>572</v>
      </c>
      <c r="J104" s="744" t="s">
        <v>33</v>
      </c>
      <c r="K104" s="689" t="s">
        <v>548</v>
      </c>
      <c r="L104" s="1378"/>
      <c r="M104" s="1177" t="s">
        <v>128</v>
      </c>
      <c r="N104" s="1651"/>
      <c r="O104" s="744" t="s">
        <v>256</v>
      </c>
      <c r="P104" s="735" t="s">
        <v>32</v>
      </c>
      <c r="Q104" s="1639"/>
      <c r="R104" s="1639"/>
      <c r="S104" s="1639"/>
      <c r="T104" s="1639"/>
      <c r="U104" s="1639"/>
      <c r="V104" s="1640">
        <v>4709</v>
      </c>
      <c r="W104" s="1641"/>
      <c r="X104" s="1641">
        <f>SUM(V104-W104)</f>
        <v>4709</v>
      </c>
      <c r="Y104" s="1238">
        <f>IFERROR($W104/$V104, 0)</f>
        <v>0</v>
      </c>
      <c r="Z104" s="1639"/>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572</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572</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572</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749</v>
      </c>
      <c r="B115" s="354" t="s">
        <v>42</v>
      </c>
      <c r="C115" s="298">
        <v>46320</v>
      </c>
      <c r="D115" s="454"/>
      <c r="E115" s="298"/>
      <c r="F115" s="297"/>
      <c r="G115" s="739"/>
      <c r="H115" s="750">
        <v>0</v>
      </c>
      <c r="I115" s="300" t="s">
        <v>572</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572</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572</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572</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572</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572</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572</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572</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572</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572</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572</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572</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572</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572</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572</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572</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572</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572</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572</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572</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572</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572</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572</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572</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572</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572</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572</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572</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572</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572</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572</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572</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572</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572</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572</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572</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572</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572</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572</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572</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572</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572</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572</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572</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572</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572</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572</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572</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572</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572</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572</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572</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572</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572</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572</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572</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813</v>
      </c>
      <c r="B174" s="354" t="s">
        <v>43</v>
      </c>
      <c r="C174" s="738">
        <v>46173</v>
      </c>
      <c r="D174" s="454" t="s">
        <v>62</v>
      </c>
      <c r="E174" s="738">
        <v>46029</v>
      </c>
      <c r="F174" s="739" t="s">
        <v>814</v>
      </c>
      <c r="G174" s="739"/>
      <c r="H174" s="740">
        <v>71</v>
      </c>
      <c r="I174" s="300" t="s">
        <v>572</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572</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572</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572</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572</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572</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572</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572</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572</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572</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U8" activePane="topRight" state="frozen"/>
      <selection pane="topRight" activeCell="AA12" sqref="A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827</v>
      </c>
      <c r="B2" s="376" t="s">
        <v>34</v>
      </c>
      <c r="C2" s="1379">
        <v>46172</v>
      </c>
      <c r="D2" s="357" t="s">
        <v>52</v>
      </c>
      <c r="E2" s="359">
        <v>46077</v>
      </c>
      <c r="F2" s="357" t="s">
        <v>59</v>
      </c>
      <c r="G2" s="688" t="s">
        <v>828</v>
      </c>
      <c r="H2" s="689">
        <v>0</v>
      </c>
      <c r="I2" s="1052" t="s">
        <v>568</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568</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568</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568</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568</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568</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7">
        <v>58</v>
      </c>
      <c r="I8" s="371" t="s">
        <v>568</v>
      </c>
      <c r="J8" s="1055" t="s">
        <v>30</v>
      </c>
      <c r="K8" s="689"/>
      <c r="L8" s="359" t="s">
        <v>641</v>
      </c>
      <c r="M8" s="371" t="s">
        <v>128</v>
      </c>
      <c r="N8" s="989">
        <v>56668.15</v>
      </c>
      <c r="O8" s="371" t="s">
        <v>128</v>
      </c>
      <c r="P8" s="727" t="s">
        <v>38</v>
      </c>
      <c r="Q8" s="1639">
        <v>46144</v>
      </c>
      <c r="R8" s="700" t="s">
        <v>128</v>
      </c>
      <c r="S8" s="362">
        <v>46190</v>
      </c>
      <c r="T8" s="372" t="s">
        <v>833</v>
      </c>
      <c r="U8" s="372" t="s">
        <v>833</v>
      </c>
      <c r="V8" s="1641">
        <v>4061</v>
      </c>
      <c r="W8" s="1655">
        <v>4061</v>
      </c>
      <c r="X8" s="1641">
        <f>SUM(V8-W8)</f>
        <v>0</v>
      </c>
      <c r="Y8" s="1238">
        <f>IFERROR($W8/$V8, 0)</f>
        <v>1</v>
      </c>
      <c r="Z8" s="1639">
        <v>46153</v>
      </c>
      <c r="AA8" s="1639">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37">
        <v>81</v>
      </c>
      <c r="I9" s="371" t="s">
        <v>568</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37">
        <v>65</v>
      </c>
      <c r="I10" s="371" t="s">
        <v>568</v>
      </c>
      <c r="J10" s="1055" t="s">
        <v>30</v>
      </c>
      <c r="K10" s="689"/>
      <c r="L10" s="359" t="s">
        <v>641</v>
      </c>
      <c r="M10" s="371" t="s">
        <v>128</v>
      </c>
      <c r="N10" s="989">
        <v>45252</v>
      </c>
      <c r="O10" s="371" t="s">
        <v>128</v>
      </c>
      <c r="P10" s="727" t="s">
        <v>38</v>
      </c>
      <c r="Q10" s="1639">
        <v>46184</v>
      </c>
      <c r="R10" s="700" t="s">
        <v>256</v>
      </c>
      <c r="S10" s="362" t="s">
        <v>853</v>
      </c>
      <c r="T10" s="372" t="s">
        <v>833</v>
      </c>
      <c r="U10" s="372" t="s">
        <v>833</v>
      </c>
      <c r="V10" s="1640">
        <v>3360</v>
      </c>
      <c r="W10" s="1655">
        <v>3403</v>
      </c>
      <c r="X10" s="1641">
        <f>SUM(V10-W10)</f>
        <v>-43</v>
      </c>
      <c r="Y10" s="1238">
        <f>IFERROR($W10/$V10, 0)</f>
        <v>1.0127976190476191</v>
      </c>
      <c r="Z10" s="1639">
        <v>46192</v>
      </c>
      <c r="AA10" s="1639">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37">
        <v>21</v>
      </c>
      <c r="I11" s="371" t="s">
        <v>568</v>
      </c>
      <c r="J11" s="740" t="s">
        <v>30</v>
      </c>
      <c r="K11" s="689"/>
      <c r="L11" s="359" t="s">
        <v>641</v>
      </c>
      <c r="M11" s="371" t="s">
        <v>128</v>
      </c>
      <c r="N11" s="989">
        <v>38308</v>
      </c>
      <c r="O11" s="371" t="s">
        <v>128</v>
      </c>
      <c r="P11" s="727" t="s">
        <v>38</v>
      </c>
      <c r="Q11" s="1639">
        <v>46185</v>
      </c>
      <c r="R11" s="700" t="s">
        <v>256</v>
      </c>
      <c r="S11" s="362" t="s">
        <v>853</v>
      </c>
      <c r="T11" s="372" t="s">
        <v>833</v>
      </c>
      <c r="U11" s="372" t="s">
        <v>833</v>
      </c>
      <c r="V11" s="1640">
        <v>3379</v>
      </c>
      <c r="W11" s="1655">
        <v>3340</v>
      </c>
      <c r="X11" s="1641">
        <f>SUM(V11-W11)</f>
        <v>39</v>
      </c>
      <c r="Y11" s="1238">
        <f>IFERROR($W11/$V11, 0)</f>
        <v>0.98845812370523822</v>
      </c>
      <c r="Z11" s="1639">
        <v>46198</v>
      </c>
      <c r="AA11" s="1639">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7">
        <v>85</v>
      </c>
      <c r="I12" s="371" t="s">
        <v>568</v>
      </c>
      <c r="J12" s="1055" t="s">
        <v>30</v>
      </c>
      <c r="K12" s="689"/>
      <c r="L12" s="359" t="s">
        <v>641</v>
      </c>
      <c r="M12" s="371" t="s">
        <v>128</v>
      </c>
      <c r="N12" s="989">
        <v>56492</v>
      </c>
      <c r="O12" s="371" t="s">
        <v>128</v>
      </c>
      <c r="P12" s="727" t="s">
        <v>38</v>
      </c>
      <c r="Q12" s="1639">
        <v>46170</v>
      </c>
      <c r="R12" s="700" t="s">
        <v>256</v>
      </c>
      <c r="S12" s="362" t="s">
        <v>853</v>
      </c>
      <c r="T12" s="372" t="s">
        <v>833</v>
      </c>
      <c r="U12" s="372" t="s">
        <v>833</v>
      </c>
      <c r="V12" s="1640">
        <v>4054</v>
      </c>
      <c r="W12" s="1655">
        <v>4092</v>
      </c>
      <c r="X12" s="1641">
        <f>SUM(V12-W12)</f>
        <v>-38</v>
      </c>
      <c r="Y12" s="1238">
        <f>IFERROR($W12/$V12, 0)</f>
        <v>1.0093734583127776</v>
      </c>
      <c r="Z12" s="1639">
        <v>46184</v>
      </c>
      <c r="AA12" s="1639">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37">
        <v>87</v>
      </c>
      <c r="I13" s="371" t="s">
        <v>568</v>
      </c>
      <c r="J13" s="1055" t="s">
        <v>30</v>
      </c>
      <c r="K13" s="689"/>
      <c r="L13" s="359" t="s">
        <v>641</v>
      </c>
      <c r="M13" s="371" t="s">
        <v>128</v>
      </c>
      <c r="N13" s="989">
        <v>59286</v>
      </c>
      <c r="O13" s="371" t="s">
        <v>128</v>
      </c>
      <c r="P13" s="727" t="s">
        <v>38</v>
      </c>
      <c r="Q13" s="1639">
        <v>46170</v>
      </c>
      <c r="R13" s="700" t="s">
        <v>256</v>
      </c>
      <c r="S13" s="362" t="s">
        <v>853</v>
      </c>
      <c r="T13" s="372" t="s">
        <v>833</v>
      </c>
      <c r="U13" s="372" t="s">
        <v>833</v>
      </c>
      <c r="V13" s="1640">
        <v>4413</v>
      </c>
      <c r="W13" s="1655">
        <v>4477</v>
      </c>
      <c r="X13" s="1641">
        <f>SUM(V13-W13)</f>
        <v>-64</v>
      </c>
      <c r="Y13" s="1238">
        <f>IFERROR($W13/$V13, 0)</f>
        <v>1.0145026059370044</v>
      </c>
      <c r="Z13" s="1639">
        <v>46184</v>
      </c>
      <c r="AA13" s="1639">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37">
        <v>56</v>
      </c>
      <c r="I14" s="1052" t="s">
        <v>568</v>
      </c>
      <c r="J14" s="1055" t="s">
        <v>30</v>
      </c>
      <c r="K14" s="689"/>
      <c r="L14" s="359" t="s">
        <v>641</v>
      </c>
      <c r="M14" s="371" t="s">
        <v>128</v>
      </c>
      <c r="N14" s="989">
        <v>42220</v>
      </c>
      <c r="O14" s="371" t="s">
        <v>128</v>
      </c>
      <c r="P14" s="1536" t="s">
        <v>38</v>
      </c>
      <c r="Q14" s="1639">
        <v>46170</v>
      </c>
      <c r="R14" s="700" t="s">
        <v>128</v>
      </c>
      <c r="S14" s="362">
        <v>46190</v>
      </c>
      <c r="T14" s="372" t="s">
        <v>829</v>
      </c>
      <c r="U14" s="372" t="s">
        <v>833</v>
      </c>
      <c r="V14" s="1640">
        <v>3090</v>
      </c>
      <c r="W14" s="1656">
        <v>2998</v>
      </c>
      <c r="X14" s="1641">
        <f>SUM(V14-W14)</f>
        <v>92</v>
      </c>
      <c r="Y14" s="1238">
        <f>IFERROR($W14/$V14, 0)</f>
        <v>0.9702265372168285</v>
      </c>
      <c r="Z14" s="1639">
        <v>46183</v>
      </c>
      <c r="AA14" s="1639">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37">
        <v>74</v>
      </c>
      <c r="I15" s="371" t="s">
        <v>568</v>
      </c>
      <c r="J15" s="740" t="s">
        <v>30</v>
      </c>
      <c r="K15" s="689"/>
      <c r="L15" s="359" t="s">
        <v>641</v>
      </c>
      <c r="M15" s="371" t="s">
        <v>128</v>
      </c>
      <c r="N15" s="989">
        <v>51256</v>
      </c>
      <c r="O15" s="371" t="s">
        <v>128</v>
      </c>
      <c r="P15" s="727" t="s">
        <v>38</v>
      </c>
      <c r="Q15" s="1639">
        <v>46185</v>
      </c>
      <c r="R15" s="700" t="s">
        <v>256</v>
      </c>
      <c r="S15" s="362" t="s">
        <v>853</v>
      </c>
      <c r="T15" s="372" t="s">
        <v>833</v>
      </c>
      <c r="U15" s="372" t="s">
        <v>833</v>
      </c>
      <c r="V15" s="1640">
        <v>3826</v>
      </c>
      <c r="W15" s="1655">
        <v>3853</v>
      </c>
      <c r="X15" s="1641">
        <f>SUM(V15-W15)</f>
        <v>-27</v>
      </c>
      <c r="Y15" s="1238">
        <f>IFERROR($W15/$V15, 0)</f>
        <v>1.0070569785676948</v>
      </c>
      <c r="Z15" s="1639">
        <v>46203</v>
      </c>
      <c r="AA15" s="1639">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7">
        <v>73</v>
      </c>
      <c r="I16" s="371" t="s">
        <v>568</v>
      </c>
      <c r="J16" s="1055" t="s">
        <v>30</v>
      </c>
      <c r="K16" s="689"/>
      <c r="L16" s="359" t="s">
        <v>641</v>
      </c>
      <c r="M16" s="371" t="s">
        <v>128</v>
      </c>
      <c r="N16" s="989">
        <v>61225.25</v>
      </c>
      <c r="O16" s="371" t="s">
        <v>128</v>
      </c>
      <c r="P16" s="727" t="s">
        <v>38</v>
      </c>
      <c r="Q16" s="1639">
        <v>46184</v>
      </c>
      <c r="R16" s="700" t="s">
        <v>256</v>
      </c>
      <c r="S16" s="362" t="s">
        <v>853</v>
      </c>
      <c r="T16" s="372" t="s">
        <v>833</v>
      </c>
      <c r="U16" s="372" t="s">
        <v>833</v>
      </c>
      <c r="V16" s="1640">
        <v>4654</v>
      </c>
      <c r="W16" s="1655">
        <v>4748</v>
      </c>
      <c r="X16" s="1641">
        <f>SUM(V16-W16)</f>
        <v>-94</v>
      </c>
      <c r="Y16" s="1238">
        <f>IFERROR($W16/$V16, 0)</f>
        <v>1.0201976794155565</v>
      </c>
      <c r="Z16" s="1639">
        <v>46191</v>
      </c>
      <c r="AA16" s="1639">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568</v>
      </c>
      <c r="J17" s="699" t="s">
        <v>30</v>
      </c>
      <c r="K17" s="689"/>
      <c r="L17" s="359" t="s">
        <v>641</v>
      </c>
      <c r="M17" s="699" t="s">
        <v>128</v>
      </c>
      <c r="N17" s="703">
        <v>6580.6</v>
      </c>
      <c r="O17" s="699" t="s">
        <v>128</v>
      </c>
      <c r="P17" s="727" t="s">
        <v>38</v>
      </c>
      <c r="Q17" s="1639">
        <v>46147</v>
      </c>
      <c r="R17" s="700" t="s">
        <v>128</v>
      </c>
      <c r="S17" s="362">
        <v>46161</v>
      </c>
      <c r="T17" s="372" t="s">
        <v>833</v>
      </c>
      <c r="U17" s="372" t="s">
        <v>833</v>
      </c>
      <c r="V17" s="1640">
        <v>466</v>
      </c>
      <c r="W17" s="1655">
        <v>625</v>
      </c>
      <c r="X17" s="1641">
        <f>SUM(V17-W17)</f>
        <v>-159</v>
      </c>
      <c r="Y17" s="1238">
        <f>IFERROR($W17/$V17, 0)</f>
        <v>1.3412017167381973</v>
      </c>
      <c r="Z17" s="1639">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568</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568</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568</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568</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7">
        <v>21</v>
      </c>
      <c r="I22" s="371" t="s">
        <v>568</v>
      </c>
      <c r="J22" s="1055" t="s">
        <v>30</v>
      </c>
      <c r="K22" s="689"/>
      <c r="L22" s="1378">
        <v>46147</v>
      </c>
      <c r="M22" s="371" t="s">
        <v>128</v>
      </c>
      <c r="N22" s="989">
        <v>81882</v>
      </c>
      <c r="O22" s="371" t="s">
        <v>128</v>
      </c>
      <c r="P22" s="727" t="s">
        <v>38</v>
      </c>
      <c r="Q22" s="1639">
        <v>46146</v>
      </c>
      <c r="R22" s="990" t="s">
        <v>128</v>
      </c>
      <c r="S22" s="362">
        <v>46182</v>
      </c>
      <c r="T22" s="372" t="s">
        <v>833</v>
      </c>
      <c r="U22" s="372" t="s">
        <v>833</v>
      </c>
      <c r="V22" s="1640">
        <v>6481</v>
      </c>
      <c r="W22" s="1476">
        <v>6586</v>
      </c>
      <c r="X22" s="1641">
        <f>SUM(V22-W22)</f>
        <v>-105</v>
      </c>
      <c r="Y22" s="1238">
        <f>IFERROR($W22/$V22, 0)</f>
        <v>1.0162012035179757</v>
      </c>
      <c r="Z22" s="1639">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7">
        <v>65</v>
      </c>
      <c r="I23" s="371" t="s">
        <v>568</v>
      </c>
      <c r="J23" s="1055" t="s">
        <v>30</v>
      </c>
      <c r="K23" s="689"/>
      <c r="L23" s="1378">
        <v>46175</v>
      </c>
      <c r="M23" s="371" t="s">
        <v>128</v>
      </c>
      <c r="N23" s="989">
        <v>97544</v>
      </c>
      <c r="O23" s="371" t="s">
        <v>128</v>
      </c>
      <c r="P23" s="1536" t="s">
        <v>38</v>
      </c>
      <c r="Q23" s="1639">
        <v>46171</v>
      </c>
      <c r="R23" s="700" t="s">
        <v>128</v>
      </c>
      <c r="S23" s="362">
        <v>46190</v>
      </c>
      <c r="T23" s="372" t="s">
        <v>833</v>
      </c>
      <c r="U23" s="372" t="s">
        <v>833</v>
      </c>
      <c r="V23" s="1640">
        <v>7771</v>
      </c>
      <c r="W23" s="1535">
        <v>7623</v>
      </c>
      <c r="X23" s="1641">
        <f>SUM(V23-W23)</f>
        <v>148</v>
      </c>
      <c r="Y23" s="1238">
        <f>IFERROR($W23/$V23, 0)</f>
        <v>0.98095483206794487</v>
      </c>
      <c r="Z23" s="1639">
        <v>46178</v>
      </c>
      <c r="AA23" s="1653">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7">
        <v>31</v>
      </c>
      <c r="I24" s="371" t="s">
        <v>568</v>
      </c>
      <c r="J24" s="1055" t="s">
        <v>30</v>
      </c>
      <c r="K24" s="689"/>
      <c r="L24" s="1378">
        <v>45795</v>
      </c>
      <c r="M24" s="371" t="s">
        <v>128</v>
      </c>
      <c r="N24" s="989">
        <v>73945</v>
      </c>
      <c r="O24" s="371" t="s">
        <v>128</v>
      </c>
      <c r="P24" s="727" t="s">
        <v>38</v>
      </c>
      <c r="Q24" s="1639">
        <v>46160</v>
      </c>
      <c r="R24" s="700" t="s">
        <v>256</v>
      </c>
      <c r="S24" s="362" t="s">
        <v>853</v>
      </c>
      <c r="T24" s="372" t="s">
        <v>833</v>
      </c>
      <c r="U24" s="372" t="s">
        <v>833</v>
      </c>
      <c r="V24" s="1640">
        <v>5923</v>
      </c>
      <c r="W24" s="1476">
        <v>6113</v>
      </c>
      <c r="X24" s="1641">
        <f>SUM(V24-W24)</f>
        <v>-190</v>
      </c>
      <c r="Y24" s="1238">
        <f>IFERROR($W24/$V24, 0)</f>
        <v>1.0320783386797232</v>
      </c>
      <c r="Z24" s="1639">
        <v>46188</v>
      </c>
      <c r="AA24" s="1639">
        <v>46197</v>
      </c>
      <c r="AB24" s="695">
        <v>0</v>
      </c>
      <c r="AC24" s="695">
        <v>0</v>
      </c>
      <c r="AD24" s="1053">
        <v>0</v>
      </c>
      <c r="AE24" s="1040" t="s">
        <v>575</v>
      </c>
    </row>
    <row r="25" spans="1:31" ht="39.75" customHeight="1">
      <c r="A25" s="1426" t="s">
        <v>880</v>
      </c>
      <c r="B25" s="1249" t="s">
        <v>566</v>
      </c>
      <c r="C25" s="1379">
        <v>46325</v>
      </c>
      <c r="D25" s="1379" t="s">
        <v>58</v>
      </c>
      <c r="E25" s="1378">
        <v>46170</v>
      </c>
      <c r="F25" s="1377" t="s">
        <v>61</v>
      </c>
      <c r="G25" s="1237"/>
      <c r="H25" s="1637">
        <v>93</v>
      </c>
      <c r="I25" s="371" t="s">
        <v>568</v>
      </c>
      <c r="J25" s="1055" t="s">
        <v>30</v>
      </c>
      <c r="K25" s="689"/>
      <c r="L25" s="1378">
        <v>46175</v>
      </c>
      <c r="M25" s="371" t="s">
        <v>128</v>
      </c>
      <c r="N25" s="989">
        <v>111096</v>
      </c>
      <c r="O25" s="371" t="s">
        <v>128</v>
      </c>
      <c r="P25" s="727" t="s">
        <v>38</v>
      </c>
      <c r="Q25" s="1639">
        <v>46171</v>
      </c>
      <c r="R25" s="700" t="s">
        <v>128</v>
      </c>
      <c r="S25" s="362">
        <v>46203</v>
      </c>
      <c r="T25" s="372" t="s">
        <v>833</v>
      </c>
      <c r="U25" s="372" t="s">
        <v>833</v>
      </c>
      <c r="V25" s="1640">
        <v>9483</v>
      </c>
      <c r="W25" s="1476">
        <v>9171</v>
      </c>
      <c r="X25" s="1641">
        <f>SUM(V25-W25)</f>
        <v>312</v>
      </c>
      <c r="Y25" s="1238">
        <f>IFERROR($W25/$V25, 0)</f>
        <v>0.9670990192976906</v>
      </c>
      <c r="Z25" s="1639">
        <v>46188</v>
      </c>
      <c r="AA25" s="1639">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7">
        <v>73</v>
      </c>
      <c r="I26" s="1230" t="s">
        <v>568</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7">
        <v>91</v>
      </c>
      <c r="I27" s="371" t="s">
        <v>568</v>
      </c>
      <c r="J27" s="1055" t="s">
        <v>30</v>
      </c>
      <c r="K27" s="689"/>
      <c r="L27" s="1378">
        <v>46175</v>
      </c>
      <c r="M27" s="371" t="s">
        <v>128</v>
      </c>
      <c r="N27" s="989">
        <v>111633.5</v>
      </c>
      <c r="O27" s="371" t="s">
        <v>128</v>
      </c>
      <c r="P27" s="727" t="s">
        <v>38</v>
      </c>
      <c r="Q27" s="1639">
        <v>46178</v>
      </c>
      <c r="R27" s="700" t="s">
        <v>128</v>
      </c>
      <c r="S27" s="362">
        <v>46209</v>
      </c>
      <c r="T27" s="372" t="s">
        <v>833</v>
      </c>
      <c r="U27" s="372" t="s">
        <v>833</v>
      </c>
      <c r="V27" s="1640">
        <v>9431</v>
      </c>
      <c r="W27" s="1476">
        <v>9339</v>
      </c>
      <c r="X27" s="1641">
        <f>SUM(V27-W27)</f>
        <v>92</v>
      </c>
      <c r="Y27" s="1238">
        <f>IFERROR($W27/$V27, 0)</f>
        <v>0.99024493691018978</v>
      </c>
      <c r="Z27" s="1639">
        <v>46197</v>
      </c>
      <c r="AA27" s="1639">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7">
        <v>51</v>
      </c>
      <c r="I28" s="371" t="s">
        <v>568</v>
      </c>
      <c r="J28" s="1055" t="s">
        <v>30</v>
      </c>
      <c r="K28" s="689"/>
      <c r="L28" s="1378">
        <v>46174</v>
      </c>
      <c r="M28" s="371" t="s">
        <v>128</v>
      </c>
      <c r="N28" s="989">
        <v>97514.75</v>
      </c>
      <c r="O28" s="371" t="s">
        <v>128</v>
      </c>
      <c r="P28" s="727" t="s">
        <v>38</v>
      </c>
      <c r="Q28" s="1639">
        <v>46174</v>
      </c>
      <c r="R28" s="700" t="s">
        <v>256</v>
      </c>
      <c r="S28" s="362" t="s">
        <v>853</v>
      </c>
      <c r="T28" s="372" t="s">
        <v>833</v>
      </c>
      <c r="U28" s="372" t="s">
        <v>833</v>
      </c>
      <c r="V28" s="1640">
        <v>7958</v>
      </c>
      <c r="W28" s="1476">
        <v>8116</v>
      </c>
      <c r="X28" s="1641">
        <f>SUM(V28-W28)</f>
        <v>-158</v>
      </c>
      <c r="Y28" s="1238">
        <f>IFERROR($W28/$V28, 0)</f>
        <v>1.0198542347323447</v>
      </c>
      <c r="Z28" s="1639">
        <v>46181</v>
      </c>
      <c r="AA28" s="1510">
        <v>46191</v>
      </c>
      <c r="AB28" s="1522">
        <v>0</v>
      </c>
      <c r="AC28" s="1485">
        <v>0</v>
      </c>
      <c r="AD28" s="1255">
        <v>0</v>
      </c>
      <c r="AE28" s="1040" t="s">
        <v>575</v>
      </c>
    </row>
    <row r="29" spans="1:31" ht="39.75" customHeight="1">
      <c r="A29" s="1426" t="s">
        <v>888</v>
      </c>
      <c r="B29" s="1249" t="s">
        <v>566</v>
      </c>
      <c r="C29" s="1379">
        <v>46325</v>
      </c>
      <c r="D29" s="1379" t="s">
        <v>58</v>
      </c>
      <c r="E29" s="1378">
        <v>46170</v>
      </c>
      <c r="F29" s="1377" t="s">
        <v>65</v>
      </c>
      <c r="G29" s="1237"/>
      <c r="H29" s="1637">
        <v>63</v>
      </c>
      <c r="I29" s="371" t="s">
        <v>568</v>
      </c>
      <c r="J29" s="1055" t="s">
        <v>30</v>
      </c>
      <c r="K29" s="689"/>
      <c r="L29" s="1378">
        <v>46174</v>
      </c>
      <c r="M29" s="371" t="s">
        <v>128</v>
      </c>
      <c r="N29" s="989">
        <v>54827.5</v>
      </c>
      <c r="O29" s="371" t="s">
        <v>128</v>
      </c>
      <c r="P29" s="727" t="s">
        <v>38</v>
      </c>
      <c r="Q29" s="1639">
        <v>46183</v>
      </c>
      <c r="R29" s="700" t="s">
        <v>128</v>
      </c>
      <c r="S29" s="362">
        <v>46211</v>
      </c>
      <c r="T29" s="372" t="s">
        <v>833</v>
      </c>
      <c r="U29" s="372" t="s">
        <v>833</v>
      </c>
      <c r="V29" s="1640">
        <v>4414</v>
      </c>
      <c r="W29" s="1476">
        <v>4493</v>
      </c>
      <c r="X29" s="1641">
        <f>SUM(V29-W29)</f>
        <v>-79</v>
      </c>
      <c r="Y29" s="1238">
        <f>IFERROR($W29/$V29, 0)</f>
        <v>1.017897598550068</v>
      </c>
      <c r="Z29" s="1639">
        <v>46185</v>
      </c>
      <c r="AA29" s="1653">
        <v>46188</v>
      </c>
      <c r="AB29" s="813">
        <v>0</v>
      </c>
      <c r="AC29" s="1485">
        <v>0</v>
      </c>
      <c r="AD29" s="1053">
        <v>0</v>
      </c>
      <c r="AE29" s="1040" t="s">
        <v>575</v>
      </c>
    </row>
    <row r="30" spans="1:31" ht="39.75" customHeight="1">
      <c r="A30" s="1426" t="s">
        <v>889</v>
      </c>
      <c r="B30" s="1249" t="s">
        <v>566</v>
      </c>
      <c r="C30" s="1379">
        <v>46325</v>
      </c>
      <c r="D30" s="1379" t="s">
        <v>58</v>
      </c>
      <c r="E30" s="1378">
        <v>46170</v>
      </c>
      <c r="F30" s="1377" t="s">
        <v>61</v>
      </c>
      <c r="G30" s="1237"/>
      <c r="H30" s="1637">
        <v>42</v>
      </c>
      <c r="I30" s="371" t="s">
        <v>568</v>
      </c>
      <c r="J30" s="1055" t="s">
        <v>30</v>
      </c>
      <c r="K30" s="689"/>
      <c r="L30" s="1378">
        <v>46178</v>
      </c>
      <c r="M30" s="371" t="s">
        <v>128</v>
      </c>
      <c r="N30" s="989">
        <v>101724.5</v>
      </c>
      <c r="O30" s="371" t="s">
        <v>128</v>
      </c>
      <c r="P30" s="727" t="s">
        <v>38</v>
      </c>
      <c r="Q30" s="1639">
        <v>46171</v>
      </c>
      <c r="R30" s="700" t="s">
        <v>128</v>
      </c>
      <c r="S30" s="362">
        <v>46203</v>
      </c>
      <c r="T30" s="372" t="s">
        <v>833</v>
      </c>
      <c r="U30" s="372" t="s">
        <v>833</v>
      </c>
      <c r="V30" s="1640">
        <v>7993</v>
      </c>
      <c r="W30" s="1476">
        <v>7560</v>
      </c>
      <c r="X30" s="1641">
        <f>SUM(V30-W30)</f>
        <v>433</v>
      </c>
      <c r="Y30" s="1238">
        <f>IFERROR($W30/$V30, 0)</f>
        <v>0.94582759914925563</v>
      </c>
      <c r="Z30" s="1639">
        <v>46190</v>
      </c>
      <c r="AA30" s="1639">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7">
        <v>67</v>
      </c>
      <c r="I31" s="371" t="s">
        <v>568</v>
      </c>
      <c r="J31" s="1055" t="s">
        <v>30</v>
      </c>
      <c r="K31" s="689"/>
      <c r="L31" s="1378" t="s">
        <v>641</v>
      </c>
      <c r="M31" s="371" t="s">
        <v>128</v>
      </c>
      <c r="N31" s="989">
        <v>95128</v>
      </c>
      <c r="O31" s="371" t="s">
        <v>128</v>
      </c>
      <c r="P31" s="727" t="s">
        <v>38</v>
      </c>
      <c r="Q31" s="1639">
        <v>46171</v>
      </c>
      <c r="R31" s="700" t="s">
        <v>128</v>
      </c>
      <c r="S31" s="362">
        <v>46211</v>
      </c>
      <c r="T31" s="372" t="s">
        <v>833</v>
      </c>
      <c r="U31" s="372" t="s">
        <v>833</v>
      </c>
      <c r="V31" s="1640">
        <v>7857</v>
      </c>
      <c r="W31" s="1476">
        <v>7383</v>
      </c>
      <c r="X31" s="1641">
        <f>SUM(V31-W31)</f>
        <v>474</v>
      </c>
      <c r="Y31" s="1238">
        <f>IFERROR($W31/$V31, 0)</f>
        <v>0.93967163039327983</v>
      </c>
      <c r="Z31" s="1639">
        <v>46198</v>
      </c>
      <c r="AA31" s="1639">
        <v>46204</v>
      </c>
      <c r="AB31" s="695">
        <v>0</v>
      </c>
      <c r="AC31" s="695">
        <v>0</v>
      </c>
      <c r="AD31" s="1053">
        <v>0</v>
      </c>
      <c r="AE31" s="1040" t="s">
        <v>575</v>
      </c>
    </row>
    <row r="32" spans="1:31" ht="39.75" customHeight="1">
      <c r="A32" s="1426" t="s">
        <v>891</v>
      </c>
      <c r="B32" s="1249" t="s">
        <v>566</v>
      </c>
      <c r="C32" s="1379">
        <v>46325</v>
      </c>
      <c r="D32" s="1379" t="s">
        <v>58</v>
      </c>
      <c r="E32" s="1378">
        <v>46170</v>
      </c>
      <c r="F32" s="1377" t="s">
        <v>65</v>
      </c>
      <c r="G32" s="1237"/>
      <c r="H32" s="1637">
        <v>91</v>
      </c>
      <c r="I32" s="371" t="s">
        <v>568</v>
      </c>
      <c r="J32" s="1055" t="s">
        <v>30</v>
      </c>
      <c r="K32" s="689"/>
      <c r="L32" s="1378">
        <v>46175</v>
      </c>
      <c r="M32" s="371" t="s">
        <v>128</v>
      </c>
      <c r="N32" s="989">
        <v>72668.5</v>
      </c>
      <c r="O32" s="371" t="s">
        <v>128</v>
      </c>
      <c r="P32" s="727" t="s">
        <v>38</v>
      </c>
      <c r="Q32" s="1639">
        <v>46176</v>
      </c>
      <c r="R32" s="700" t="s">
        <v>256</v>
      </c>
      <c r="S32" s="362" t="s">
        <v>853</v>
      </c>
      <c r="T32" s="372" t="s">
        <v>833</v>
      </c>
      <c r="U32" s="372" t="s">
        <v>833</v>
      </c>
      <c r="V32" s="1640">
        <v>5934</v>
      </c>
      <c r="W32" s="1476">
        <v>6020</v>
      </c>
      <c r="X32" s="1641">
        <f>SUM(V32-W32)</f>
        <v>-86</v>
      </c>
      <c r="Y32" s="1238">
        <f>IFERROR($W32/$V32, 0)</f>
        <v>1.0144927536231885</v>
      </c>
      <c r="Z32" s="1639">
        <v>46191</v>
      </c>
      <c r="AA32" s="1639">
        <v>46204</v>
      </c>
      <c r="AB32" s="695">
        <v>0</v>
      </c>
      <c r="AC32" s="695">
        <v>0</v>
      </c>
      <c r="AD32" s="1053">
        <v>0</v>
      </c>
      <c r="AE32" s="1040" t="s">
        <v>575</v>
      </c>
    </row>
    <row r="33" spans="1:31" ht="39.75" customHeight="1">
      <c r="A33" s="1426" t="s">
        <v>892</v>
      </c>
      <c r="B33" s="1249" t="s">
        <v>566</v>
      </c>
      <c r="C33" s="1379">
        <v>46325</v>
      </c>
      <c r="D33" s="1379" t="s">
        <v>68</v>
      </c>
      <c r="E33" s="1378">
        <v>46177</v>
      </c>
      <c r="F33" s="1377" t="s">
        <v>59</v>
      </c>
      <c r="G33" s="1237"/>
      <c r="H33" s="1637">
        <v>28</v>
      </c>
      <c r="I33" s="371" t="s">
        <v>568</v>
      </c>
      <c r="J33" s="1055" t="s">
        <v>30</v>
      </c>
      <c r="K33" s="689"/>
      <c r="L33" s="1378" t="s">
        <v>641</v>
      </c>
      <c r="M33" s="371" t="s">
        <v>128</v>
      </c>
      <c r="N33" s="989">
        <v>73691.5</v>
      </c>
      <c r="O33" s="371" t="s">
        <v>128</v>
      </c>
      <c r="P33" s="727" t="s">
        <v>38</v>
      </c>
      <c r="Q33" s="1639">
        <v>46177</v>
      </c>
      <c r="R33" s="700" t="s">
        <v>256</v>
      </c>
      <c r="S33" s="362" t="s">
        <v>853</v>
      </c>
      <c r="T33" s="372" t="s">
        <v>833</v>
      </c>
      <c r="U33" s="372" t="s">
        <v>833</v>
      </c>
      <c r="V33" s="1640">
        <v>6042</v>
      </c>
      <c r="W33" s="1476">
        <v>5821</v>
      </c>
      <c r="X33" s="1641">
        <f>SUM(V33-W33)</f>
        <v>221</v>
      </c>
      <c r="Y33" s="1238">
        <f>IFERROR($W33/$V33, 0)</f>
        <v>0.96342270771267791</v>
      </c>
      <c r="Z33" s="1639">
        <v>46185</v>
      </c>
      <c r="AA33" s="1639">
        <v>46209</v>
      </c>
      <c r="AB33" s="695">
        <v>0</v>
      </c>
      <c r="AC33" s="695">
        <v>0</v>
      </c>
      <c r="AD33" s="1053">
        <v>0</v>
      </c>
      <c r="AE33" s="1040" t="s">
        <v>575</v>
      </c>
    </row>
    <row r="34" spans="1:31" ht="39.75" customHeight="1">
      <c r="A34" s="1426" t="s">
        <v>893</v>
      </c>
      <c r="B34" s="1249" t="s">
        <v>566</v>
      </c>
      <c r="C34" s="1379">
        <v>46325</v>
      </c>
      <c r="D34" s="1379" t="s">
        <v>58</v>
      </c>
      <c r="E34" s="1378">
        <v>46155</v>
      </c>
      <c r="F34" s="1377" t="s">
        <v>65</v>
      </c>
      <c r="G34" s="1237" t="s">
        <v>894</v>
      </c>
      <c r="H34" s="1637">
        <v>0</v>
      </c>
      <c r="I34" s="1052" t="s">
        <v>568</v>
      </c>
      <c r="J34" s="1055" t="s">
        <v>30</v>
      </c>
      <c r="K34" s="689"/>
      <c r="L34" s="1378">
        <v>46176</v>
      </c>
      <c r="M34" s="371" t="s">
        <v>128</v>
      </c>
      <c r="N34" s="989">
        <v>10128.049999999999</v>
      </c>
      <c r="O34" s="371" t="s">
        <v>128</v>
      </c>
      <c r="P34" s="727" t="s">
        <v>38</v>
      </c>
      <c r="Q34" s="1639">
        <v>46176</v>
      </c>
      <c r="R34" s="700" t="s">
        <v>128</v>
      </c>
      <c r="S34" s="362">
        <v>46211</v>
      </c>
      <c r="T34" s="372" t="s">
        <v>833</v>
      </c>
      <c r="U34" s="372" t="s">
        <v>833</v>
      </c>
      <c r="V34" s="1640">
        <v>813</v>
      </c>
      <c r="W34" s="1476">
        <v>800</v>
      </c>
      <c r="X34" s="1641">
        <f>SUM(V34-W34)</f>
        <v>13</v>
      </c>
      <c r="Y34" s="1238">
        <f>IFERROR($W34/$V34, 0)</f>
        <v>0.98400984009840098</v>
      </c>
      <c r="Z34" s="1639">
        <v>46184</v>
      </c>
      <c r="AA34" s="1653">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568</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568</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568</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568</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568</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568</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568</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568</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568</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568</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568</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568</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6" t="s">
        <v>920</v>
      </c>
      <c r="B47" s="739" t="s">
        <v>31</v>
      </c>
      <c r="C47" s="1515">
        <v>46233</v>
      </c>
      <c r="D47" s="1515" t="s">
        <v>491</v>
      </c>
      <c r="E47" s="1515">
        <v>46202</v>
      </c>
      <c r="F47" s="1407" t="s">
        <v>61</v>
      </c>
      <c r="G47" s="1598" t="s">
        <v>921</v>
      </c>
      <c r="H47" s="740">
        <v>0</v>
      </c>
      <c r="I47" s="740" t="s">
        <v>568</v>
      </c>
      <c r="J47" s="740" t="s">
        <v>30</v>
      </c>
      <c r="K47" s="689"/>
      <c r="L47" s="1515">
        <v>46189</v>
      </c>
      <c r="M47" s="1517" t="s">
        <v>128</v>
      </c>
      <c r="N47" s="770">
        <v>21342.95</v>
      </c>
      <c r="O47" s="740" t="s">
        <v>128</v>
      </c>
      <c r="P47" s="1242" t="s">
        <v>38</v>
      </c>
      <c r="Q47" s="1644">
        <v>46189</v>
      </c>
      <c r="R47" s="700" t="s">
        <v>256</v>
      </c>
      <c r="S47" s="362" t="s">
        <v>853</v>
      </c>
      <c r="T47" s="372" t="s">
        <v>833</v>
      </c>
      <c r="U47" s="372" t="s">
        <v>833</v>
      </c>
      <c r="V47" s="1323">
        <v>1667</v>
      </c>
      <c r="W47" s="1605">
        <v>1625</v>
      </c>
      <c r="X47" s="1641">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568</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568</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568</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568</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488</v>
      </c>
      <c r="E52" s="1251">
        <v>46171</v>
      </c>
      <c r="F52" s="365" t="s">
        <v>589</v>
      </c>
      <c r="G52" s="1237"/>
      <c r="H52" s="1177">
        <v>69</v>
      </c>
      <c r="I52" s="1230" t="s">
        <v>568</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39">
        <v>46181</v>
      </c>
      <c r="AA52" s="1639">
        <v>46205</v>
      </c>
      <c r="AB52" s="695">
        <v>0</v>
      </c>
      <c r="AC52" s="695">
        <v>0</v>
      </c>
      <c r="AD52" s="1053">
        <v>0</v>
      </c>
      <c r="AE52" s="1453" t="s">
        <v>605</v>
      </c>
    </row>
    <row r="53" spans="1:31" ht="39.75" customHeight="1">
      <c r="A53" s="1426" t="s">
        <v>932</v>
      </c>
      <c r="B53" s="1249" t="s">
        <v>44</v>
      </c>
      <c r="C53" s="1250">
        <v>46262</v>
      </c>
      <c r="D53" s="1379" t="s">
        <v>78</v>
      </c>
      <c r="E53" s="1379">
        <v>46176</v>
      </c>
      <c r="F53" s="365" t="s">
        <v>71</v>
      </c>
      <c r="G53" s="1271"/>
      <c r="H53" s="1638">
        <v>49</v>
      </c>
      <c r="I53" s="1230" t="s">
        <v>568</v>
      </c>
      <c r="J53" s="1219" t="s">
        <v>30</v>
      </c>
      <c r="K53" s="361"/>
      <c r="L53" s="1379">
        <v>46178</v>
      </c>
      <c r="M53" s="1219" t="s">
        <v>128</v>
      </c>
      <c r="N53" s="1643">
        <v>103484.5</v>
      </c>
      <c r="O53" s="1219" t="s">
        <v>128</v>
      </c>
      <c r="P53" s="727" t="s">
        <v>38</v>
      </c>
      <c r="Q53" s="1644">
        <v>46178</v>
      </c>
      <c r="R53" s="700" t="s">
        <v>256</v>
      </c>
      <c r="S53" s="362" t="s">
        <v>853</v>
      </c>
      <c r="T53" s="372" t="s">
        <v>833</v>
      </c>
      <c r="U53" s="372" t="s">
        <v>833</v>
      </c>
      <c r="V53" s="1641">
        <v>8094</v>
      </c>
      <c r="W53" s="1566">
        <v>7667</v>
      </c>
      <c r="X53" s="1223">
        <f t="shared" si="5"/>
        <v>427</v>
      </c>
      <c r="Y53" s="1273">
        <f>IFERROR($W53/$V53, 0)</f>
        <v>0.94724487274524338</v>
      </c>
      <c r="Z53" s="1644">
        <v>46189</v>
      </c>
      <c r="AA53" s="1644">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7">
        <v>79</v>
      </c>
      <c r="I54" s="303" t="s">
        <v>568</v>
      </c>
      <c r="J54" s="744" t="s">
        <v>30</v>
      </c>
      <c r="K54" s="689"/>
      <c r="L54" s="359" t="s">
        <v>641</v>
      </c>
      <c r="M54" s="1177" t="s">
        <v>128</v>
      </c>
      <c r="N54" s="1359">
        <v>73533</v>
      </c>
      <c r="O54" s="1178" t="s">
        <v>128</v>
      </c>
      <c r="P54" s="1405" t="s">
        <v>38</v>
      </c>
      <c r="Q54" s="1639">
        <v>46147</v>
      </c>
      <c r="R54" s="700" t="s">
        <v>128</v>
      </c>
      <c r="S54" s="362">
        <v>46190</v>
      </c>
      <c r="T54" s="372" t="s">
        <v>935</v>
      </c>
      <c r="U54" s="372" t="s">
        <v>935</v>
      </c>
      <c r="V54" s="1640">
        <v>5974</v>
      </c>
      <c r="W54" s="1655">
        <v>5911</v>
      </c>
      <c r="X54" s="1641">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568</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568</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568</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568</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568</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568</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568</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568</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568</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568</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568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568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568</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568</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568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568</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568</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568</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568</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568</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568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568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568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568</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568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568</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568</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568</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568</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568</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568</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568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568</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568</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7">
        <v>83</v>
      </c>
      <c r="I33" s="371" t="s">
        <v>568</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568</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568</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568</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568</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568</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568</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568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568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568</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568</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568</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568</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568</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568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568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568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568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568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568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568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568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568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568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568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568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568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568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568</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568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568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568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568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568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568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568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568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568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568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568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568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568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568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568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568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568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568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568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568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568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568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568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568</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568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568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568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568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568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568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568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568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568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568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568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568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568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568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568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568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568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568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568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568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568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568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568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568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568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568</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568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568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568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568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568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572</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568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568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568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568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568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568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568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568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568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568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568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568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568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568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568</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568</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568</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568</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568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568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568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568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568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568</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568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568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568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568</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568</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568</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568</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568</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568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568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568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568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568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568</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568</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568</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568</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568</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568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568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568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568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568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568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568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568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568</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568</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568</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1298</v>
      </c>
      <c r="B183" s="1059" t="s">
        <v>40</v>
      </c>
      <c r="C183" s="1379">
        <v>46172</v>
      </c>
      <c r="D183" s="1235" t="s">
        <v>52</v>
      </c>
      <c r="E183" s="1236">
        <v>46143</v>
      </c>
      <c r="F183" s="1235" t="s">
        <v>53</v>
      </c>
      <c r="G183" s="1237"/>
      <c r="H183" s="993">
        <v>0</v>
      </c>
      <c r="I183" s="303" t="s">
        <v>568</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1299</v>
      </c>
      <c r="B184" s="1059" t="s">
        <v>40</v>
      </c>
      <c r="C184" s="1298">
        <v>46130</v>
      </c>
      <c r="D184" s="1235" t="s">
        <v>52</v>
      </c>
      <c r="E184" s="1236">
        <v>46121</v>
      </c>
      <c r="F184" s="1235" t="s">
        <v>53</v>
      </c>
      <c r="G184" s="1237"/>
      <c r="H184" s="993">
        <v>0</v>
      </c>
      <c r="I184" s="303" t="s">
        <v>568</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568</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1302</v>
      </c>
      <c r="B186" s="1059" t="s">
        <v>40</v>
      </c>
      <c r="C186" s="1298">
        <v>46130</v>
      </c>
      <c r="D186" s="1235" t="s">
        <v>52</v>
      </c>
      <c r="E186" s="1236">
        <v>46121</v>
      </c>
      <c r="F186" s="1235" t="s">
        <v>53</v>
      </c>
      <c r="G186" s="1237"/>
      <c r="H186" s="993">
        <v>0</v>
      </c>
      <c r="I186" s="303" t="s">
        <v>568</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568</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568</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568</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568</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568</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568</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568</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568</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568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568</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568</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568</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568</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568</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568</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568</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568</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568</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568</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568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568</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568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568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568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568</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568</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568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568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568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568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568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568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568</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568</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568</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568</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568</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568</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568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568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568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568</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568</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568</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568</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568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568</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568</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568</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568</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568</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568</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568</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568</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568</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568</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568</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568</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568</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568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568</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568</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568</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568</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568</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568</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568</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568</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568</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568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568</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568</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568</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568</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568</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568</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568</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568</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568</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568</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568</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568</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568</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568</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568</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568</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568</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568</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568</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568</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568</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568</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568</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568</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568</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568</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568</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7">
        <v>58</v>
      </c>
      <c r="I316" s="371" t="s">
        <v>568</v>
      </c>
      <c r="J316" s="1055" t="s">
        <v>30</v>
      </c>
      <c r="K316" s="359" t="s">
        <v>641</v>
      </c>
      <c r="L316" s="371" t="s">
        <v>128</v>
      </c>
      <c r="M316" s="1240">
        <v>56668.15</v>
      </c>
      <c r="N316" s="918"/>
      <c r="O316" s="1349"/>
      <c r="P316" s="1240">
        <v>56668.15</v>
      </c>
      <c r="Q316" s="371" t="s">
        <v>128</v>
      </c>
      <c r="R316" s="1493" t="s">
        <v>38</v>
      </c>
      <c r="S316" s="1639">
        <v>46144</v>
      </c>
      <c r="T316" s="1641">
        <v>4061</v>
      </c>
      <c r="U316" s="1657">
        <v>4061</v>
      </c>
      <c r="V316" s="3">
        <f>IFERROR(Table5[[#This Row],[Actual Redline Completed Footage UG]]/Table5[[#This Row],[Footage UG]], 0)</f>
        <v>1</v>
      </c>
      <c r="W316" s="1654">
        <v>46153</v>
      </c>
      <c r="X316" s="1529">
        <v>0</v>
      </c>
      <c r="Y316" s="813">
        <v>0</v>
      </c>
      <c r="Z316" s="1485">
        <v>0</v>
      </c>
      <c r="AA316" s="372" t="s">
        <v>833</v>
      </c>
      <c r="AB316" s="372" t="s">
        <v>833</v>
      </c>
      <c r="AC316" s="1239" t="s">
        <v>665</v>
      </c>
    </row>
    <row r="317" spans="1:29" ht="39.75" customHeight="1">
      <c r="A317" s="1492" t="s">
        <v>1507</v>
      </c>
      <c r="B317" s="376" t="s">
        <v>34</v>
      </c>
      <c r="C317" s="1379">
        <v>46172</v>
      </c>
      <c r="D317" s="366" t="s">
        <v>56</v>
      </c>
      <c r="E317" s="366">
        <v>46142</v>
      </c>
      <c r="F317" s="365" t="s">
        <v>55</v>
      </c>
      <c r="G317" s="697" t="s">
        <v>1508</v>
      </c>
      <c r="H317" s="988">
        <v>0</v>
      </c>
      <c r="I317" s="371" t="s">
        <v>568</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568</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568</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568</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568</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568</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568</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568</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568</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568</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568</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568</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568</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568</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568</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568</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568</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568</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568</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1548</v>
      </c>
      <c r="B336" s="1059" t="s">
        <v>40</v>
      </c>
      <c r="C336" s="1298">
        <v>46130</v>
      </c>
      <c r="D336" s="1235" t="s">
        <v>52</v>
      </c>
      <c r="E336" s="1236">
        <v>46121</v>
      </c>
      <c r="F336" s="1235" t="s">
        <v>53</v>
      </c>
      <c r="G336" s="1237"/>
      <c r="H336" s="993">
        <v>0</v>
      </c>
      <c r="I336" s="303" t="s">
        <v>568</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568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568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568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568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568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568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568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568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568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568</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568</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568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568</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568</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568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568</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568</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568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568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568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568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988</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963</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527</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531</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950</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992</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992</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992</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639</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1635</v>
      </c>
      <c r="B840">
        <v>916</v>
      </c>
      <c r="C840">
        <v>144</v>
      </c>
      <c r="G840">
        <v>1060</v>
      </c>
    </row>
    <row r="841" spans="1:7">
      <c r="A841" t="s">
        <v>1152</v>
      </c>
    </row>
    <row r="842" spans="1:7">
      <c r="A842" t="s">
        <v>1148</v>
      </c>
    </row>
    <row r="843" spans="1:7">
      <c r="A843" t="s">
        <v>639</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962</v>
      </c>
      <c r="B847">
        <v>60</v>
      </c>
      <c r="C847">
        <v>219</v>
      </c>
      <c r="G847">
        <v>279</v>
      </c>
    </row>
    <row r="848" spans="1:7">
      <c r="A848" t="s">
        <v>1256</v>
      </c>
      <c r="D848">
        <v>240</v>
      </c>
      <c r="G848">
        <v>240</v>
      </c>
    </row>
    <row r="849" spans="1:7">
      <c r="A849" t="s">
        <v>1640</v>
      </c>
      <c r="C849">
        <v>1603</v>
      </c>
      <c r="D849">
        <v>791</v>
      </c>
      <c r="E849">
        <v>2803</v>
      </c>
      <c r="G849">
        <v>5197</v>
      </c>
    </row>
    <row r="850" spans="1:7">
      <c r="A850" t="s">
        <v>978</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978</v>
      </c>
      <c r="B867">
        <v>1100</v>
      </c>
      <c r="C867">
        <v>527</v>
      </c>
      <c r="D867">
        <v>553</v>
      </c>
      <c r="G867">
        <v>2180</v>
      </c>
    </row>
    <row r="868" spans="1:7">
      <c r="A868" t="s">
        <v>1162</v>
      </c>
      <c r="C868">
        <v>230</v>
      </c>
      <c r="G868">
        <v>230</v>
      </c>
    </row>
    <row r="869" spans="1:7">
      <c r="A869" t="s">
        <v>1150</v>
      </c>
      <c r="B869">
        <v>853</v>
      </c>
      <c r="G869">
        <v>853</v>
      </c>
    </row>
    <row r="870" spans="1:7">
      <c r="A870" t="s">
        <v>984</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978</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970</v>
      </c>
      <c r="D899">
        <v>3179</v>
      </c>
      <c r="G899">
        <v>3179</v>
      </c>
    </row>
    <row r="900" spans="1:7">
      <c r="A900" t="s">
        <v>1252</v>
      </c>
      <c r="E900">
        <v>978</v>
      </c>
      <c r="G900">
        <v>978</v>
      </c>
    </row>
    <row r="901" spans="1:7">
      <c r="A901" t="s">
        <v>1265</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1571</v>
      </c>
    </row>
    <row r="913" spans="1:7">
      <c r="A913" t="s">
        <v>962</v>
      </c>
      <c r="D913">
        <v>150</v>
      </c>
      <c r="G913">
        <v>150</v>
      </c>
    </row>
    <row r="914" spans="1:7">
      <c r="A914" t="s">
        <v>984</v>
      </c>
    </row>
    <row r="915" spans="1:7">
      <c r="A915" t="s">
        <v>1190</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972</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1046</v>
      </c>
      <c r="B924">
        <v>207</v>
      </c>
      <c r="G924">
        <v>207</v>
      </c>
    </row>
    <row r="925" spans="1:7">
      <c r="A925" t="s">
        <v>1377</v>
      </c>
      <c r="C925">
        <v>1691</v>
      </c>
      <c r="D925">
        <v>1998</v>
      </c>
      <c r="E925">
        <v>760</v>
      </c>
      <c r="F925">
        <v>3975</v>
      </c>
      <c r="G925">
        <v>8424</v>
      </c>
    </row>
    <row r="926" spans="1:7">
      <c r="A926" t="s">
        <v>1268</v>
      </c>
      <c r="D926">
        <v>1031</v>
      </c>
      <c r="G926">
        <v>1031</v>
      </c>
    </row>
    <row r="927" spans="1:7">
      <c r="A927" t="s">
        <v>1032</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984</v>
      </c>
    </row>
    <row r="942" spans="1:7">
      <c r="A942" t="s">
        <v>1190</v>
      </c>
      <c r="B942">
        <v>138</v>
      </c>
      <c r="G942">
        <v>138</v>
      </c>
    </row>
    <row r="943" spans="1:7">
      <c r="A943" t="s">
        <v>982</v>
      </c>
    </row>
    <row r="944" spans="1:7">
      <c r="A944" t="s">
        <v>970</v>
      </c>
      <c r="B944">
        <v>96</v>
      </c>
      <c r="G944">
        <v>96</v>
      </c>
    </row>
    <row r="945" spans="1:7">
      <c r="A945" t="s">
        <v>1252</v>
      </c>
      <c r="B945">
        <v>632</v>
      </c>
      <c r="G945">
        <v>632</v>
      </c>
    </row>
    <row r="946" spans="1:7">
      <c r="A946" t="s">
        <v>1265</v>
      </c>
      <c r="B946">
        <v>558</v>
      </c>
      <c r="G946">
        <v>558</v>
      </c>
    </row>
    <row r="947" spans="1:7">
      <c r="A947" t="s">
        <v>972</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975</v>
      </c>
      <c r="B951">
        <v>435</v>
      </c>
      <c r="E951">
        <v>1123</v>
      </c>
      <c r="G951">
        <v>1558</v>
      </c>
    </row>
    <row r="952" spans="1:7">
      <c r="A952" t="s">
        <v>1166</v>
      </c>
      <c r="D952">
        <v>1580</v>
      </c>
      <c r="E952">
        <v>1258</v>
      </c>
      <c r="G952">
        <v>2838</v>
      </c>
    </row>
    <row r="953" spans="1:7">
      <c r="A953" t="s">
        <v>1164</v>
      </c>
      <c r="D953">
        <v>877</v>
      </c>
      <c r="E953">
        <v>814</v>
      </c>
      <c r="G953">
        <v>1691</v>
      </c>
    </row>
    <row r="954" spans="1:7">
      <c r="A954" t="s">
        <v>965</v>
      </c>
      <c r="D954">
        <v>711</v>
      </c>
      <c r="E954">
        <v>325</v>
      </c>
      <c r="F954">
        <v>430</v>
      </c>
      <c r="G954">
        <v>1466</v>
      </c>
    </row>
    <row r="955" spans="1:7">
      <c r="A955" t="s">
        <v>906</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972</v>
      </c>
      <c r="B973">
        <v>420</v>
      </c>
      <c r="G973">
        <v>420</v>
      </c>
    </row>
    <row r="974" spans="1:7">
      <c r="A974" t="s">
        <v>1268</v>
      </c>
    </row>
    <row r="975" spans="1:7">
      <c r="A975" t="s">
        <v>975</v>
      </c>
      <c r="C975">
        <v>1917</v>
      </c>
      <c r="E975">
        <v>272</v>
      </c>
      <c r="G975">
        <v>2189</v>
      </c>
    </row>
    <row r="976" spans="1:7">
      <c r="A976" t="s">
        <v>1164</v>
      </c>
      <c r="B976">
        <v>956</v>
      </c>
      <c r="G976">
        <v>956</v>
      </c>
    </row>
    <row r="977" spans="1:7">
      <c r="A977" t="s">
        <v>965</v>
      </c>
      <c r="E977">
        <v>195</v>
      </c>
      <c r="G977">
        <v>195</v>
      </c>
    </row>
    <row r="978" spans="1:7">
      <c r="A978" t="s">
        <v>906</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908</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1492</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1404</v>
      </c>
    </row>
    <row r="1014" spans="1:7">
      <c r="A1014" t="s">
        <v>1410</v>
      </c>
      <c r="C1014">
        <v>1175</v>
      </c>
      <c r="G1014">
        <v>1175</v>
      </c>
    </row>
    <row r="1015" spans="1:7">
      <c r="A1015" t="s">
        <v>1407</v>
      </c>
      <c r="C1015">
        <v>996</v>
      </c>
      <c r="G1015">
        <v>996</v>
      </c>
    </row>
    <row r="1016" spans="1:7">
      <c r="A1016" t="s">
        <v>975</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903</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995</v>
      </c>
      <c r="C1129">
        <v>890</v>
      </c>
      <c r="D1129">
        <v>1810</v>
      </c>
      <c r="E1129">
        <v>967</v>
      </c>
      <c r="G1129">
        <v>3667</v>
      </c>
    </row>
    <row r="1130" spans="1:7">
      <c r="A1130" t="s">
        <v>910</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903</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903</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1032</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1009</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1046</v>
      </c>
    </row>
    <row r="1210" spans="1:7">
      <c r="A1210" t="s">
        <v>1460</v>
      </c>
    </row>
    <row r="1211" spans="1:7">
      <c r="A1211" t="s">
        <v>1009</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900</v>
      </c>
      <c r="B1217">
        <v>926</v>
      </c>
      <c r="C1217">
        <v>1128</v>
      </c>
      <c r="D1217">
        <v>1082</v>
      </c>
      <c r="E1217">
        <v>1325</v>
      </c>
      <c r="F1217">
        <v>441</v>
      </c>
      <c r="G1217">
        <v>4902</v>
      </c>
    </row>
    <row r="1218" spans="1:7">
      <c r="A1218" t="s">
        <v>539</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539</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679</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685</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1475</v>
      </c>
    </row>
    <row r="1266" spans="1:7">
      <c r="A1266" t="s">
        <v>1469</v>
      </c>
    </row>
    <row r="1267" spans="1:7">
      <c r="A1267" t="s">
        <v>1472</v>
      </c>
    </row>
    <row r="1268" spans="1:7">
      <c r="A1268" t="s">
        <v>1009</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979</v>
      </c>
      <c r="B1287">
        <v>1530</v>
      </c>
      <c r="C1287">
        <v>388</v>
      </c>
      <c r="E1287">
        <v>470</v>
      </c>
      <c r="G1287">
        <v>2388</v>
      </c>
    </row>
    <row r="1288" spans="1:7">
      <c r="A1288" t="s">
        <v>1185</v>
      </c>
      <c r="C1288">
        <v>1758</v>
      </c>
      <c r="D1288">
        <v>1363</v>
      </c>
      <c r="G1288">
        <v>3121</v>
      </c>
    </row>
    <row r="1289" spans="1:7">
      <c r="A1289" t="s">
        <v>1041</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1460</v>
      </c>
      <c r="E1299">
        <v>253</v>
      </c>
      <c r="G1299">
        <v>253</v>
      </c>
    </row>
    <row r="1300" spans="1:7">
      <c r="A1300" t="s">
        <v>1009</v>
      </c>
    </row>
    <row r="1301" spans="1:7">
      <c r="A1301" t="s">
        <v>539</v>
      </c>
    </row>
    <row r="1302" spans="1:7">
      <c r="A1302" t="s">
        <v>1657</v>
      </c>
    </row>
    <row r="1303" spans="1:7">
      <c r="A1303" t="s">
        <v>1658</v>
      </c>
    </row>
    <row r="1304" spans="1:7">
      <c r="A1304" t="s">
        <v>679</v>
      </c>
      <c r="D1304">
        <v>1809</v>
      </c>
      <c r="E1304">
        <v>696</v>
      </c>
      <c r="F1304">
        <v>3</v>
      </c>
      <c r="G1304">
        <v>2508</v>
      </c>
    </row>
    <row r="1305" spans="1:7">
      <c r="A1305" t="s">
        <v>1182</v>
      </c>
      <c r="B1305">
        <v>505</v>
      </c>
      <c r="G1305">
        <v>505</v>
      </c>
    </row>
    <row r="1306" spans="1:7">
      <c r="A1306" t="s">
        <v>1179</v>
      </c>
    </row>
    <row r="1307" spans="1:7">
      <c r="A1307" t="s">
        <v>1185</v>
      </c>
    </row>
    <row r="1308" spans="1:7">
      <c r="A1308" t="s">
        <v>1041</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1006</v>
      </c>
      <c r="C1327">
        <v>817</v>
      </c>
      <c r="G1327">
        <v>817</v>
      </c>
    </row>
    <row r="1328" spans="1:7">
      <c r="A1328" t="s">
        <v>870</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958</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v>837</v>
      </c>
      <c r="F1350">
        <v>199</v>
      </c>
      <c r="G1350">
        <v>1036</v>
      </c>
    </row>
    <row r="1351" spans="1:7">
      <c r="A1351" t="s">
        <v>1043</v>
      </c>
      <c r="B1351">
        <v>1274</v>
      </c>
      <c r="C1351">
        <v>1073</v>
      </c>
      <c r="D1351">
        <v>271</v>
      </c>
      <c r="G1351">
        <v>2618</v>
      </c>
    </row>
    <row r="1352" spans="1:7">
      <c r="A1352" t="s">
        <v>1540</v>
      </c>
      <c r="E1352">
        <v>1033</v>
      </c>
      <c r="G1352">
        <v>1033</v>
      </c>
    </row>
    <row r="1353" spans="1:7">
      <c r="A1353" t="s">
        <v>679</v>
      </c>
      <c r="D1353">
        <v>667</v>
      </c>
      <c r="G1353">
        <v>667</v>
      </c>
    </row>
    <row r="1354" spans="1:7">
      <c r="A1354" t="s">
        <v>1082</v>
      </c>
      <c r="B1354">
        <v>1044</v>
      </c>
      <c r="G1354">
        <v>1044</v>
      </c>
    </row>
    <row r="1355" spans="1:7">
      <c r="A1355" t="s">
        <v>870</v>
      </c>
      <c r="C1355">
        <v>1062</v>
      </c>
      <c r="D1355">
        <v>1318</v>
      </c>
      <c r="E1355">
        <v>1165</v>
      </c>
      <c r="G1355">
        <v>3545</v>
      </c>
    </row>
    <row r="1356" spans="1:7">
      <c r="A1356" t="s">
        <v>682</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1082</v>
      </c>
    </row>
    <row r="1370" spans="1:7">
      <c r="A1370" t="s">
        <v>870</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868</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873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953</v>
      </c>
      <c r="B1403">
        <v>1163</v>
      </c>
      <c r="G1403">
        <v>1163</v>
      </c>
    </row>
    <row r="1404" spans="1:7">
      <c r="A1404" t="s">
        <v>1170</v>
      </c>
      <c r="C1404">
        <v>560</v>
      </c>
      <c r="D1404">
        <v>367</v>
      </c>
      <c r="G1404">
        <v>927</v>
      </c>
    </row>
    <row r="1405" spans="1:7">
      <c r="A1405" t="s">
        <v>1514</v>
      </c>
    </row>
    <row r="1406" spans="1:7">
      <c r="A1406" t="s">
        <v>1036</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873</v>
      </c>
      <c r="B1419">
        <v>225</v>
      </c>
      <c r="C1419">
        <v>135</v>
      </c>
      <c r="D1419">
        <v>494</v>
      </c>
      <c r="E1419">
        <v>333</v>
      </c>
      <c r="F1419">
        <v>377</v>
      </c>
      <c r="G1419">
        <v>1564</v>
      </c>
    </row>
    <row r="1420" spans="1:7">
      <c r="A1420" t="s">
        <v>998</v>
      </c>
    </row>
    <row r="1421" spans="1:7">
      <c r="A1421" t="s">
        <v>1026</v>
      </c>
    </row>
    <row r="1422" spans="1:7">
      <c r="A1422" t="s">
        <v>1294</v>
      </c>
      <c r="D1422">
        <v>2020</v>
      </c>
      <c r="E1422">
        <v>1855</v>
      </c>
      <c r="F1422">
        <v>1609</v>
      </c>
      <c r="G1422">
        <v>5484</v>
      </c>
    </row>
    <row r="1423" spans="1:7">
      <c r="A1423" t="s">
        <v>985</v>
      </c>
      <c r="B1423">
        <v>735</v>
      </c>
      <c r="C1423">
        <v>755</v>
      </c>
      <c r="D1423">
        <v>897</v>
      </c>
      <c r="E1423">
        <v>583</v>
      </c>
      <c r="G1423">
        <v>2970</v>
      </c>
    </row>
    <row r="1424" spans="1:7">
      <c r="A1424" t="s">
        <v>1666</v>
      </c>
      <c r="C1424">
        <v>513</v>
      </c>
      <c r="G1424">
        <v>513</v>
      </c>
    </row>
    <row r="1425" spans="1:7">
      <c r="A1425" t="s">
        <v>896</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873</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1001</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1001</v>
      </c>
      <c r="C1456">
        <v>400</v>
      </c>
      <c r="G1456">
        <v>400</v>
      </c>
    </row>
    <row r="1457" spans="1:7">
      <c r="A1457" t="s">
        <v>1304</v>
      </c>
    </row>
    <row r="1458" spans="1:7">
      <c r="A1458" t="s">
        <v>1320</v>
      </c>
    </row>
    <row r="1459" spans="1:7">
      <c r="A1459" t="s">
        <v>1307</v>
      </c>
    </row>
    <row r="1460" spans="1:7">
      <c r="A1460" t="s">
        <v>1318</v>
      </c>
    </row>
    <row r="1461" spans="1:7">
      <c r="A1461" t="s">
        <v>1003</v>
      </c>
      <c r="B1461">
        <v>1360</v>
      </c>
      <c r="G1461">
        <v>1360</v>
      </c>
    </row>
    <row r="1462" spans="1:7">
      <c r="A1462" t="s">
        <v>1310</v>
      </c>
      <c r="C1462">
        <v>102</v>
      </c>
      <c r="G1462">
        <v>102</v>
      </c>
    </row>
    <row r="1463" spans="1:7">
      <c r="A1463" t="s">
        <v>1312</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1001</v>
      </c>
    </row>
    <row r="1474" spans="1:7">
      <c r="A1474" t="s">
        <v>1003</v>
      </c>
    </row>
    <row r="1475" spans="1:7">
      <c r="A1475" t="s">
        <v>1310</v>
      </c>
    </row>
    <row r="1476" spans="1:7">
      <c r="A1476" t="s">
        <v>1312</v>
      </c>
    </row>
    <row r="1477" spans="1:7">
      <c r="A1477" t="s">
        <v>1030</v>
      </c>
      <c r="B1477">
        <v>2719</v>
      </c>
      <c r="C1477">
        <v>2206</v>
      </c>
      <c r="D1477">
        <v>2612</v>
      </c>
      <c r="E1477">
        <v>1765</v>
      </c>
      <c r="F1477">
        <v>1356</v>
      </c>
      <c r="G1477">
        <v>10658</v>
      </c>
    </row>
    <row r="1478" spans="1:7">
      <c r="A1478" t="s">
        <v>1668</v>
      </c>
    </row>
    <row r="1479" spans="1:7">
      <c r="A1479" t="s">
        <v>835</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835</v>
      </c>
      <c r="B1489">
        <v>940</v>
      </c>
      <c r="C1489">
        <v>1575</v>
      </c>
      <c r="D1489">
        <v>507</v>
      </c>
      <c r="F1489">
        <v>354</v>
      </c>
      <c r="G1489">
        <v>3376</v>
      </c>
    </row>
    <row r="1490" spans="1:7">
      <c r="A1490" t="s">
        <v>843</v>
      </c>
      <c r="E1490">
        <v>2434</v>
      </c>
      <c r="G1490">
        <v>2434</v>
      </c>
    </row>
    <row r="1491" spans="1:7">
      <c r="A1491" t="s">
        <v>827</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1018</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835</v>
      </c>
      <c r="B1508">
        <v>864</v>
      </c>
      <c r="C1508">
        <v>674</v>
      </c>
      <c r="D1508">
        <v>724</v>
      </c>
      <c r="E1508">
        <v>165</v>
      </c>
      <c r="G1508">
        <v>2427</v>
      </c>
    </row>
    <row r="1509" spans="1:7">
      <c r="A1509" t="s">
        <v>843</v>
      </c>
      <c r="D1509">
        <v>1012</v>
      </c>
      <c r="G1509">
        <v>1012</v>
      </c>
    </row>
    <row r="1510" spans="1:7">
      <c r="A1510" t="s">
        <v>827</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930</v>
      </c>
      <c r="B1513">
        <v>1246</v>
      </c>
      <c r="G1513">
        <v>1246</v>
      </c>
    </row>
    <row r="1514" spans="1:7">
      <c r="A1514" t="s">
        <v>1018</v>
      </c>
      <c r="B1514">
        <v>1339</v>
      </c>
      <c r="C1514">
        <v>857</v>
      </c>
      <c r="D1514">
        <v>32</v>
      </c>
      <c r="G1514">
        <v>2228</v>
      </c>
    </row>
    <row r="1515" spans="1:7">
      <c r="A1515" t="s">
        <v>913</v>
      </c>
      <c r="E1515">
        <v>2018</v>
      </c>
      <c r="F1515">
        <v>1563</v>
      </c>
      <c r="G1515">
        <v>3581</v>
      </c>
    </row>
    <row r="1516" spans="1:7">
      <c r="A1516" t="s">
        <v>927</v>
      </c>
      <c r="D1516">
        <v>440</v>
      </c>
      <c r="F1516">
        <v>549</v>
      </c>
      <c r="G1516">
        <v>989</v>
      </c>
    </row>
    <row r="1517" spans="1:7">
      <c r="A1517" t="s">
        <v>1669</v>
      </c>
      <c r="D1517">
        <v>641</v>
      </c>
      <c r="G1517">
        <v>641</v>
      </c>
    </row>
    <row r="1518" spans="1:7">
      <c r="A1518" t="s">
        <v>1015</v>
      </c>
      <c r="D1518">
        <v>947</v>
      </c>
      <c r="E1518">
        <v>1381</v>
      </c>
      <c r="G1518">
        <v>2328</v>
      </c>
    </row>
    <row r="1519" spans="1:7">
      <c r="A1519" t="s">
        <v>831</v>
      </c>
      <c r="C1519">
        <v>2304</v>
      </c>
      <c r="D1519">
        <v>1216</v>
      </c>
      <c r="E1519">
        <v>2932</v>
      </c>
      <c r="G1519">
        <v>6452</v>
      </c>
    </row>
    <row r="1520" spans="1:7">
      <c r="A1520" t="s">
        <v>813</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843</v>
      </c>
      <c r="B1528">
        <v>757</v>
      </c>
      <c r="G1528">
        <v>757</v>
      </c>
    </row>
    <row r="1529" spans="1:7">
      <c r="A1529" t="s">
        <v>827</v>
      </c>
      <c r="C1529">
        <v>110</v>
      </c>
      <c r="G1529">
        <v>110</v>
      </c>
    </row>
    <row r="1530" spans="1:7">
      <c r="A1530" t="s">
        <v>930</v>
      </c>
      <c r="F1530">
        <v>630</v>
      </c>
      <c r="G1530">
        <v>630</v>
      </c>
    </row>
    <row r="1531" spans="1:7">
      <c r="A1531" t="s">
        <v>929</v>
      </c>
      <c r="D1531">
        <v>43</v>
      </c>
      <c r="E1531">
        <v>8</v>
      </c>
      <c r="G1531">
        <v>51</v>
      </c>
    </row>
    <row r="1532" spans="1:7">
      <c r="A1532" t="s">
        <v>913</v>
      </c>
      <c r="B1532">
        <v>699</v>
      </c>
      <c r="C1532">
        <v>463</v>
      </c>
      <c r="D1532">
        <v>561</v>
      </c>
      <c r="E1532">
        <v>129</v>
      </c>
      <c r="G1532">
        <v>1852</v>
      </c>
    </row>
    <row r="1533" spans="1:7">
      <c r="A1533" t="s">
        <v>927</v>
      </c>
      <c r="B1533">
        <v>847</v>
      </c>
      <c r="C1533">
        <v>555</v>
      </c>
      <c r="D1533">
        <v>831</v>
      </c>
      <c r="G1533">
        <v>2233</v>
      </c>
    </row>
    <row r="1534" spans="1:7">
      <c r="A1534" t="s">
        <v>1015</v>
      </c>
      <c r="B1534">
        <v>897</v>
      </c>
      <c r="C1534">
        <v>408</v>
      </c>
      <c r="G1534">
        <v>1305</v>
      </c>
    </row>
    <row r="1535" spans="1:7">
      <c r="A1535" t="s">
        <v>831</v>
      </c>
      <c r="B1535">
        <v>350</v>
      </c>
      <c r="G1535">
        <v>350</v>
      </c>
    </row>
    <row r="1536" spans="1:7">
      <c r="A1536" t="s">
        <v>813</v>
      </c>
      <c r="D1536">
        <v>140</v>
      </c>
      <c r="G1536">
        <v>140</v>
      </c>
    </row>
    <row r="1537" spans="1:7">
      <c r="A1537" t="s">
        <v>1538</v>
      </c>
      <c r="C1537">
        <v>1174</v>
      </c>
      <c r="D1537">
        <v>1060</v>
      </c>
      <c r="E1537">
        <v>818</v>
      </c>
      <c r="F1537">
        <v>441</v>
      </c>
      <c r="G1537">
        <v>3493</v>
      </c>
    </row>
    <row r="1538" spans="1:7">
      <c r="A1538" t="s">
        <v>742</v>
      </c>
      <c r="C1538">
        <v>521</v>
      </c>
      <c r="D1538">
        <v>701</v>
      </c>
      <c r="E1538">
        <v>707</v>
      </c>
      <c r="F1538">
        <v>512</v>
      </c>
      <c r="G1538">
        <v>2441</v>
      </c>
    </row>
    <row r="1539" spans="1:7">
      <c r="A1539" t="s">
        <v>1012</v>
      </c>
      <c r="C1539">
        <v>473</v>
      </c>
      <c r="D1539">
        <v>1258</v>
      </c>
      <c r="E1539">
        <v>1494</v>
      </c>
      <c r="G1539">
        <v>3225</v>
      </c>
    </row>
    <row r="1540" spans="1:7">
      <c r="A1540" t="s">
        <v>846</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868</v>
      </c>
      <c r="D1549">
        <v>258</v>
      </c>
      <c r="G1549">
        <v>258</v>
      </c>
    </row>
    <row r="1550" spans="1:7">
      <c r="A1550" t="s">
        <v>843</v>
      </c>
      <c r="B1550">
        <v>1627</v>
      </c>
      <c r="G1550">
        <v>1627</v>
      </c>
    </row>
    <row r="1551" spans="1:7">
      <c r="A1551" t="s">
        <v>1299</v>
      </c>
      <c r="E1551">
        <v>110</v>
      </c>
      <c r="G1551">
        <v>110</v>
      </c>
    </row>
    <row r="1552" spans="1:7">
      <c r="A1552" t="s">
        <v>930</v>
      </c>
      <c r="B1552">
        <v>114</v>
      </c>
      <c r="G1552">
        <v>114</v>
      </c>
    </row>
    <row r="1553" spans="1:7">
      <c r="A1553" t="s">
        <v>927</v>
      </c>
      <c r="B1553">
        <v>217</v>
      </c>
      <c r="G1553">
        <v>217</v>
      </c>
    </row>
    <row r="1554" spans="1:7">
      <c r="A1554" t="s">
        <v>1015</v>
      </c>
      <c r="C1554">
        <v>2700</v>
      </c>
      <c r="G1554">
        <v>2700</v>
      </c>
    </row>
    <row r="1555" spans="1:7">
      <c r="A1555" t="s">
        <v>813</v>
      </c>
      <c r="B1555">
        <v>763</v>
      </c>
      <c r="C1555">
        <v>745</v>
      </c>
      <c r="D1555">
        <v>673</v>
      </c>
      <c r="F1555">
        <v>931</v>
      </c>
      <c r="G1555">
        <v>3112</v>
      </c>
    </row>
    <row r="1556" spans="1:7">
      <c r="A1556" t="s">
        <v>1538</v>
      </c>
      <c r="C1556">
        <v>679</v>
      </c>
      <c r="D1556">
        <v>263</v>
      </c>
      <c r="E1556">
        <v>46</v>
      </c>
      <c r="G1556">
        <v>988</v>
      </c>
    </row>
    <row r="1557" spans="1:7">
      <c r="A1557" t="s">
        <v>742</v>
      </c>
    </row>
    <row r="1558" spans="1:7">
      <c r="A1558" t="s">
        <v>1012</v>
      </c>
      <c r="B1558">
        <v>1070</v>
      </c>
      <c r="C1558">
        <v>584</v>
      </c>
      <c r="G1558">
        <v>1654</v>
      </c>
    </row>
    <row r="1559" spans="1:7">
      <c r="A1559" t="s">
        <v>850</v>
      </c>
      <c r="B1559">
        <v>525</v>
      </c>
      <c r="D1559">
        <v>787</v>
      </c>
      <c r="F1559">
        <v>540</v>
      </c>
      <c r="G1559">
        <v>1852</v>
      </c>
    </row>
    <row r="1560" spans="1:7">
      <c r="A1560" t="s">
        <v>699</v>
      </c>
      <c r="B1560">
        <v>483</v>
      </c>
      <c r="F1560">
        <v>191</v>
      </c>
      <c r="G1560">
        <v>674</v>
      </c>
    </row>
    <row r="1561" spans="1:7">
      <c r="A1561" t="s">
        <v>874</v>
      </c>
      <c r="C1561">
        <v>443</v>
      </c>
      <c r="D1561">
        <v>406</v>
      </c>
      <c r="E1561">
        <v>361</v>
      </c>
      <c r="F1561">
        <v>345</v>
      </c>
      <c r="G1561">
        <v>1555</v>
      </c>
    </row>
    <row r="1562" spans="1:7">
      <c r="A1562" t="s">
        <v>915</v>
      </c>
      <c r="C1562">
        <v>1520</v>
      </c>
      <c r="D1562">
        <v>413</v>
      </c>
      <c r="E1562">
        <v>1539</v>
      </c>
      <c r="F1562">
        <v>770</v>
      </c>
      <c r="G1562">
        <v>4242</v>
      </c>
    </row>
    <row r="1563" spans="1:7">
      <c r="A1563" t="s">
        <v>1507</v>
      </c>
      <c r="D1563">
        <v>675</v>
      </c>
      <c r="E1563">
        <v>1313</v>
      </c>
      <c r="G1563">
        <v>1988</v>
      </c>
    </row>
    <row r="1564" spans="1:7">
      <c r="A1564" t="s">
        <v>1021</v>
      </c>
      <c r="D1564">
        <v>1245</v>
      </c>
      <c r="E1564">
        <v>1150</v>
      </c>
      <c r="F1564">
        <v>1240</v>
      </c>
      <c r="G1564">
        <v>3635</v>
      </c>
    </row>
    <row r="1565" spans="1:7">
      <c r="A1565" t="s">
        <v>1301</v>
      </c>
      <c r="D1565">
        <v>73</v>
      </c>
      <c r="E1565">
        <v>35</v>
      </c>
      <c r="G1565">
        <v>108</v>
      </c>
    </row>
    <row r="1566" spans="1:7">
      <c r="A1566" t="s">
        <v>825</v>
      </c>
      <c r="D1566">
        <v>292</v>
      </c>
      <c r="F1566">
        <v>2380</v>
      </c>
      <c r="G1566">
        <v>2672</v>
      </c>
    </row>
    <row r="1567" spans="1:7">
      <c r="A1567" t="s">
        <v>1509</v>
      </c>
      <c r="E1567">
        <v>145</v>
      </c>
      <c r="G1567">
        <v>145</v>
      </c>
    </row>
    <row r="1568" spans="1:7">
      <c r="A1568" t="s">
        <v>864</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C1574">
        <v>245</v>
      </c>
      <c r="G1574">
        <v>245</v>
      </c>
    </row>
    <row r="1575" spans="1:7">
      <c r="A1575" t="s">
        <v>1224</v>
      </c>
    </row>
    <row r="1576" spans="1:7">
      <c r="A1576" t="s">
        <v>930</v>
      </c>
      <c r="F1576">
        <v>241</v>
      </c>
      <c r="G1576">
        <v>241</v>
      </c>
    </row>
    <row r="1577" spans="1:7">
      <c r="A1577" t="s">
        <v>929</v>
      </c>
    </row>
    <row r="1578" spans="1:7">
      <c r="A1578" t="s">
        <v>1012</v>
      </c>
      <c r="E1578">
        <v>60</v>
      </c>
      <c r="G1578">
        <v>60</v>
      </c>
    </row>
    <row r="1579" spans="1:7">
      <c r="A1579" t="s">
        <v>850</v>
      </c>
      <c r="B1579">
        <v>585</v>
      </c>
      <c r="C1579">
        <v>464</v>
      </c>
      <c r="D1579">
        <v>579</v>
      </c>
      <c r="E1579">
        <v>300</v>
      </c>
      <c r="F1579">
        <v>216</v>
      </c>
      <c r="G1579">
        <v>2144</v>
      </c>
    </row>
    <row r="1580" spans="1:7">
      <c r="A1580" t="s">
        <v>699</v>
      </c>
      <c r="B1580">
        <v>587</v>
      </c>
      <c r="C1580">
        <v>364</v>
      </c>
      <c r="E1580">
        <v>654</v>
      </c>
      <c r="F1580">
        <v>1381</v>
      </c>
      <c r="G1580">
        <v>2986</v>
      </c>
    </row>
    <row r="1581" spans="1:7">
      <c r="A1581" t="s">
        <v>874</v>
      </c>
      <c r="B1581">
        <v>766</v>
      </c>
      <c r="C1581">
        <v>566</v>
      </c>
      <c r="D1581">
        <v>488</v>
      </c>
      <c r="F1581">
        <v>225</v>
      </c>
      <c r="G1581">
        <v>2045</v>
      </c>
    </row>
    <row r="1582" spans="1:7">
      <c r="A1582" t="s">
        <v>915</v>
      </c>
      <c r="B1582">
        <v>1126</v>
      </c>
      <c r="C1582">
        <v>879</v>
      </c>
      <c r="D1582">
        <v>218</v>
      </c>
      <c r="E1582">
        <v>71</v>
      </c>
      <c r="G1582">
        <v>2294</v>
      </c>
    </row>
    <row r="1583" spans="1:7">
      <c r="A1583" t="s">
        <v>1507</v>
      </c>
      <c r="C1583">
        <v>1000</v>
      </c>
      <c r="G1583">
        <v>1000</v>
      </c>
    </row>
    <row r="1584" spans="1:7">
      <c r="A1584" t="s">
        <v>1021</v>
      </c>
      <c r="B1584">
        <v>1210</v>
      </c>
      <c r="C1584">
        <v>1966</v>
      </c>
      <c r="D1584">
        <v>189</v>
      </c>
      <c r="G1584">
        <v>3365</v>
      </c>
    </row>
    <row r="1585" spans="1:7">
      <c r="A1585" t="s">
        <v>825</v>
      </c>
      <c r="C1585">
        <v>766</v>
      </c>
      <c r="G1585">
        <v>766</v>
      </c>
    </row>
    <row r="1586" spans="1:7">
      <c r="A1586" t="s">
        <v>864</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851</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813</v>
      </c>
      <c r="D1596">
        <v>145</v>
      </c>
      <c r="G1596">
        <v>145</v>
      </c>
    </row>
    <row r="1597" spans="1:7">
      <c r="A1597" t="s">
        <v>850</v>
      </c>
      <c r="C1597">
        <v>65</v>
      </c>
      <c r="G1597">
        <v>65</v>
      </c>
    </row>
    <row r="1598" spans="1:7">
      <c r="A1598" t="s">
        <v>699</v>
      </c>
      <c r="E1598">
        <v>1196</v>
      </c>
      <c r="G1598">
        <v>1196</v>
      </c>
    </row>
    <row r="1599" spans="1:7">
      <c r="A1599" t="s">
        <v>874</v>
      </c>
      <c r="C1599">
        <v>465</v>
      </c>
      <c r="D1599">
        <v>193</v>
      </c>
      <c r="E1599">
        <v>1067</v>
      </c>
      <c r="F1599">
        <v>339</v>
      </c>
      <c r="G1599">
        <v>2064</v>
      </c>
    </row>
    <row r="1600" spans="1:7">
      <c r="A1600" t="s">
        <v>1509</v>
      </c>
    </row>
    <row r="1601" spans="1:7">
      <c r="A1601" t="s">
        <v>1671</v>
      </c>
      <c r="E1601">
        <v>176</v>
      </c>
      <c r="F1601">
        <v>2202</v>
      </c>
      <c r="G1601">
        <v>2378</v>
      </c>
    </row>
    <row r="1602" spans="1:7">
      <c r="A1602" t="s">
        <v>851</v>
      </c>
      <c r="C1602">
        <v>649</v>
      </c>
      <c r="D1602">
        <v>130</v>
      </c>
      <c r="E1602">
        <v>864</v>
      </c>
      <c r="G1602">
        <v>1643</v>
      </c>
    </row>
    <row r="1603" spans="1:7">
      <c r="A1603" t="s">
        <v>574</v>
      </c>
      <c r="C1603">
        <v>1157</v>
      </c>
      <c r="G1603">
        <v>1157</v>
      </c>
    </row>
    <row r="1604" spans="1:7">
      <c r="A1604" t="s">
        <v>1504</v>
      </c>
      <c r="C1604">
        <v>2456</v>
      </c>
      <c r="D1604">
        <v>2095</v>
      </c>
      <c r="G1604">
        <v>4551</v>
      </c>
    </row>
    <row r="1605" spans="1:7">
      <c r="A1605" t="s">
        <v>816</v>
      </c>
      <c r="C1605">
        <v>591</v>
      </c>
      <c r="D1605">
        <v>670</v>
      </c>
      <c r="E1605">
        <v>622</v>
      </c>
      <c r="F1605">
        <v>664</v>
      </c>
      <c r="G1605">
        <v>2547</v>
      </c>
    </row>
    <row r="1606" spans="1:7">
      <c r="A1606" t="s">
        <v>839</v>
      </c>
      <c r="D1606">
        <v>420</v>
      </c>
      <c r="E1606">
        <v>690</v>
      </c>
      <c r="G1606">
        <v>1110</v>
      </c>
    </row>
    <row r="1607" spans="1:7">
      <c r="A1607" t="s">
        <v>705</v>
      </c>
      <c r="D1607">
        <v>1110</v>
      </c>
      <c r="E1607">
        <v>1904</v>
      </c>
      <c r="F1607">
        <v>836</v>
      </c>
      <c r="G1607">
        <v>3850</v>
      </c>
    </row>
    <row r="1608" spans="1:7">
      <c r="A1608" t="s">
        <v>565</v>
      </c>
      <c r="E1608">
        <v>319</v>
      </c>
      <c r="F1608">
        <v>446</v>
      </c>
      <c r="G1608">
        <v>765</v>
      </c>
    </row>
    <row r="1609" spans="1:7">
      <c r="A1609" t="s">
        <v>882</v>
      </c>
      <c r="E1609">
        <v>1251</v>
      </c>
      <c r="F1609">
        <v>2149</v>
      </c>
      <c r="G1609">
        <v>3400</v>
      </c>
    </row>
    <row r="1610" spans="1:7">
      <c r="A1610" t="s">
        <v>1024</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813</v>
      </c>
      <c r="B1618">
        <v>54</v>
      </c>
      <c r="G1618">
        <v>54</v>
      </c>
    </row>
    <row r="1619" spans="1:7">
      <c r="A1619" t="s">
        <v>699</v>
      </c>
      <c r="F1619">
        <v>241</v>
      </c>
      <c r="G1619">
        <v>241</v>
      </c>
    </row>
    <row r="1620" spans="1:7">
      <c r="A1620" t="s">
        <v>874</v>
      </c>
      <c r="C1620">
        <v>411</v>
      </c>
      <c r="D1620">
        <v>237</v>
      </c>
      <c r="F1620">
        <v>26</v>
      </c>
      <c r="G1620">
        <v>674</v>
      </c>
    </row>
    <row r="1621" spans="1:7">
      <c r="A1621" t="s">
        <v>825</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851</v>
      </c>
      <c r="B1625">
        <v>500</v>
      </c>
      <c r="C1625">
        <v>985</v>
      </c>
      <c r="D1625">
        <v>860</v>
      </c>
      <c r="E1625">
        <v>212</v>
      </c>
      <c r="G1625">
        <v>2557</v>
      </c>
    </row>
    <row r="1626" spans="1:7">
      <c r="A1626" t="s">
        <v>816</v>
      </c>
      <c r="B1626">
        <v>783</v>
      </c>
      <c r="C1626">
        <v>733</v>
      </c>
      <c r="D1626">
        <v>970</v>
      </c>
      <c r="E1626">
        <v>917</v>
      </c>
      <c r="F1626">
        <v>589</v>
      </c>
      <c r="G1626">
        <v>3992</v>
      </c>
    </row>
    <row r="1627" spans="1:7">
      <c r="A1627" t="s">
        <v>839</v>
      </c>
      <c r="B1627">
        <v>612</v>
      </c>
      <c r="G1627">
        <v>612</v>
      </c>
    </row>
    <row r="1628" spans="1:7">
      <c r="A1628" t="s">
        <v>705</v>
      </c>
      <c r="C1628">
        <v>1309</v>
      </c>
      <c r="D1628">
        <v>427</v>
      </c>
      <c r="E1628">
        <v>421</v>
      </c>
      <c r="G1628">
        <v>2157</v>
      </c>
    </row>
    <row r="1629" spans="1:7">
      <c r="A1629" t="s">
        <v>565</v>
      </c>
      <c r="B1629">
        <v>693</v>
      </c>
      <c r="C1629">
        <v>596</v>
      </c>
      <c r="D1629">
        <v>240</v>
      </c>
      <c r="E1629">
        <v>180</v>
      </c>
      <c r="F1629">
        <v>150</v>
      </c>
      <c r="G1629">
        <v>1859</v>
      </c>
    </row>
    <row r="1630" spans="1:7">
      <c r="A1630" t="s">
        <v>882</v>
      </c>
      <c r="B1630">
        <v>1826</v>
      </c>
      <c r="C1630">
        <v>882</v>
      </c>
      <c r="D1630">
        <v>1681</v>
      </c>
      <c r="E1630">
        <v>760</v>
      </c>
      <c r="F1630">
        <v>243</v>
      </c>
      <c r="G1630">
        <v>5392</v>
      </c>
    </row>
    <row r="1631" spans="1:7">
      <c r="A1631" t="s">
        <v>1024</v>
      </c>
      <c r="C1631">
        <v>2110</v>
      </c>
      <c r="D1631">
        <v>218</v>
      </c>
      <c r="E1631">
        <v>796</v>
      </c>
      <c r="F1631">
        <v>800</v>
      </c>
      <c r="G1631">
        <v>3924</v>
      </c>
    </row>
    <row r="1632" spans="1:7">
      <c r="A1632" t="s">
        <v>576</v>
      </c>
      <c r="B1632">
        <v>514</v>
      </c>
      <c r="C1632">
        <v>457</v>
      </c>
      <c r="D1632">
        <v>580</v>
      </c>
      <c r="E1632">
        <v>590</v>
      </c>
      <c r="F1632">
        <v>351</v>
      </c>
      <c r="G1632">
        <v>2492</v>
      </c>
    </row>
    <row r="1633" spans="1:7">
      <c r="A1633" t="s">
        <v>712</v>
      </c>
      <c r="B1633">
        <v>1084</v>
      </c>
      <c r="D1633">
        <v>2699</v>
      </c>
      <c r="G1633">
        <v>3783</v>
      </c>
    </row>
    <row r="1634" spans="1:7">
      <c r="A1634" t="s">
        <v>934</v>
      </c>
      <c r="B1634">
        <v>1433</v>
      </c>
      <c r="C1634">
        <v>2630</v>
      </c>
      <c r="D1634">
        <v>1848</v>
      </c>
      <c r="G1634">
        <v>5911</v>
      </c>
    </row>
    <row r="1635" spans="1:7">
      <c r="A1635" t="s">
        <v>1298</v>
      </c>
      <c r="B1635">
        <v>500</v>
      </c>
      <c r="C1635">
        <v>260</v>
      </c>
      <c r="G1635">
        <v>760</v>
      </c>
    </row>
    <row r="1636" spans="1:7">
      <c r="A1636" t="s">
        <v>663</v>
      </c>
      <c r="E1636">
        <v>590</v>
      </c>
      <c r="F1636">
        <v>261</v>
      </c>
      <c r="G1636">
        <v>851</v>
      </c>
    </row>
    <row r="1637" spans="1:7">
      <c r="A1637" t="s">
        <v>916</v>
      </c>
      <c r="E1637">
        <v>2715</v>
      </c>
      <c r="F1637">
        <v>1377</v>
      </c>
      <c r="G1637">
        <v>4092</v>
      </c>
    </row>
    <row r="1638" spans="1:7">
      <c r="A1638" t="s">
        <v>918</v>
      </c>
      <c r="E1638">
        <v>804</v>
      </c>
      <c r="F1638">
        <v>559</v>
      </c>
      <c r="G1638">
        <v>1363</v>
      </c>
    </row>
    <row r="1639" spans="1:7">
      <c r="A1639" t="s">
        <v>877</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813</v>
      </c>
      <c r="C1647">
        <v>441</v>
      </c>
      <c r="D1647">
        <v>7</v>
      </c>
      <c r="E1647">
        <v>36</v>
      </c>
      <c r="G1647">
        <v>484</v>
      </c>
    </row>
    <row r="1648" spans="1:7">
      <c r="A1648" t="s">
        <v>699</v>
      </c>
      <c r="E1648">
        <v>525</v>
      </c>
      <c r="G1648">
        <v>525</v>
      </c>
    </row>
    <row r="1649" spans="1:7">
      <c r="A1649" t="s">
        <v>874</v>
      </c>
    </row>
    <row r="1650" spans="1:7">
      <c r="A1650" t="s">
        <v>1547</v>
      </c>
      <c r="B1650">
        <v>100</v>
      </c>
      <c r="G1650">
        <v>100</v>
      </c>
    </row>
    <row r="1651" spans="1:7">
      <c r="A1651" t="s">
        <v>851</v>
      </c>
      <c r="B1651">
        <v>314</v>
      </c>
      <c r="G1651">
        <v>314</v>
      </c>
    </row>
    <row r="1652" spans="1:7">
      <c r="A1652" t="s">
        <v>574</v>
      </c>
      <c r="B1652">
        <v>1643</v>
      </c>
      <c r="C1652">
        <v>1601</v>
      </c>
      <c r="D1652">
        <v>764</v>
      </c>
      <c r="G1652">
        <v>4008</v>
      </c>
    </row>
    <row r="1653" spans="1:7">
      <c r="A1653" t="s">
        <v>816</v>
      </c>
      <c r="B1653">
        <v>230</v>
      </c>
      <c r="D1653">
        <v>31</v>
      </c>
      <c r="E1653">
        <v>24</v>
      </c>
      <c r="F1653">
        <v>19</v>
      </c>
      <c r="G1653">
        <v>304</v>
      </c>
    </row>
    <row r="1654" spans="1:7">
      <c r="A1654" t="s">
        <v>705</v>
      </c>
      <c r="E1654">
        <v>43</v>
      </c>
      <c r="G1654">
        <v>43</v>
      </c>
    </row>
    <row r="1655" spans="1:7">
      <c r="A1655" t="s">
        <v>565</v>
      </c>
      <c r="D1655">
        <v>510</v>
      </c>
      <c r="E1655">
        <v>320</v>
      </c>
      <c r="F1655">
        <v>155</v>
      </c>
      <c r="G1655">
        <v>985</v>
      </c>
    </row>
    <row r="1656" spans="1:7">
      <c r="A1656" t="s">
        <v>882</v>
      </c>
      <c r="C1656">
        <v>68</v>
      </c>
      <c r="F1656">
        <v>2404</v>
      </c>
      <c r="G1656">
        <v>2472</v>
      </c>
    </row>
    <row r="1657" spans="1:7">
      <c r="A1657" t="s">
        <v>1024</v>
      </c>
      <c r="B1657">
        <v>363</v>
      </c>
      <c r="G1657">
        <v>363</v>
      </c>
    </row>
    <row r="1658" spans="1:7">
      <c r="A1658" t="s">
        <v>576</v>
      </c>
      <c r="B1658">
        <v>370</v>
      </c>
      <c r="G1658">
        <v>370</v>
      </c>
    </row>
    <row r="1659" spans="1:7">
      <c r="A1659" t="s">
        <v>663</v>
      </c>
    </row>
    <row r="1660" spans="1:7">
      <c r="A1660" t="s">
        <v>916</v>
      </c>
      <c r="B1660">
        <v>675</v>
      </c>
      <c r="C1660">
        <v>668</v>
      </c>
      <c r="D1660">
        <v>44</v>
      </c>
      <c r="E1660">
        <v>256</v>
      </c>
      <c r="F1660">
        <v>42</v>
      </c>
      <c r="G1660">
        <v>1685</v>
      </c>
    </row>
    <row r="1661" spans="1:7">
      <c r="A1661" t="s">
        <v>918</v>
      </c>
      <c r="B1661">
        <v>1052</v>
      </c>
      <c r="C1661">
        <v>1291</v>
      </c>
      <c r="D1661">
        <v>781</v>
      </c>
      <c r="E1661">
        <v>294</v>
      </c>
      <c r="F1661">
        <v>413</v>
      </c>
      <c r="G1661">
        <v>3831</v>
      </c>
    </row>
    <row r="1662" spans="1:7">
      <c r="A1662" t="s">
        <v>877</v>
      </c>
      <c r="B1662">
        <v>1403</v>
      </c>
      <c r="C1662">
        <v>1668</v>
      </c>
      <c r="D1662">
        <v>1670</v>
      </c>
      <c r="E1662">
        <v>1364</v>
      </c>
      <c r="G1662">
        <v>6105</v>
      </c>
    </row>
    <row r="1663" spans="1:7">
      <c r="A1663" t="s">
        <v>887</v>
      </c>
      <c r="B1663">
        <v>935</v>
      </c>
      <c r="C1663">
        <v>2201</v>
      </c>
      <c r="D1663">
        <v>2415</v>
      </c>
      <c r="E1663">
        <v>1484</v>
      </c>
      <c r="F1663">
        <v>792</v>
      </c>
      <c r="G1663">
        <v>7827</v>
      </c>
    </row>
    <row r="1664" spans="1:7">
      <c r="A1664" t="s">
        <v>931</v>
      </c>
      <c r="B1664">
        <v>557</v>
      </c>
      <c r="C1664">
        <v>788</v>
      </c>
      <c r="D1664">
        <v>911</v>
      </c>
      <c r="E1664">
        <v>820</v>
      </c>
      <c r="G1664">
        <v>3076</v>
      </c>
    </row>
    <row r="1665" spans="1:7">
      <c r="A1665" t="s">
        <v>919</v>
      </c>
      <c r="B1665">
        <v>554</v>
      </c>
      <c r="C1665">
        <v>592</v>
      </c>
      <c r="G1665">
        <v>1146</v>
      </c>
    </row>
    <row r="1666" spans="1:7">
      <c r="A1666" t="s">
        <v>860</v>
      </c>
      <c r="D1666">
        <v>1095</v>
      </c>
      <c r="E1666">
        <v>1806</v>
      </c>
      <c r="G1666">
        <v>2901</v>
      </c>
    </row>
    <row r="1667" spans="1:7">
      <c r="A1667" t="s">
        <v>893</v>
      </c>
      <c r="E1667">
        <v>800</v>
      </c>
      <c r="G1667">
        <v>800</v>
      </c>
    </row>
    <row r="1668" spans="1:7">
      <c r="A1668" t="s">
        <v>856</v>
      </c>
      <c r="F1668">
        <v>1633</v>
      </c>
      <c r="G1668">
        <v>1633</v>
      </c>
    </row>
    <row r="1669" spans="1:7">
      <c r="A1669" t="s">
        <v>858</v>
      </c>
      <c r="E1669">
        <v>981</v>
      </c>
      <c r="F1669">
        <v>1038</v>
      </c>
      <c r="G1669">
        <v>2019</v>
      </c>
    </row>
    <row r="1670" spans="1:7">
      <c r="A1670" t="s">
        <v>697</v>
      </c>
      <c r="E1670">
        <v>1809</v>
      </c>
      <c r="F1670">
        <v>1876</v>
      </c>
      <c r="G1670">
        <v>3685</v>
      </c>
    </row>
    <row r="1671" spans="1:7">
      <c r="A1671" t="s">
        <v>817</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C1679">
        <v>120</v>
      </c>
      <c r="E1679">
        <v>40</v>
      </c>
      <c r="G1679">
        <v>160</v>
      </c>
    </row>
    <row r="1680" spans="1:7">
      <c r="A1680" t="s">
        <v>574</v>
      </c>
      <c r="C1680">
        <v>1083</v>
      </c>
      <c r="G1680">
        <v>1083</v>
      </c>
    </row>
    <row r="1681" spans="1:7">
      <c r="A1681" t="s">
        <v>816</v>
      </c>
      <c r="B1681">
        <v>27</v>
      </c>
      <c r="C1681">
        <v>32</v>
      </c>
      <c r="D1681">
        <v>32</v>
      </c>
      <c r="E1681">
        <v>65</v>
      </c>
      <c r="F1681">
        <v>31</v>
      </c>
      <c r="G1681">
        <v>187</v>
      </c>
    </row>
    <row r="1682" spans="1:7">
      <c r="A1682" t="s">
        <v>565</v>
      </c>
      <c r="B1682">
        <v>350</v>
      </c>
      <c r="C1682">
        <v>180</v>
      </c>
      <c r="D1682">
        <v>529</v>
      </c>
      <c r="E1682">
        <v>415</v>
      </c>
      <c r="G1682">
        <v>1474</v>
      </c>
    </row>
    <row r="1683" spans="1:7">
      <c r="A1683" t="s">
        <v>576</v>
      </c>
      <c r="D1683">
        <v>1008</v>
      </c>
      <c r="E1683">
        <v>653</v>
      </c>
      <c r="G1683">
        <v>1661</v>
      </c>
    </row>
    <row r="1684" spans="1:7">
      <c r="A1684" t="s">
        <v>712</v>
      </c>
      <c r="B1684">
        <v>1076</v>
      </c>
      <c r="C1684">
        <v>999</v>
      </c>
      <c r="F1684">
        <v>309</v>
      </c>
      <c r="G1684">
        <v>2384</v>
      </c>
    </row>
    <row r="1685" spans="1:7">
      <c r="A1685" t="s">
        <v>877</v>
      </c>
    </row>
    <row r="1686" spans="1:7">
      <c r="A1686" t="s">
        <v>887</v>
      </c>
      <c r="D1686">
        <v>289</v>
      </c>
      <c r="G1686">
        <v>289</v>
      </c>
    </row>
    <row r="1687" spans="1:7">
      <c r="A1687" t="s">
        <v>931</v>
      </c>
      <c r="B1687">
        <v>572</v>
      </c>
      <c r="C1687">
        <v>236</v>
      </c>
      <c r="D1687">
        <v>550</v>
      </c>
      <c r="E1687">
        <v>510</v>
      </c>
      <c r="G1687">
        <v>1868</v>
      </c>
    </row>
    <row r="1688" spans="1:7">
      <c r="A1688" t="s">
        <v>919</v>
      </c>
      <c r="E1688">
        <v>3</v>
      </c>
      <c r="F1688">
        <v>402</v>
      </c>
      <c r="G1688">
        <v>405</v>
      </c>
    </row>
    <row r="1689" spans="1:7">
      <c r="A1689" t="s">
        <v>856</v>
      </c>
      <c r="D1689">
        <v>1210</v>
      </c>
      <c r="E1689">
        <v>1249</v>
      </c>
      <c r="G1689">
        <v>2459</v>
      </c>
    </row>
    <row r="1690" spans="1:7">
      <c r="A1690" t="s">
        <v>858</v>
      </c>
      <c r="B1690">
        <v>806</v>
      </c>
      <c r="C1690">
        <v>977</v>
      </c>
      <c r="D1690">
        <v>621</v>
      </c>
      <c r="G1690">
        <v>2404</v>
      </c>
    </row>
    <row r="1691" spans="1:7">
      <c r="A1691" t="s">
        <v>697</v>
      </c>
      <c r="B1691">
        <v>636</v>
      </c>
      <c r="G1691">
        <v>636</v>
      </c>
    </row>
    <row r="1692" spans="1:7">
      <c r="A1692" t="s">
        <v>817</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879</v>
      </c>
      <c r="B1695">
        <v>1161</v>
      </c>
      <c r="D1695">
        <v>2191</v>
      </c>
      <c r="E1695">
        <v>520</v>
      </c>
      <c r="G1695">
        <v>3872</v>
      </c>
    </row>
    <row r="1696" spans="1:7">
      <c r="A1696" t="s">
        <v>880</v>
      </c>
      <c r="B1696">
        <v>1639</v>
      </c>
      <c r="C1696">
        <v>2989</v>
      </c>
      <c r="D1696">
        <v>1756</v>
      </c>
      <c r="E1696">
        <v>1605</v>
      </c>
      <c r="G1696">
        <v>7989</v>
      </c>
    </row>
    <row r="1697" spans="1:7">
      <c r="A1697" t="s">
        <v>595</v>
      </c>
      <c r="B1697">
        <v>300</v>
      </c>
      <c r="C1697">
        <v>387</v>
      </c>
      <c r="D1697">
        <v>245</v>
      </c>
      <c r="E1697">
        <v>245</v>
      </c>
      <c r="G1697">
        <v>1177</v>
      </c>
    </row>
    <row r="1698" spans="1:7">
      <c r="A1698" t="s">
        <v>1672</v>
      </c>
      <c r="B1698">
        <v>75</v>
      </c>
      <c r="C1698">
        <v>248</v>
      </c>
      <c r="G1698">
        <v>323</v>
      </c>
    </row>
    <row r="1699" spans="1:7">
      <c r="A1699" t="s">
        <v>612</v>
      </c>
      <c r="B1699">
        <v>139</v>
      </c>
      <c r="C1699">
        <v>361</v>
      </c>
      <c r="D1699">
        <v>2000</v>
      </c>
      <c r="E1699">
        <v>2076</v>
      </c>
      <c r="G1699">
        <v>4576</v>
      </c>
    </row>
    <row r="1700" spans="1:7">
      <c r="A1700" t="s">
        <v>584</v>
      </c>
      <c r="E1700">
        <v>1289</v>
      </c>
      <c r="G1700">
        <v>1289</v>
      </c>
    </row>
    <row r="1701" spans="1:7">
      <c r="A1701" t="s">
        <v>932</v>
      </c>
      <c r="C1701">
        <v>579</v>
      </c>
      <c r="E1701">
        <v>2842</v>
      </c>
      <c r="G1701">
        <v>3421</v>
      </c>
    </row>
    <row r="1702" spans="1:7">
      <c r="A1702" t="s">
        <v>708</v>
      </c>
      <c r="C1702">
        <v>608</v>
      </c>
      <c r="D1702">
        <v>784</v>
      </c>
      <c r="E1702">
        <v>337</v>
      </c>
      <c r="G1702">
        <v>1729</v>
      </c>
    </row>
    <row r="1703" spans="1:7">
      <c r="A1703" t="s">
        <v>917</v>
      </c>
      <c r="C1703">
        <v>3059</v>
      </c>
      <c r="D1703">
        <v>820</v>
      </c>
      <c r="F1703">
        <v>553</v>
      </c>
      <c r="G1703">
        <v>4432</v>
      </c>
    </row>
    <row r="1704" spans="1:7">
      <c r="A1704" t="s">
        <v>889</v>
      </c>
      <c r="D1704">
        <v>2590</v>
      </c>
      <c r="E1704">
        <v>1745</v>
      </c>
      <c r="G1704">
        <v>4335</v>
      </c>
    </row>
    <row r="1705" spans="1:7">
      <c r="A1705" t="s">
        <v>608</v>
      </c>
      <c r="D1705">
        <v>179</v>
      </c>
      <c r="G1705">
        <v>179</v>
      </c>
    </row>
    <row r="1706" spans="1:7">
      <c r="A1706" t="s">
        <v>713</v>
      </c>
      <c r="D1706">
        <v>1611</v>
      </c>
      <c r="E1706">
        <v>2862</v>
      </c>
      <c r="F1706">
        <v>894</v>
      </c>
      <c r="G1706">
        <v>5367</v>
      </c>
    </row>
    <row r="1707" spans="1:7">
      <c r="A1707" t="s">
        <v>891</v>
      </c>
      <c r="E1707">
        <v>724</v>
      </c>
      <c r="G1707">
        <v>724</v>
      </c>
    </row>
    <row r="1708" spans="1:7">
      <c r="A1708" t="s">
        <v>581</v>
      </c>
    </row>
    <row r="1709" spans="1:7">
      <c r="A1709" t="s">
        <v>586</v>
      </c>
      <c r="E1709">
        <v>225</v>
      </c>
      <c r="G1709">
        <v>225</v>
      </c>
    </row>
    <row r="1710" spans="1:7">
      <c r="A1710" t="s">
        <v>587</v>
      </c>
    </row>
    <row r="1711" spans="1:7">
      <c r="A1711" t="s">
        <v>606</v>
      </c>
      <c r="E1711">
        <v>1218</v>
      </c>
      <c r="G1711">
        <v>1218</v>
      </c>
    </row>
    <row r="1712" spans="1:7">
      <c r="A1712" t="s">
        <v>863</v>
      </c>
      <c r="E1712">
        <v>865</v>
      </c>
      <c r="G1712">
        <v>865</v>
      </c>
    </row>
    <row r="1713" spans="1:7">
      <c r="A1713" t="s">
        <v>714</v>
      </c>
      <c r="E1713">
        <v>382</v>
      </c>
      <c r="G1713">
        <v>382</v>
      </c>
    </row>
    <row r="1714" spans="1:7">
      <c r="A1714" t="s">
        <v>852</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825</v>
      </c>
    </row>
    <row r="1724" spans="1:7">
      <c r="A1724" t="s">
        <v>1501</v>
      </c>
    </row>
    <row r="1725" spans="1:7">
      <c r="A1725" t="s">
        <v>565</v>
      </c>
      <c r="B1725">
        <v>171</v>
      </c>
      <c r="D1725">
        <v>93</v>
      </c>
      <c r="G1725">
        <v>264</v>
      </c>
    </row>
    <row r="1726" spans="1:7">
      <c r="A1726" t="s">
        <v>576</v>
      </c>
      <c r="B1726">
        <v>214</v>
      </c>
      <c r="C1726">
        <v>1276</v>
      </c>
      <c r="G1726">
        <v>1490</v>
      </c>
    </row>
    <row r="1727" spans="1:7">
      <c r="A1727" t="s">
        <v>712</v>
      </c>
      <c r="B1727">
        <v>511</v>
      </c>
      <c r="D1727">
        <v>84</v>
      </c>
      <c r="E1727">
        <v>75</v>
      </c>
      <c r="G1727">
        <v>670</v>
      </c>
    </row>
    <row r="1728" spans="1:7">
      <c r="A1728" t="s">
        <v>707</v>
      </c>
      <c r="E1728">
        <v>951</v>
      </c>
      <c r="G1728">
        <v>951</v>
      </c>
    </row>
    <row r="1729" spans="1:7">
      <c r="A1729" t="s">
        <v>931</v>
      </c>
      <c r="B1729">
        <v>87</v>
      </c>
      <c r="G1729">
        <v>87</v>
      </c>
    </row>
    <row r="1730" spans="1:7">
      <c r="A1730" t="s">
        <v>919</v>
      </c>
      <c r="B1730">
        <v>697</v>
      </c>
      <c r="F1730">
        <v>3</v>
      </c>
      <c r="G1730">
        <v>700</v>
      </c>
    </row>
    <row r="1731" spans="1:7">
      <c r="A1731" t="s">
        <v>817</v>
      </c>
      <c r="B1731">
        <v>672</v>
      </c>
      <c r="C1731">
        <v>710</v>
      </c>
      <c r="D1731">
        <v>823</v>
      </c>
      <c r="E1731">
        <v>601</v>
      </c>
      <c r="F1731">
        <v>597</v>
      </c>
      <c r="G1731">
        <v>3403</v>
      </c>
    </row>
    <row r="1732" spans="1:7">
      <c r="A1732" t="s">
        <v>888</v>
      </c>
    </row>
    <row r="1733" spans="1:7">
      <c r="A1733" t="s">
        <v>892</v>
      </c>
      <c r="B1733">
        <v>391</v>
      </c>
      <c r="G1733">
        <v>391</v>
      </c>
    </row>
    <row r="1734" spans="1:7">
      <c r="A1734" t="s">
        <v>879</v>
      </c>
      <c r="D1734">
        <v>2241</v>
      </c>
      <c r="G1734">
        <v>2241</v>
      </c>
    </row>
    <row r="1735" spans="1:7">
      <c r="A1735" t="s">
        <v>880</v>
      </c>
      <c r="D1735">
        <v>1179</v>
      </c>
      <c r="G1735">
        <v>1179</v>
      </c>
    </row>
    <row r="1736" spans="1:7">
      <c r="A1736" t="s">
        <v>612</v>
      </c>
      <c r="B1736">
        <v>364</v>
      </c>
      <c r="G1736">
        <v>364</v>
      </c>
    </row>
    <row r="1737" spans="1:7">
      <c r="A1737" t="s">
        <v>584</v>
      </c>
      <c r="D1737">
        <v>2452</v>
      </c>
      <c r="G1737">
        <v>2452</v>
      </c>
    </row>
    <row r="1738" spans="1:7">
      <c r="A1738" t="s">
        <v>932</v>
      </c>
      <c r="B1738">
        <v>2283</v>
      </c>
      <c r="C1738">
        <v>1160</v>
      </c>
      <c r="D1738">
        <v>803</v>
      </c>
      <c r="G1738">
        <v>4246</v>
      </c>
    </row>
    <row r="1739" spans="1:7">
      <c r="A1739" t="s">
        <v>708</v>
      </c>
      <c r="C1739">
        <v>689</v>
      </c>
      <c r="G1739">
        <v>689</v>
      </c>
    </row>
    <row r="1740" spans="1:7">
      <c r="A1740" t="s">
        <v>917</v>
      </c>
      <c r="C1740">
        <v>193</v>
      </c>
      <c r="G1740">
        <v>193</v>
      </c>
    </row>
    <row r="1741" spans="1:7">
      <c r="A1741" t="s">
        <v>889</v>
      </c>
      <c r="B1741">
        <v>825</v>
      </c>
      <c r="C1741">
        <v>950</v>
      </c>
      <c r="D1741">
        <v>502</v>
      </c>
      <c r="E1741">
        <v>838</v>
      </c>
      <c r="G1741">
        <v>3115</v>
      </c>
    </row>
    <row r="1742" spans="1:7">
      <c r="A1742" t="s">
        <v>608</v>
      </c>
      <c r="B1742">
        <v>281</v>
      </c>
      <c r="C1742">
        <v>115</v>
      </c>
      <c r="D1742">
        <v>253</v>
      </c>
      <c r="G1742">
        <v>649</v>
      </c>
    </row>
    <row r="1743" spans="1:7">
      <c r="A1743" t="s">
        <v>713</v>
      </c>
      <c r="C1743">
        <v>210</v>
      </c>
      <c r="G1743">
        <v>210</v>
      </c>
    </row>
    <row r="1744" spans="1:7">
      <c r="A1744" t="s">
        <v>891</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606</v>
      </c>
    </row>
    <row r="1748" spans="1:7">
      <c r="A1748" t="s">
        <v>863</v>
      </c>
      <c r="B1748">
        <v>859</v>
      </c>
      <c r="C1748">
        <v>971</v>
      </c>
      <c r="D1748">
        <v>667</v>
      </c>
      <c r="E1748">
        <v>1025</v>
      </c>
      <c r="G1748">
        <v>3522</v>
      </c>
    </row>
    <row r="1749" spans="1:7">
      <c r="A1749" t="s">
        <v>714</v>
      </c>
      <c r="C1749">
        <v>949</v>
      </c>
      <c r="D1749">
        <v>514</v>
      </c>
      <c r="E1749">
        <v>790</v>
      </c>
      <c r="G1749">
        <v>2253</v>
      </c>
    </row>
    <row r="1750" spans="1:7">
      <c r="A1750" t="s">
        <v>852</v>
      </c>
      <c r="B1750">
        <v>648</v>
      </c>
      <c r="C1750">
        <v>1155</v>
      </c>
      <c r="D1750">
        <v>778</v>
      </c>
      <c r="G1750">
        <v>2581</v>
      </c>
    </row>
    <row r="1751" spans="1:7">
      <c r="A1751" t="s">
        <v>585</v>
      </c>
      <c r="B1751">
        <v>335</v>
      </c>
      <c r="C1751">
        <v>558</v>
      </c>
      <c r="D1751">
        <v>815</v>
      </c>
      <c r="G1751">
        <v>1708</v>
      </c>
    </row>
    <row r="1752" spans="1:7">
      <c r="A1752" t="s">
        <v>604</v>
      </c>
      <c r="B1752">
        <v>500</v>
      </c>
      <c r="C1752">
        <v>559</v>
      </c>
      <c r="D1752">
        <v>1506</v>
      </c>
      <c r="E1752">
        <v>548</v>
      </c>
      <c r="F1752">
        <v>651</v>
      </c>
      <c r="G1752">
        <v>3764</v>
      </c>
    </row>
    <row r="1753" spans="1:7">
      <c r="A1753" t="s">
        <v>610</v>
      </c>
      <c r="B1753">
        <v>620</v>
      </c>
      <c r="G1753">
        <v>620</v>
      </c>
    </row>
    <row r="1754" spans="1:7">
      <c r="A1754" t="s">
        <v>643</v>
      </c>
      <c r="B1754">
        <v>1115</v>
      </c>
      <c r="C1754">
        <v>891</v>
      </c>
      <c r="D1754">
        <v>1345</v>
      </c>
      <c r="E1754">
        <v>1328</v>
      </c>
      <c r="G1754">
        <v>4679</v>
      </c>
    </row>
    <row r="1755" spans="1:7">
      <c r="A1755" t="s">
        <v>579</v>
      </c>
      <c r="B1755">
        <v>876</v>
      </c>
      <c r="C1755">
        <v>890</v>
      </c>
      <c r="D1755">
        <v>749</v>
      </c>
      <c r="E1755">
        <v>346</v>
      </c>
      <c r="G1755">
        <v>2861</v>
      </c>
    </row>
    <row r="1756" spans="1:7">
      <c r="A1756" t="s">
        <v>885</v>
      </c>
      <c r="D1756">
        <v>520</v>
      </c>
      <c r="E1756">
        <v>1599</v>
      </c>
      <c r="F1756">
        <v>1500</v>
      </c>
      <c r="G1756">
        <v>3619</v>
      </c>
    </row>
    <row r="1757" spans="1:7">
      <c r="A1757" t="s">
        <v>890</v>
      </c>
      <c r="E1757">
        <v>575</v>
      </c>
      <c r="F1757">
        <v>2236</v>
      </c>
      <c r="G1757">
        <v>2811</v>
      </c>
    </row>
    <row r="1758" spans="1:7">
      <c r="A1758" t="s">
        <v>1673</v>
      </c>
      <c r="F1758">
        <v>310</v>
      </c>
      <c r="G1758">
        <v>310</v>
      </c>
    </row>
    <row r="1759" spans="1:7">
      <c r="A1759" t="s">
        <v>854</v>
      </c>
      <c r="E1759">
        <v>1436</v>
      </c>
      <c r="F1759">
        <v>877</v>
      </c>
      <c r="G1759">
        <v>2313</v>
      </c>
    </row>
    <row r="1760" spans="1:7">
      <c r="A1760" t="s">
        <v>718</v>
      </c>
      <c r="E1760">
        <v>492</v>
      </c>
      <c r="G1760">
        <v>492</v>
      </c>
    </row>
    <row r="1761" spans="1:7">
      <c r="A1761" t="s">
        <v>724</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row>
    <row r="1769" spans="1:7">
      <c r="A1769" t="s">
        <v>851</v>
      </c>
    </row>
    <row r="1770" spans="1:7">
      <c r="A1770" t="s">
        <v>574</v>
      </c>
      <c r="C1770">
        <v>395</v>
      </c>
      <c r="G1770">
        <v>395</v>
      </c>
    </row>
    <row r="1771" spans="1:7">
      <c r="A1771" t="s">
        <v>712</v>
      </c>
      <c r="B1771">
        <v>123</v>
      </c>
      <c r="G1771">
        <v>123</v>
      </c>
    </row>
    <row r="1772" spans="1:7">
      <c r="A1772" t="s">
        <v>707</v>
      </c>
      <c r="B1772">
        <v>1642</v>
      </c>
      <c r="C1772">
        <v>1664</v>
      </c>
      <c r="D1772">
        <v>439</v>
      </c>
      <c r="G1772">
        <v>3745</v>
      </c>
    </row>
    <row r="1773" spans="1:7">
      <c r="A1773" t="s">
        <v>931</v>
      </c>
      <c r="C1773">
        <v>121</v>
      </c>
      <c r="D1773">
        <v>235</v>
      </c>
      <c r="G1773">
        <v>356</v>
      </c>
    </row>
    <row r="1774" spans="1:7">
      <c r="A1774" t="s">
        <v>919</v>
      </c>
      <c r="E1774">
        <v>18</v>
      </c>
      <c r="G1774">
        <v>18</v>
      </c>
    </row>
    <row r="1775" spans="1:7">
      <c r="A1775" t="s">
        <v>697</v>
      </c>
      <c r="D1775">
        <v>339</v>
      </c>
      <c r="G1775">
        <v>339</v>
      </c>
    </row>
    <row r="1776" spans="1:7">
      <c r="A1776" t="s">
        <v>817</v>
      </c>
      <c r="B1776">
        <v>344</v>
      </c>
      <c r="C1776">
        <v>7</v>
      </c>
      <c r="D1776">
        <v>28</v>
      </c>
      <c r="E1776">
        <v>42</v>
      </c>
      <c r="G1776">
        <v>421</v>
      </c>
    </row>
    <row r="1777" spans="1:7">
      <c r="A1777" t="s">
        <v>880</v>
      </c>
    </row>
    <row r="1778" spans="1:7">
      <c r="A1778" t="s">
        <v>595</v>
      </c>
    </row>
    <row r="1779" spans="1:7">
      <c r="A1779" t="s">
        <v>612</v>
      </c>
    </row>
    <row r="1780" spans="1:7">
      <c r="A1780" t="s">
        <v>584</v>
      </c>
      <c r="D1780">
        <v>1646</v>
      </c>
      <c r="E1780">
        <v>852</v>
      </c>
      <c r="G1780">
        <v>2498</v>
      </c>
    </row>
    <row r="1781" spans="1:7">
      <c r="A1781" t="s">
        <v>932</v>
      </c>
    </row>
    <row r="1782" spans="1:7">
      <c r="A1782" t="s">
        <v>708</v>
      </c>
      <c r="D1782">
        <v>544</v>
      </c>
      <c r="G1782">
        <v>544</v>
      </c>
    </row>
    <row r="1783" spans="1:7">
      <c r="A1783" t="s">
        <v>889</v>
      </c>
      <c r="B1783">
        <v>55</v>
      </c>
      <c r="G1783">
        <v>55</v>
      </c>
    </row>
    <row r="1784" spans="1:7">
      <c r="A1784" t="s">
        <v>608</v>
      </c>
      <c r="B1784">
        <v>215</v>
      </c>
      <c r="C1784">
        <v>283</v>
      </c>
      <c r="D1784">
        <v>144</v>
      </c>
      <c r="G1784">
        <v>642</v>
      </c>
    </row>
    <row r="1785" spans="1:7">
      <c r="A1785" t="s">
        <v>891</v>
      </c>
      <c r="C1785">
        <v>1028</v>
      </c>
      <c r="G1785">
        <v>1028</v>
      </c>
    </row>
    <row r="1786" spans="1:7">
      <c r="A1786" t="s">
        <v>581</v>
      </c>
      <c r="E1786">
        <v>1237</v>
      </c>
      <c r="G1786">
        <v>1237</v>
      </c>
    </row>
    <row r="1787" spans="1:7">
      <c r="A1787" t="s">
        <v>586</v>
      </c>
      <c r="C1787">
        <v>251</v>
      </c>
      <c r="G1787">
        <v>251</v>
      </c>
    </row>
    <row r="1788" spans="1:7">
      <c r="A1788" t="s">
        <v>606</v>
      </c>
      <c r="B1788">
        <v>971</v>
      </c>
      <c r="D1788">
        <v>501</v>
      </c>
      <c r="E1788">
        <v>492</v>
      </c>
      <c r="G1788">
        <v>1964</v>
      </c>
    </row>
    <row r="1789" spans="1:7">
      <c r="A1789" t="s">
        <v>863</v>
      </c>
      <c r="B1789">
        <v>361</v>
      </c>
      <c r="G1789">
        <v>361</v>
      </c>
    </row>
    <row r="1790" spans="1:7">
      <c r="A1790" t="s">
        <v>714</v>
      </c>
      <c r="D1790">
        <v>867</v>
      </c>
      <c r="E1790">
        <v>206</v>
      </c>
      <c r="G1790">
        <v>1073</v>
      </c>
    </row>
    <row r="1791" spans="1:7">
      <c r="A1791" t="s">
        <v>604</v>
      </c>
      <c r="C1791">
        <v>767</v>
      </c>
      <c r="D1791">
        <v>108</v>
      </c>
      <c r="G1791">
        <v>875</v>
      </c>
    </row>
    <row r="1792" spans="1:7">
      <c r="A1792" t="s">
        <v>610</v>
      </c>
      <c r="B1792">
        <v>1299</v>
      </c>
      <c r="C1792">
        <v>918</v>
      </c>
      <c r="D1792">
        <v>925</v>
      </c>
      <c r="G1792">
        <v>3142</v>
      </c>
    </row>
    <row r="1793" spans="1:7">
      <c r="A1793" t="s">
        <v>643</v>
      </c>
      <c r="E1793">
        <v>300</v>
      </c>
      <c r="G1793">
        <v>300</v>
      </c>
    </row>
    <row r="1794" spans="1:7">
      <c r="A1794" t="s">
        <v>579</v>
      </c>
      <c r="B1794">
        <v>1537</v>
      </c>
      <c r="C1794">
        <v>1097</v>
      </c>
      <c r="D1794">
        <v>1846</v>
      </c>
      <c r="G1794">
        <v>4480</v>
      </c>
    </row>
    <row r="1795" spans="1:7">
      <c r="A1795" t="s">
        <v>885</v>
      </c>
      <c r="B1795">
        <v>1695</v>
      </c>
      <c r="C1795">
        <v>1620</v>
      </c>
      <c r="D1795">
        <v>1295</v>
      </c>
      <c r="E1795">
        <v>905</v>
      </c>
      <c r="G1795">
        <v>5515</v>
      </c>
    </row>
    <row r="1796" spans="1:7">
      <c r="A1796" t="s">
        <v>890</v>
      </c>
      <c r="B1796">
        <v>905</v>
      </c>
      <c r="C1796">
        <v>3166</v>
      </c>
      <c r="D1796">
        <v>539</v>
      </c>
      <c r="G1796">
        <v>4610</v>
      </c>
    </row>
    <row r="1797" spans="1:7">
      <c r="A1797" t="s">
        <v>854</v>
      </c>
      <c r="B1797">
        <v>1027</v>
      </c>
      <c r="G1797">
        <v>1027</v>
      </c>
    </row>
    <row r="1798" spans="1:7">
      <c r="A1798" t="s">
        <v>718</v>
      </c>
      <c r="C1798">
        <v>557</v>
      </c>
      <c r="G1798">
        <v>557</v>
      </c>
    </row>
    <row r="1799" spans="1:7">
      <c r="A1799" t="s">
        <v>664</v>
      </c>
      <c r="C1799">
        <v>983</v>
      </c>
      <c r="E1799">
        <v>841</v>
      </c>
      <c r="G1799">
        <v>1824</v>
      </c>
    </row>
    <row r="1800" spans="1:7">
      <c r="A1800" t="s">
        <v>1674</v>
      </c>
      <c r="B1800">
        <v>594</v>
      </c>
      <c r="G1800">
        <v>594</v>
      </c>
    </row>
    <row r="1801" spans="1:7">
      <c r="A1801" t="s">
        <v>920</v>
      </c>
      <c r="C1801">
        <v>960</v>
      </c>
      <c r="D1801">
        <v>665</v>
      </c>
      <c r="G1801">
        <v>1625</v>
      </c>
    </row>
    <row r="1802" spans="1:7">
      <c r="A1802" t="s">
        <v>862</v>
      </c>
      <c r="C1802">
        <v>1039</v>
      </c>
      <c r="D1802">
        <v>754</v>
      </c>
      <c r="E1802">
        <v>1000</v>
      </c>
      <c r="G1802">
        <v>2793</v>
      </c>
    </row>
    <row r="1803" spans="1:7">
      <c r="A1803" t="s">
        <v>819</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t="s">
        <v>487</v>
      </c>
    </row>
    <row r="1809" spans="1:5">
      <c r="A1809" t="s">
        <v>870</v>
      </c>
    </row>
    <row r="1810" spans="1:5">
      <c r="A1810" t="s">
        <v>574</v>
      </c>
      <c r="C1810">
        <v>37</v>
      </c>
      <c r="E1810">
        <v>37</v>
      </c>
    </row>
    <row r="1811" spans="1:5">
      <c r="A1811" t="s">
        <v>707</v>
      </c>
      <c r="B1811">
        <v>487</v>
      </c>
      <c r="E1811">
        <v>487</v>
      </c>
    </row>
    <row r="1812" spans="1:5">
      <c r="A1812" t="s">
        <v>931</v>
      </c>
    </row>
    <row r="1813" spans="1:5">
      <c r="A1813" t="s">
        <v>817</v>
      </c>
      <c r="B1813">
        <v>53</v>
      </c>
      <c r="E1813">
        <v>53</v>
      </c>
    </row>
    <row r="1814" spans="1:5">
      <c r="A1814" t="s">
        <v>595</v>
      </c>
      <c r="C1814">
        <v>340</v>
      </c>
      <c r="E1814">
        <v>340</v>
      </c>
    </row>
    <row r="1815" spans="1:5">
      <c r="A1815" t="s">
        <v>584</v>
      </c>
    </row>
    <row r="1816" spans="1:5">
      <c r="A1816" t="s">
        <v>932</v>
      </c>
    </row>
    <row r="1817" spans="1:5">
      <c r="A1817" t="s">
        <v>708</v>
      </c>
      <c r="B1817">
        <v>845</v>
      </c>
      <c r="C1817">
        <v>206</v>
      </c>
      <c r="E1817">
        <v>1051</v>
      </c>
    </row>
    <row r="1818" spans="1:5">
      <c r="A1818" t="s">
        <v>608</v>
      </c>
      <c r="B1818">
        <v>86</v>
      </c>
      <c r="C1818">
        <v>322</v>
      </c>
      <c r="E1818">
        <v>408</v>
      </c>
    </row>
    <row r="1819" spans="1:5">
      <c r="A1819" t="s">
        <v>581</v>
      </c>
      <c r="B1819">
        <v>235</v>
      </c>
      <c r="E1819">
        <v>235</v>
      </c>
    </row>
    <row r="1820" spans="1:5">
      <c r="A1820" t="s">
        <v>606</v>
      </c>
      <c r="B1820">
        <v>646</v>
      </c>
      <c r="C1820">
        <v>340</v>
      </c>
      <c r="E1820">
        <v>986</v>
      </c>
    </row>
    <row r="1821" spans="1:5">
      <c r="A1821" t="s">
        <v>714</v>
      </c>
      <c r="B1821">
        <v>509</v>
      </c>
      <c r="C1821">
        <v>254</v>
      </c>
      <c r="E1821">
        <v>763</v>
      </c>
    </row>
    <row r="1822" spans="1:5">
      <c r="A1822" t="s">
        <v>604</v>
      </c>
    </row>
    <row r="1823" spans="1:5">
      <c r="A1823" t="s">
        <v>610</v>
      </c>
      <c r="B1823">
        <v>936</v>
      </c>
      <c r="C1823">
        <v>668</v>
      </c>
      <c r="E1823">
        <v>1604</v>
      </c>
    </row>
    <row r="1824" spans="1:5">
      <c r="A1824" t="s">
        <v>643</v>
      </c>
      <c r="B1824">
        <v>1036</v>
      </c>
      <c r="C1824">
        <v>350</v>
      </c>
      <c r="E1824">
        <v>1386</v>
      </c>
    </row>
    <row r="1825" spans="1:5">
      <c r="A1825" t="s">
        <v>664</v>
      </c>
      <c r="B1825">
        <v>1027</v>
      </c>
      <c r="E1825">
        <v>1027</v>
      </c>
    </row>
    <row r="1826" spans="1:5">
      <c r="A1826" t="s">
        <v>1674</v>
      </c>
      <c r="B1826">
        <v>698</v>
      </c>
      <c r="C1826">
        <v>235</v>
      </c>
      <c r="E1826">
        <v>933</v>
      </c>
    </row>
    <row r="1827" spans="1:5">
      <c r="A1827" t="s">
        <v>862</v>
      </c>
      <c r="B1827">
        <v>973</v>
      </c>
      <c r="E1827">
        <v>973</v>
      </c>
    </row>
    <row r="1828" spans="1:5">
      <c r="A1828" t="s">
        <v>819</v>
      </c>
    </row>
    <row r="1829" spans="1:5">
      <c r="A1829" t="s">
        <v>577</v>
      </c>
      <c r="B1829">
        <v>1613</v>
      </c>
      <c r="C1829">
        <v>1647</v>
      </c>
      <c r="E1829">
        <v>3260</v>
      </c>
    </row>
    <row r="1830" spans="1:5">
      <c r="A1830" t="s">
        <v>596</v>
      </c>
      <c r="B1830">
        <v>1050</v>
      </c>
      <c r="C1830">
        <v>770</v>
      </c>
      <c r="E1830">
        <v>1820</v>
      </c>
    </row>
    <row r="1831" spans="1:5">
      <c r="A1831" t="s">
        <v>668</v>
      </c>
      <c r="C1831">
        <v>449</v>
      </c>
      <c r="E1831">
        <v>449</v>
      </c>
    </row>
    <row r="1832" spans="1:5">
      <c r="A1832" t="s">
        <v>666</v>
      </c>
      <c r="C1832">
        <v>721</v>
      </c>
      <c r="E1832">
        <v>721</v>
      </c>
    </row>
    <row r="1833" spans="1:5">
      <c r="A1833" t="s">
        <v>678</v>
      </c>
    </row>
    <row r="1834" spans="1:5">
      <c r="A1834" t="s">
        <v>722</v>
      </c>
      <c r="C1834">
        <v>352</v>
      </c>
      <c r="E1834">
        <v>352</v>
      </c>
    </row>
    <row r="1835" spans="1:5">
      <c r="A1835" t="s">
        <v>1675</v>
      </c>
    </row>
    <row r="1836" spans="1:5">
      <c r="A1836" t="s">
        <v>487</v>
      </c>
      <c r="B1836">
        <v>10194</v>
      </c>
      <c r="C1836">
        <v>6691</v>
      </c>
      <c r="E1836">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1599</v>
      </c>
      <c r="C820" s="238">
        <v>45750</v>
      </c>
      <c r="E820" s="11"/>
      <c r="F820" s="75" t="s">
        <v>676</v>
      </c>
      <c r="G820" t="str">
        <f t="shared" si="12"/>
        <v>April</v>
      </c>
    </row>
    <row r="821" spans="1:7">
      <c r="A821" s="233" t="s">
        <v>129</v>
      </c>
      <c r="B821" s="233" t="s">
        <v>1600</v>
      </c>
      <c r="C821" s="23">
        <v>45750</v>
      </c>
      <c r="E821" s="11"/>
      <c r="F821" s="75" t="s">
        <v>676</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1599</v>
      </c>
      <c r="C833" s="238">
        <v>45751</v>
      </c>
      <c r="E833" s="11"/>
      <c r="F833" s="75" t="s">
        <v>676</v>
      </c>
      <c r="G833" t="str">
        <f t="shared" si="12"/>
        <v>April</v>
      </c>
    </row>
    <row r="834" spans="1:7">
      <c r="A834" s="232" t="s">
        <v>129</v>
      </c>
      <c r="B834" s="232" t="s">
        <v>1600</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1599</v>
      </c>
      <c r="C856" s="238">
        <v>45755</v>
      </c>
      <c r="E856" s="11"/>
      <c r="F856" s="75" t="s">
        <v>676</v>
      </c>
      <c r="G856" t="str">
        <f t="shared" si="13"/>
        <v>April</v>
      </c>
    </row>
    <row r="857" spans="1:7">
      <c r="A857" s="232" t="s">
        <v>129</v>
      </c>
      <c r="B857" s="232" t="s">
        <v>1600</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1599</v>
      </c>
      <c r="C867" s="238">
        <v>45756</v>
      </c>
      <c r="E867" s="11"/>
      <c r="F867" s="75" t="s">
        <v>676</v>
      </c>
      <c r="G867" t="str">
        <f t="shared" si="13"/>
        <v>April</v>
      </c>
    </row>
    <row r="868" spans="1:7">
      <c r="A868" s="232" t="s">
        <v>129</v>
      </c>
      <c r="B868" s="232" t="s">
        <v>1600</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639</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639</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639</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611</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611</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611</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611</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611</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679</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679</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679</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682</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682</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682</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682</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682</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679</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682</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827</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827</v>
      </c>
      <c r="B2915" s="1214" t="s">
        <v>1599</v>
      </c>
      <c r="C2915" s="23">
        <v>46133</v>
      </c>
      <c r="D2915" s="11">
        <v>290</v>
      </c>
      <c r="G2915" t="s">
        <v>1597</v>
      </c>
    </row>
    <row r="2916" spans="1:7">
      <c r="A2916" s="1214" t="s">
        <v>827</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827</v>
      </c>
      <c r="B2925" s="1214" t="s">
        <v>1599</v>
      </c>
      <c r="C2925" s="23">
        <v>46134</v>
      </c>
      <c r="D2925" s="11">
        <v>183</v>
      </c>
      <c r="G2925" t="s">
        <v>1597</v>
      </c>
    </row>
    <row r="2926" spans="1:7">
      <c r="A2926" s="1214" t="s">
        <v>827</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827</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827</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813</v>
      </c>
      <c r="B2963" s="239" t="s">
        <v>2675</v>
      </c>
      <c r="C2963" s="23">
        <v>46140</v>
      </c>
      <c r="D2963" s="11">
        <v>540</v>
      </c>
      <c r="G2963" t="s">
        <v>1597</v>
      </c>
    </row>
    <row r="2964" spans="1:7">
      <c r="A2964" s="239" t="s">
        <v>813</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813</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827</v>
      </c>
      <c r="B2979" s="1213" t="s">
        <v>1599</v>
      </c>
      <c r="C2979" s="23">
        <v>46142</v>
      </c>
      <c r="D2979" s="11">
        <v>285</v>
      </c>
      <c r="G2979" t="s">
        <v>1597</v>
      </c>
    </row>
    <row r="2980" spans="1:7">
      <c r="A2980" s="1214" t="s">
        <v>827</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827</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742</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742</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742</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742</v>
      </c>
      <c r="B3023" s="1214" t="s">
        <v>1599</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742</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574</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576</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576</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576</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576</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576</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816</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574</v>
      </c>
      <c r="B3217" s="1215" t="s">
        <v>64</v>
      </c>
      <c r="C3217" s="23">
        <v>46181</v>
      </c>
      <c r="D3217" s="88">
        <v>1643</v>
      </c>
      <c r="G3217" t="s">
        <v>2045</v>
      </c>
    </row>
    <row r="3218" spans="1:7">
      <c r="A3218" s="1421" t="s">
        <v>576</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574</v>
      </c>
      <c r="B3232" s="1417" t="s">
        <v>64</v>
      </c>
      <c r="C3232" s="23">
        <v>46182</v>
      </c>
      <c r="D3232" s="88">
        <v>1601</v>
      </c>
      <c r="G3232" t="s">
        <v>2045</v>
      </c>
    </row>
    <row r="3233" spans="1:7">
      <c r="A3233" s="1416" t="s">
        <v>576</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574</v>
      </c>
      <c r="B3246" s="1215" t="s">
        <v>64</v>
      </c>
      <c r="C3246" s="23">
        <v>46183</v>
      </c>
      <c r="D3246" s="11">
        <v>764</v>
      </c>
      <c r="G3246" t="s">
        <v>2045</v>
      </c>
    </row>
    <row r="3247" spans="1:7">
      <c r="A3247" s="1421" t="s">
        <v>576</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574</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595</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612</v>
      </c>
      <c r="B3297" s="1214" t="s">
        <v>611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574</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584</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595</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612</v>
      </c>
      <c r="B3313" s="1214" t="s">
        <v>611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574</v>
      </c>
      <c r="B3326" s="1421" t="s">
        <v>64</v>
      </c>
      <c r="C3326" s="23">
        <v>46190</v>
      </c>
      <c r="F3326" s="11" t="s">
        <v>2772</v>
      </c>
      <c r="G3326" t="s">
        <v>2045</v>
      </c>
    </row>
    <row r="3327" spans="1:7">
      <c r="A3327" s="1215" t="s">
        <v>576</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584</v>
      </c>
      <c r="B3330" s="1421" t="s">
        <v>58</v>
      </c>
      <c r="C3330" s="23">
        <v>46190</v>
      </c>
      <c r="F3330" s="11" t="s">
        <v>1880</v>
      </c>
      <c r="G3330" t="s">
        <v>2045</v>
      </c>
    </row>
    <row r="3331" spans="1:7">
      <c r="A3331" s="1215" t="s">
        <v>892</v>
      </c>
      <c r="B3331" s="1215" t="s">
        <v>68</v>
      </c>
      <c r="C3331" s="23">
        <v>46190</v>
      </c>
      <c r="D3331" s="11">
        <v>597</v>
      </c>
      <c r="G3331" t="s">
        <v>2045</v>
      </c>
    </row>
    <row r="3332" spans="1:7">
      <c r="A3332" s="1214" t="s">
        <v>595</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608</v>
      </c>
      <c r="B3334" s="1421" t="s">
        <v>1599</v>
      </c>
      <c r="C3334" s="23">
        <v>46190</v>
      </c>
      <c r="D3334" s="11">
        <v>179</v>
      </c>
      <c r="F3334" s="11" t="s">
        <v>2161</v>
      </c>
      <c r="G3334" t="s">
        <v>2045</v>
      </c>
    </row>
    <row r="3335" spans="1:7">
      <c r="A3335" s="1215" t="s">
        <v>612</v>
      </c>
      <c r="B3335" s="1214" t="s">
        <v>611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576</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581</v>
      </c>
      <c r="B3351" s="1214" t="s">
        <v>58</v>
      </c>
      <c r="C3351" s="23">
        <v>46191</v>
      </c>
      <c r="D3351" s="37"/>
      <c r="F3351" s="11" t="s">
        <v>2780</v>
      </c>
      <c r="G3351" t="s">
        <v>2045</v>
      </c>
    </row>
    <row r="3352" spans="1:7">
      <c r="A3352" s="1214" t="s">
        <v>584</v>
      </c>
      <c r="B3352" s="1214" t="s">
        <v>58</v>
      </c>
      <c r="C3352" s="23">
        <v>46191</v>
      </c>
      <c r="D3352" s="88">
        <v>1289</v>
      </c>
      <c r="F3352" s="11" t="s">
        <v>2781</v>
      </c>
      <c r="G3352" t="s">
        <v>2045</v>
      </c>
    </row>
    <row r="3353" spans="1:7">
      <c r="A3353" s="1214" t="s">
        <v>586</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587</v>
      </c>
      <c r="B3355" s="1214" t="s">
        <v>68</v>
      </c>
      <c r="C3355" s="23">
        <v>46191</v>
      </c>
      <c r="F3355" s="1218" t="s">
        <v>2741</v>
      </c>
      <c r="G3355" t="s">
        <v>2045</v>
      </c>
    </row>
    <row r="3356" spans="1:7">
      <c r="A3356" s="1214" t="s">
        <v>595</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606</v>
      </c>
      <c r="B3358" s="1215" t="s">
        <v>1601</v>
      </c>
      <c r="C3358" s="23">
        <v>46191</v>
      </c>
      <c r="D3358" s="88">
        <v>1218</v>
      </c>
      <c r="G3358" t="s">
        <v>2045</v>
      </c>
    </row>
    <row r="3359" spans="1:7">
      <c r="A3359" s="1214" t="s">
        <v>608</v>
      </c>
      <c r="B3359" s="1214" t="s">
        <v>1599</v>
      </c>
      <c r="C3359" s="23">
        <v>46191</v>
      </c>
      <c r="F3359" s="1218" t="s">
        <v>2782</v>
      </c>
      <c r="G3359" t="s">
        <v>2045</v>
      </c>
    </row>
    <row r="3360" spans="1:7">
      <c r="A3360" s="1214" t="s">
        <v>612</v>
      </c>
      <c r="B3360" s="1214" t="s">
        <v>611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576</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579</v>
      </c>
      <c r="B3385" s="1214" t="s">
        <v>58</v>
      </c>
      <c r="C3385" s="23">
        <v>46195</v>
      </c>
      <c r="D3385" s="11">
        <v>876</v>
      </c>
      <c r="G3385" t="s">
        <v>2045</v>
      </c>
    </row>
    <row r="3386" spans="1:7">
      <c r="A3386" s="1214" t="s">
        <v>581</v>
      </c>
      <c r="B3386" s="1214" t="s">
        <v>58</v>
      </c>
      <c r="C3386" s="23">
        <v>46195</v>
      </c>
      <c r="D3386" s="11">
        <v>350</v>
      </c>
      <c r="G3386" t="s">
        <v>2045</v>
      </c>
    </row>
    <row r="3387" spans="1:7">
      <c r="A3387" s="1214" t="s">
        <v>585</v>
      </c>
      <c r="B3387" s="1421" t="s">
        <v>2206</v>
      </c>
      <c r="C3387" s="23">
        <v>46195</v>
      </c>
      <c r="D3387" s="11">
        <v>335</v>
      </c>
      <c r="G3387" t="s">
        <v>2045</v>
      </c>
    </row>
    <row r="3388" spans="1:7">
      <c r="A3388" s="1215" t="s">
        <v>892</v>
      </c>
      <c r="B3388" s="1215" t="s">
        <v>68</v>
      </c>
      <c r="C3388" s="23">
        <v>46195</v>
      </c>
      <c r="D3388" s="11">
        <v>391</v>
      </c>
      <c r="G3388" t="s">
        <v>2045</v>
      </c>
    </row>
    <row r="3389" spans="1:7">
      <c r="A3389" s="1421" t="s">
        <v>587</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604</v>
      </c>
      <c r="B3392" s="1421" t="s">
        <v>2737</v>
      </c>
      <c r="C3392" s="23">
        <v>46195</v>
      </c>
      <c r="D3392" s="11">
        <v>500</v>
      </c>
      <c r="G3392" t="s">
        <v>2045</v>
      </c>
    </row>
    <row r="3393" spans="1:7">
      <c r="A3393" s="1215" t="s">
        <v>606</v>
      </c>
      <c r="B3393" s="1215" t="s">
        <v>1601</v>
      </c>
      <c r="C3393" s="23">
        <v>46195</v>
      </c>
      <c r="F3393" s="11" t="s">
        <v>2787</v>
      </c>
      <c r="G3393" t="s">
        <v>2045</v>
      </c>
    </row>
    <row r="3394" spans="1:7">
      <c r="A3394" s="1214" t="s">
        <v>608</v>
      </c>
      <c r="B3394" s="1421" t="s">
        <v>1599</v>
      </c>
      <c r="C3394" s="23">
        <v>46195</v>
      </c>
      <c r="D3394" s="37">
        <v>281</v>
      </c>
      <c r="G3394" t="s">
        <v>2045</v>
      </c>
    </row>
    <row r="3395" spans="1:7">
      <c r="A3395" s="1215" t="s">
        <v>610</v>
      </c>
      <c r="B3395" s="1214" t="s">
        <v>611</v>
      </c>
      <c r="C3395" s="23">
        <v>46195</v>
      </c>
      <c r="D3395" s="11">
        <v>620</v>
      </c>
      <c r="G3395" t="s">
        <v>2045</v>
      </c>
    </row>
    <row r="3396" spans="1:7">
      <c r="A3396" s="1421" t="s">
        <v>612</v>
      </c>
      <c r="B3396" s="1214" t="s">
        <v>611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576</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579</v>
      </c>
      <c r="B3416" s="1214" t="s">
        <v>58</v>
      </c>
      <c r="C3416" s="23">
        <v>46196</v>
      </c>
      <c r="D3416" s="11">
        <v>890</v>
      </c>
      <c r="F3416" s="11" t="s">
        <v>2795</v>
      </c>
      <c r="G3416" t="s">
        <v>2045</v>
      </c>
    </row>
    <row r="3417" spans="1:7">
      <c r="A3417" s="1214" t="s">
        <v>585</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587</v>
      </c>
      <c r="B3419" s="1421" t="s">
        <v>68</v>
      </c>
      <c r="C3419" s="23">
        <v>46196</v>
      </c>
      <c r="D3419" s="88">
        <v>5027</v>
      </c>
      <c r="G3419" t="s">
        <v>2045</v>
      </c>
    </row>
    <row r="3420" spans="1:7">
      <c r="A3420" s="1421" t="s">
        <v>604</v>
      </c>
      <c r="B3420" s="1421" t="s">
        <v>2737</v>
      </c>
      <c r="C3420" s="23">
        <v>46196</v>
      </c>
      <c r="D3420" s="11">
        <v>559</v>
      </c>
      <c r="G3420" t="s">
        <v>2045</v>
      </c>
    </row>
    <row r="3421" spans="1:7">
      <c r="A3421" s="1214" t="s">
        <v>608</v>
      </c>
      <c r="B3421" s="1421" t="s">
        <v>1599</v>
      </c>
      <c r="C3421" s="23">
        <v>46196</v>
      </c>
      <c r="D3421" s="11">
        <v>115</v>
      </c>
      <c r="G3421" t="s">
        <v>2045</v>
      </c>
    </row>
    <row r="3422" spans="1:7">
      <c r="A3422" s="1215" t="s">
        <v>610</v>
      </c>
      <c r="B3422" s="1214" t="s">
        <v>611</v>
      </c>
      <c r="C3422" s="23">
        <v>46196</v>
      </c>
      <c r="F3422" s="1218" t="s">
        <v>2787</v>
      </c>
      <c r="G3422" t="s">
        <v>2045</v>
      </c>
    </row>
    <row r="3423" spans="1:7">
      <c r="A3423" s="1421" t="s">
        <v>612</v>
      </c>
      <c r="B3423" s="1214" t="s">
        <v>611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579</v>
      </c>
      <c r="B3439" s="1214" t="s">
        <v>58</v>
      </c>
      <c r="C3439" s="23">
        <v>46197</v>
      </c>
      <c r="D3439" s="11">
        <v>749</v>
      </c>
      <c r="G3439" t="s">
        <v>2045</v>
      </c>
    </row>
    <row r="3440" spans="1:7">
      <c r="A3440" s="1214" t="s">
        <v>581</v>
      </c>
      <c r="B3440" s="1214" t="s">
        <v>58</v>
      </c>
      <c r="C3440" s="23">
        <v>46197</v>
      </c>
      <c r="D3440" s="37">
        <v>492</v>
      </c>
      <c r="F3440" s="11" t="s">
        <v>2439</v>
      </c>
      <c r="G3440" t="s">
        <v>2045</v>
      </c>
    </row>
    <row r="3441" spans="1:7">
      <c r="A3441" s="1214" t="s">
        <v>584</v>
      </c>
      <c r="B3441" s="1214" t="s">
        <v>58</v>
      </c>
      <c r="C3441" s="23">
        <v>46197</v>
      </c>
      <c r="D3441" s="88">
        <v>2452</v>
      </c>
      <c r="G3441" t="s">
        <v>2045</v>
      </c>
    </row>
    <row r="3442" spans="1:7">
      <c r="A3442" s="1214" t="s">
        <v>585</v>
      </c>
      <c r="B3442" s="1214" t="s">
        <v>2206</v>
      </c>
      <c r="C3442" s="23">
        <v>46197</v>
      </c>
      <c r="D3442" s="11">
        <v>815</v>
      </c>
      <c r="G3442" t="s">
        <v>2045</v>
      </c>
    </row>
    <row r="3443" spans="1:7">
      <c r="A3443" s="1214" t="s">
        <v>587</v>
      </c>
      <c r="B3443" s="1214" t="s">
        <v>68</v>
      </c>
      <c r="C3443" s="23">
        <v>46197</v>
      </c>
      <c r="D3443" s="88">
        <v>1021</v>
      </c>
      <c r="G3443" t="s">
        <v>2045</v>
      </c>
    </row>
    <row r="3444" spans="1:7">
      <c r="A3444" s="1214" t="s">
        <v>604</v>
      </c>
      <c r="B3444" s="1214" t="s">
        <v>2737</v>
      </c>
      <c r="C3444" s="23">
        <v>46197</v>
      </c>
      <c r="D3444" s="88">
        <v>1506</v>
      </c>
      <c r="G3444" t="s">
        <v>2045</v>
      </c>
    </row>
    <row r="3445" spans="1:7">
      <c r="A3445" s="1214" t="s">
        <v>608</v>
      </c>
      <c r="B3445" s="1214" t="s">
        <v>1599</v>
      </c>
      <c r="C3445" s="23">
        <v>46197</v>
      </c>
      <c r="D3445" s="11">
        <v>253</v>
      </c>
      <c r="G3445" t="s">
        <v>2045</v>
      </c>
    </row>
    <row r="3446" spans="1:7">
      <c r="A3446" s="1214" t="s">
        <v>610</v>
      </c>
      <c r="B3446" s="1214" t="s">
        <v>611</v>
      </c>
      <c r="C3446" s="23">
        <v>46197</v>
      </c>
      <c r="F3446" s="11" t="s">
        <v>1880</v>
      </c>
      <c r="G3446" t="s">
        <v>2045</v>
      </c>
    </row>
    <row r="3447" spans="1:7">
      <c r="A3447" s="1214" t="s">
        <v>612</v>
      </c>
      <c r="B3447" s="1214" t="s">
        <v>611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579</v>
      </c>
      <c r="B3459" s="1421" t="s">
        <v>58</v>
      </c>
      <c r="C3459" s="23">
        <v>46198</v>
      </c>
      <c r="D3459" s="11">
        <v>346</v>
      </c>
      <c r="F3459" s="11" t="s">
        <v>2803</v>
      </c>
      <c r="G3459" t="s">
        <v>2045</v>
      </c>
    </row>
    <row r="3460" spans="1:7">
      <c r="A3460" s="1214" t="s">
        <v>585</v>
      </c>
      <c r="B3460" s="1214" t="s">
        <v>2206</v>
      </c>
      <c r="C3460" s="23">
        <v>46198</v>
      </c>
      <c r="F3460" s="1546" t="s">
        <v>2787</v>
      </c>
      <c r="G3460" t="s">
        <v>2045</v>
      </c>
    </row>
    <row r="3461" spans="1:7">
      <c r="A3461" s="1214" t="s">
        <v>604</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587</v>
      </c>
      <c r="B3475" s="1214" t="s">
        <v>68</v>
      </c>
      <c r="C3475" s="23">
        <v>46199</v>
      </c>
      <c r="D3475" s="11">
        <v>186</v>
      </c>
      <c r="G3475" t="s">
        <v>2045</v>
      </c>
    </row>
    <row r="3476" spans="1:7">
      <c r="A3476" s="1214" t="s">
        <v>604</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579</v>
      </c>
      <c r="B3490" s="1215" t="s">
        <v>58</v>
      </c>
      <c r="C3490" s="23">
        <v>46202</v>
      </c>
      <c r="D3490" s="88">
        <v>1537</v>
      </c>
      <c r="G3490" t="s">
        <v>2045</v>
      </c>
    </row>
    <row r="3491" spans="1:7">
      <c r="A3491" s="1421" t="s">
        <v>584</v>
      </c>
      <c r="B3491" s="1214" t="s">
        <v>58</v>
      </c>
      <c r="C3491" s="23">
        <v>46202</v>
      </c>
      <c r="F3491" s="11" t="s">
        <v>2814</v>
      </c>
      <c r="G3491" t="s">
        <v>2045</v>
      </c>
    </row>
    <row r="3492" spans="1:7">
      <c r="A3492" s="1215" t="s">
        <v>604</v>
      </c>
      <c r="B3492" s="1215" t="s">
        <v>2737</v>
      </c>
      <c r="C3492" s="23">
        <v>46202</v>
      </c>
      <c r="F3492" s="11" t="s">
        <v>2284</v>
      </c>
      <c r="G3492" t="s">
        <v>2045</v>
      </c>
    </row>
    <row r="3493" spans="1:7">
      <c r="A3493" s="1421" t="s">
        <v>606</v>
      </c>
      <c r="B3493" s="1214" t="s">
        <v>2737</v>
      </c>
      <c r="C3493" s="23">
        <v>46202</v>
      </c>
      <c r="D3493" s="11">
        <v>971</v>
      </c>
      <c r="G3493" t="s">
        <v>2045</v>
      </c>
    </row>
    <row r="3494" spans="1:7">
      <c r="A3494" s="1215" t="s">
        <v>610</v>
      </c>
      <c r="B3494" s="1214" t="s">
        <v>611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608</v>
      </c>
      <c r="B3504" s="1597" t="s">
        <v>1599</v>
      </c>
      <c r="C3504" s="23">
        <v>46202</v>
      </c>
      <c r="D3504" s="11">
        <v>215</v>
      </c>
      <c r="F3504" s="11" t="s">
        <v>2472</v>
      </c>
      <c r="G3504" t="s">
        <v>2045</v>
      </c>
    </row>
    <row r="3505" spans="1:7">
      <c r="A3505" s="1424" t="s">
        <v>574</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579</v>
      </c>
      <c r="B3509" s="1215" t="s">
        <v>58</v>
      </c>
      <c r="C3509" s="23">
        <v>46203</v>
      </c>
      <c r="D3509" s="88">
        <v>1097</v>
      </c>
      <c r="F3509" s="11" t="s">
        <v>2821</v>
      </c>
      <c r="G3509" t="s">
        <v>2045</v>
      </c>
    </row>
    <row r="3510" spans="1:7">
      <c r="A3510" s="1421" t="s">
        <v>584</v>
      </c>
      <c r="B3510" s="1214" t="s">
        <v>58</v>
      </c>
      <c r="C3510" s="23">
        <v>46203</v>
      </c>
      <c r="F3510" s="11" t="s">
        <v>1880</v>
      </c>
      <c r="G3510" t="s">
        <v>2045</v>
      </c>
    </row>
    <row r="3511" spans="1:7">
      <c r="A3511" s="1421" t="s">
        <v>586</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604</v>
      </c>
      <c r="B3513" s="1421" t="s">
        <v>2737</v>
      </c>
      <c r="C3513" s="23">
        <v>46203</v>
      </c>
      <c r="D3513" s="11">
        <v>767</v>
      </c>
      <c r="G3513" t="s">
        <v>2045</v>
      </c>
    </row>
    <row r="3514" spans="1:7">
      <c r="A3514" s="1215" t="s">
        <v>606</v>
      </c>
      <c r="B3514" s="1214" t="s">
        <v>2737</v>
      </c>
      <c r="C3514" s="23">
        <v>46203</v>
      </c>
      <c r="F3514" s="1546" t="s">
        <v>2789</v>
      </c>
      <c r="G3514" t="s">
        <v>2045</v>
      </c>
    </row>
    <row r="3515" spans="1:7">
      <c r="A3515" s="1421" t="s">
        <v>608</v>
      </c>
      <c r="B3515" s="1421" t="s">
        <v>1599</v>
      </c>
      <c r="C3515" s="23">
        <v>46203</v>
      </c>
      <c r="D3515" s="11">
        <v>283</v>
      </c>
      <c r="F3515" s="11" t="s">
        <v>2823</v>
      </c>
      <c r="G3515" t="s">
        <v>2045</v>
      </c>
    </row>
    <row r="3516" spans="1:7">
      <c r="A3516" s="1215" t="s">
        <v>610</v>
      </c>
      <c r="B3516" s="1215" t="s">
        <v>611</v>
      </c>
      <c r="C3516" s="23">
        <v>46203</v>
      </c>
      <c r="D3516" s="11">
        <v>918</v>
      </c>
      <c r="G3516" t="s">
        <v>2045</v>
      </c>
    </row>
    <row r="3517" spans="1:7">
      <c r="A3517" s="1421" t="s">
        <v>612</v>
      </c>
      <c r="B3517" s="1421" t="s">
        <v>611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574</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579</v>
      </c>
      <c r="B3529" s="1215" t="s">
        <v>58</v>
      </c>
      <c r="C3529" s="23">
        <v>46204</v>
      </c>
      <c r="D3529" s="88">
        <v>1846</v>
      </c>
      <c r="G3529" t="s">
        <v>2078</v>
      </c>
    </row>
    <row r="3530" spans="1:7">
      <c r="A3530" s="1421" t="s">
        <v>584</v>
      </c>
      <c r="B3530" s="1214" t="s">
        <v>58</v>
      </c>
      <c r="C3530" s="23">
        <v>46204</v>
      </c>
      <c r="D3530" s="88">
        <v>1646</v>
      </c>
      <c r="F3530" s="11" t="s">
        <v>1853</v>
      </c>
      <c r="G3530" t="s">
        <v>2078</v>
      </c>
    </row>
    <row r="3531" spans="1:7">
      <c r="A3531" s="1421" t="s">
        <v>586</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604</v>
      </c>
      <c r="B3533" s="1421" t="s">
        <v>2737</v>
      </c>
      <c r="C3533" s="23">
        <v>46204</v>
      </c>
      <c r="D3533" s="11">
        <v>108</v>
      </c>
      <c r="G3533" t="s">
        <v>2078</v>
      </c>
    </row>
    <row r="3534" spans="1:7">
      <c r="A3534" s="1215" t="s">
        <v>606</v>
      </c>
      <c r="B3534" s="1214" t="s">
        <v>2737</v>
      </c>
      <c r="C3534" s="23">
        <v>46204</v>
      </c>
      <c r="D3534" s="11">
        <v>501</v>
      </c>
      <c r="G3534" t="s">
        <v>2078</v>
      </c>
    </row>
    <row r="3535" spans="1:7">
      <c r="A3535" s="1421" t="s">
        <v>608</v>
      </c>
      <c r="B3535" s="1421" t="s">
        <v>1599</v>
      </c>
      <c r="C3535" s="23">
        <v>46204</v>
      </c>
      <c r="D3535" s="11">
        <v>144</v>
      </c>
      <c r="G3535" t="s">
        <v>2078</v>
      </c>
    </row>
    <row r="3536" spans="1:7">
      <c r="A3536" s="1215" t="s">
        <v>610</v>
      </c>
      <c r="B3536" s="1215" t="s">
        <v>611</v>
      </c>
      <c r="C3536" s="23">
        <v>46204</v>
      </c>
      <c r="D3536" s="11">
        <v>925</v>
      </c>
      <c r="G3536" t="s">
        <v>2078</v>
      </c>
    </row>
    <row r="3537" spans="1:7">
      <c r="A3537" s="1421" t="s">
        <v>932</v>
      </c>
      <c r="B3537" s="1421" t="s">
        <v>611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581</v>
      </c>
      <c r="B3551" s="1608" t="s">
        <v>58</v>
      </c>
      <c r="C3551" s="23">
        <v>46205</v>
      </c>
      <c r="D3551" s="88">
        <v>1237</v>
      </c>
      <c r="G3551" t="s">
        <v>2078</v>
      </c>
    </row>
    <row r="3552" spans="1:7">
      <c r="A3552" s="1607" t="s">
        <v>584</v>
      </c>
      <c r="B3552" s="1608" t="s">
        <v>58</v>
      </c>
      <c r="C3552" s="23">
        <v>46205</v>
      </c>
      <c r="D3552" s="11">
        <v>852</v>
      </c>
      <c r="G3552" t="s">
        <v>2078</v>
      </c>
    </row>
    <row r="3553" spans="1:7">
      <c r="A3553" s="1607" t="s">
        <v>586</v>
      </c>
      <c r="B3553" s="1608" t="s">
        <v>58</v>
      </c>
      <c r="C3553" s="23">
        <v>46205</v>
      </c>
      <c r="F3553" s="1546" t="s">
        <v>1880</v>
      </c>
      <c r="G3553" t="s">
        <v>2078</v>
      </c>
    </row>
    <row r="3554" spans="1:7">
      <c r="A3554" s="1607" t="s">
        <v>595</v>
      </c>
      <c r="B3554" s="1608" t="s">
        <v>1599</v>
      </c>
      <c r="C3554" s="23">
        <v>46205</v>
      </c>
      <c r="F3554" s="1546" t="s">
        <v>2191</v>
      </c>
      <c r="G3554" t="s">
        <v>2078</v>
      </c>
    </row>
    <row r="3555" spans="1:7">
      <c r="A3555" s="1607" t="s">
        <v>931</v>
      </c>
      <c r="B3555" s="1608" t="s">
        <v>2737</v>
      </c>
      <c r="C3555" s="23">
        <v>46205</v>
      </c>
      <c r="F3555" s="11" t="s">
        <v>2831</v>
      </c>
      <c r="G3555" t="s">
        <v>2078</v>
      </c>
    </row>
    <row r="3556" spans="1:7">
      <c r="A3556" s="1607" t="s">
        <v>606</v>
      </c>
      <c r="B3556" s="1608" t="s">
        <v>2737</v>
      </c>
      <c r="C3556" s="23">
        <v>46205</v>
      </c>
      <c r="D3556" s="11">
        <v>492</v>
      </c>
      <c r="F3556" s="1546" t="s">
        <v>2832</v>
      </c>
      <c r="G3556" t="s">
        <v>2078</v>
      </c>
    </row>
    <row r="3557" spans="1:7">
      <c r="A3557" s="1607" t="s">
        <v>643</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664</v>
      </c>
      <c r="B3559" s="1611" t="s">
        <v>56</v>
      </c>
      <c r="C3559" s="23">
        <v>46205</v>
      </c>
      <c r="D3559" s="11">
        <v>841</v>
      </c>
      <c r="G3559" t="s">
        <v>2078</v>
      </c>
    </row>
    <row r="3560" spans="1:7">
      <c r="A3560" s="1610" t="s">
        <v>862</v>
      </c>
      <c r="B3560" s="1611" t="s">
        <v>56</v>
      </c>
      <c r="C3560" s="23">
        <v>46205</v>
      </c>
      <c r="D3560" s="88">
        <v>1000</v>
      </c>
      <c r="G3560" t="s">
        <v>2078</v>
      </c>
    </row>
    <row r="3561" spans="1:7">
      <c r="A3561" s="1607" t="s">
        <v>708</v>
      </c>
      <c r="B3561" s="1607" t="s">
        <v>2686</v>
      </c>
      <c r="C3561" s="23">
        <v>46205</v>
      </c>
      <c r="F3561" s="1546" t="s">
        <v>1880</v>
      </c>
      <c r="G3561" t="s">
        <v>2078</v>
      </c>
    </row>
    <row r="3562" spans="1:7">
      <c r="A3562" s="1607" t="s">
        <v>714</v>
      </c>
      <c r="B3562" s="1607" t="s">
        <v>2686</v>
      </c>
      <c r="C3562" s="23">
        <v>46205</v>
      </c>
      <c r="D3562" s="11">
        <v>206</v>
      </c>
      <c r="G3562" t="s">
        <v>2078</v>
      </c>
    </row>
    <row r="3563" spans="1:7">
      <c r="A3563" s="1607" t="s">
        <v>919</v>
      </c>
      <c r="B3563" s="1608" t="s">
        <v>1599</v>
      </c>
      <c r="C3563" s="23">
        <v>46205</v>
      </c>
      <c r="D3563" s="11">
        <v>18</v>
      </c>
      <c r="F3563" s="11" t="s">
        <v>2834</v>
      </c>
      <c r="G3563" t="s">
        <v>2078</v>
      </c>
    </row>
    <row r="3564" spans="1:7">
      <c r="A3564" s="1612" t="s">
        <v>817</v>
      </c>
      <c r="B3564" s="170" t="s">
        <v>2675</v>
      </c>
      <c r="C3564" s="23">
        <v>46205</v>
      </c>
      <c r="D3564" s="11">
        <v>42</v>
      </c>
      <c r="F3564" s="11" t="s">
        <v>2835</v>
      </c>
      <c r="G3564" t="s">
        <v>2078</v>
      </c>
    </row>
    <row r="3565" spans="1:7">
      <c r="A3565" s="1612" t="s">
        <v>819</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577</v>
      </c>
      <c r="B3567" s="1214" t="s">
        <v>58</v>
      </c>
      <c r="C3567" s="23">
        <v>46209</v>
      </c>
      <c r="D3567" s="88">
        <v>1613</v>
      </c>
      <c r="F3567" s="1607" t="s">
        <v>2837</v>
      </c>
      <c r="G3567" t="s">
        <v>2078</v>
      </c>
    </row>
    <row r="3568" spans="1:7">
      <c r="A3568" s="1214" t="s">
        <v>581</v>
      </c>
      <c r="B3568" s="1214" t="s">
        <v>58</v>
      </c>
      <c r="C3568" s="23">
        <v>46209</v>
      </c>
      <c r="D3568" s="11">
        <v>235</v>
      </c>
      <c r="F3568" s="11" t="s">
        <v>2276</v>
      </c>
      <c r="G3568" t="s">
        <v>2078</v>
      </c>
    </row>
    <row r="3569" spans="1:7">
      <c r="A3569" s="1214" t="s">
        <v>596</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606</v>
      </c>
      <c r="B3571" s="1214" t="s">
        <v>2737</v>
      </c>
      <c r="C3571" s="23">
        <v>46209</v>
      </c>
      <c r="D3571" s="11">
        <v>646</v>
      </c>
      <c r="F3571" s="11" t="s">
        <v>2429</v>
      </c>
      <c r="G3571" t="s">
        <v>2078</v>
      </c>
    </row>
    <row r="3572" spans="1:7">
      <c r="A3572" s="1214" t="s">
        <v>608</v>
      </c>
      <c r="B3572" s="1214" t="s">
        <v>1599</v>
      </c>
      <c r="C3572" s="23">
        <v>46209</v>
      </c>
      <c r="D3572" s="11">
        <v>86</v>
      </c>
      <c r="G3572" t="s">
        <v>2078</v>
      </c>
    </row>
    <row r="3573" spans="1:7">
      <c r="A3573" s="1214" t="s">
        <v>610</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1674</v>
      </c>
      <c r="B3581" s="90" t="s">
        <v>70</v>
      </c>
      <c r="C3581" s="23">
        <v>46209</v>
      </c>
      <c r="D3581" s="11">
        <v>698</v>
      </c>
      <c r="G3581" t="s">
        <v>2078</v>
      </c>
    </row>
    <row r="3582" spans="1:7">
      <c r="A3582" s="1612" t="s">
        <v>817</v>
      </c>
      <c r="B3582" s="170" t="s">
        <v>2675</v>
      </c>
      <c r="C3582" s="23">
        <v>46209</v>
      </c>
      <c r="D3582" s="11">
        <v>53</v>
      </c>
      <c r="F3582" s="232" t="s">
        <v>2838</v>
      </c>
      <c r="G3582" t="s">
        <v>2078</v>
      </c>
    </row>
    <row r="3583" spans="1:7">
      <c r="A3583" s="1424" t="s">
        <v>574</v>
      </c>
      <c r="B3583" s="1424" t="s">
        <v>64</v>
      </c>
      <c r="C3583" s="23">
        <v>46210</v>
      </c>
      <c r="D3583" s="11">
        <v>37</v>
      </c>
      <c r="F3583" s="11" t="s">
        <v>2161</v>
      </c>
      <c r="G3583" t="s">
        <v>2078</v>
      </c>
    </row>
    <row r="3584" spans="1:7">
      <c r="A3584" s="1214" t="s">
        <v>577</v>
      </c>
      <c r="B3584" s="1214" t="s">
        <v>58</v>
      </c>
      <c r="C3584" s="23">
        <v>46210</v>
      </c>
      <c r="D3584" s="88">
        <v>1647</v>
      </c>
      <c r="E3584" s="134"/>
      <c r="F3584" s="1614" t="s">
        <v>2839</v>
      </c>
      <c r="G3584" t="s">
        <v>2078</v>
      </c>
    </row>
    <row r="3585" spans="1:7">
      <c r="A3585" s="1421" t="s">
        <v>595</v>
      </c>
      <c r="B3585" s="1421" t="s">
        <v>1599</v>
      </c>
      <c r="C3585" s="23">
        <v>46210</v>
      </c>
      <c r="D3585" s="73">
        <v>340</v>
      </c>
      <c r="E3585" s="11"/>
      <c r="F3585" s="11" t="s">
        <v>2472</v>
      </c>
      <c r="G3585" t="s">
        <v>2078</v>
      </c>
    </row>
    <row r="3586" spans="1:7">
      <c r="A3586" s="1215" t="s">
        <v>596</v>
      </c>
      <c r="B3586" s="1215" t="s">
        <v>496</v>
      </c>
      <c r="C3586" s="23">
        <v>46210</v>
      </c>
      <c r="D3586" s="11">
        <v>770</v>
      </c>
      <c r="E3586" s="181"/>
      <c r="F3586" s="102"/>
      <c r="G3586" t="s">
        <v>2078</v>
      </c>
    </row>
    <row r="3587" spans="1:7">
      <c r="A3587" s="1214" t="s">
        <v>606</v>
      </c>
      <c r="B3587" s="1214" t="s">
        <v>2737</v>
      </c>
      <c r="C3587" s="23">
        <v>46210</v>
      </c>
      <c r="D3587" s="11">
        <v>340</v>
      </c>
      <c r="F3587" s="1607" t="s">
        <v>2840</v>
      </c>
      <c r="G3587" t="s">
        <v>2078</v>
      </c>
    </row>
    <row r="3588" spans="1:7">
      <c r="A3588" s="1214" t="s">
        <v>610</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1674</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9" t="s">
        <v>2191</v>
      </c>
      <c r="G3597" t="s">
        <v>2078</v>
      </c>
    </row>
    <row r="3598" spans="1:7">
      <c r="A3598" s="177" t="s">
        <v>608</v>
      </c>
      <c r="B3598" s="90" t="s">
        <v>1599</v>
      </c>
      <c r="C3598" s="23">
        <v>46210</v>
      </c>
      <c r="D3598" s="11">
        <v>322</v>
      </c>
      <c r="F3598" s="11" t="s">
        <v>2843</v>
      </c>
      <c r="G3598" t="s">
        <v>2078</v>
      </c>
    </row>
    <row r="3599" spans="1:7">
      <c r="A3599" s="1213" t="s">
        <v>577</v>
      </c>
      <c r="B3599" s="1213" t="s">
        <v>58</v>
      </c>
      <c r="C3599" s="23">
        <v>46211</v>
      </c>
      <c r="G3599" t="s">
        <v>2078</v>
      </c>
    </row>
    <row r="3600" spans="1:7">
      <c r="A3600" s="1214" t="s">
        <v>584</v>
      </c>
      <c r="B3600" s="1214" t="s">
        <v>58</v>
      </c>
      <c r="C3600" s="23">
        <v>46211</v>
      </c>
      <c r="G3600" t="s">
        <v>2078</v>
      </c>
    </row>
    <row r="3601" spans="1:7">
      <c r="A3601" s="1214" t="s">
        <v>595</v>
      </c>
      <c r="B3601" s="1214" t="s">
        <v>1599</v>
      </c>
      <c r="C3601" s="23">
        <v>46211</v>
      </c>
      <c r="G3601" t="s">
        <v>2078</v>
      </c>
    </row>
    <row r="3602" spans="1:7">
      <c r="A3602" s="1214" t="s">
        <v>596</v>
      </c>
      <c r="B3602" s="1214" t="s">
        <v>496</v>
      </c>
      <c r="C3602" s="23">
        <v>46211</v>
      </c>
      <c r="G3602" t="s">
        <v>2078</v>
      </c>
    </row>
    <row r="3603" spans="1:7">
      <c r="A3603" s="1214" t="s">
        <v>604</v>
      </c>
      <c r="B3603" s="1214" t="s">
        <v>2737</v>
      </c>
      <c r="C3603" s="23">
        <v>46211</v>
      </c>
      <c r="G3603" t="s">
        <v>2078</v>
      </c>
    </row>
    <row r="3604" spans="1:7">
      <c r="A3604" s="1214" t="s">
        <v>608</v>
      </c>
      <c r="B3604" s="1214" t="s">
        <v>1599</v>
      </c>
      <c r="C3604" s="23">
        <v>46211</v>
      </c>
      <c r="G3604" t="s">
        <v>2078</v>
      </c>
    </row>
    <row r="3605" spans="1:7">
      <c r="A3605" s="1214" t="s">
        <v>610</v>
      </c>
      <c r="B3605" s="1214" t="s">
        <v>611</v>
      </c>
      <c r="C3605" s="23">
        <v>46211</v>
      </c>
      <c r="G3605" t="s">
        <v>2078</v>
      </c>
    </row>
    <row r="3606" spans="1:7">
      <c r="A3606" s="1424" t="s">
        <v>668</v>
      </c>
      <c r="B3606" s="1213" t="s">
        <v>56</v>
      </c>
      <c r="C3606" s="23">
        <v>46211</v>
      </c>
      <c r="G3606" t="s">
        <v>2078</v>
      </c>
    </row>
    <row r="3607" spans="1:7">
      <c r="A3607" s="1420" t="s">
        <v>862</v>
      </c>
      <c r="B3607" s="1214" t="s">
        <v>56</v>
      </c>
      <c r="C3607" s="23">
        <v>46211</v>
      </c>
      <c r="G3607" t="s">
        <v>2078</v>
      </c>
    </row>
    <row r="3608" spans="1:7">
      <c r="A3608" s="1420" t="s">
        <v>666</v>
      </c>
      <c r="B3608" s="1214" t="s">
        <v>56</v>
      </c>
      <c r="C3608" s="23">
        <v>46211</v>
      </c>
      <c r="G3608" t="s">
        <v>2078</v>
      </c>
    </row>
    <row r="3609" spans="1:7">
      <c r="A3609" s="1421" t="s">
        <v>870</v>
      </c>
      <c r="B3609" s="1421" t="s">
        <v>2518</v>
      </c>
      <c r="C3609" s="23">
        <v>46211</v>
      </c>
      <c r="G3609" t="s">
        <v>2078</v>
      </c>
    </row>
    <row r="3610" spans="1:7">
      <c r="A3610" s="1214" t="s">
        <v>708</v>
      </c>
      <c r="B3610" s="1214" t="s">
        <v>66</v>
      </c>
      <c r="C3610" s="23">
        <v>46211</v>
      </c>
      <c r="G3610" t="s">
        <v>2078</v>
      </c>
    </row>
    <row r="3611" spans="1:7">
      <c r="A3611" s="1214" t="s">
        <v>714</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678</v>
      </c>
      <c r="B3614" s="1214" t="s">
        <v>66</v>
      </c>
      <c r="C3614" s="23">
        <v>46211</v>
      </c>
      <c r="G3614" t="s">
        <v>2078</v>
      </c>
    </row>
    <row r="3615" spans="1:7">
      <c r="A3615" s="1424" t="s">
        <v>819</v>
      </c>
      <c r="B3615" s="239"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3987F03-C0E0-486D-899A-456C9A0C8CC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2026-07-08T21:56:03Z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