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04" documentId="8_{DCF85A03-1EEC-410A-B6A1-333228F65FDB}" xr6:coauthVersionLast="47" xr6:coauthVersionMax="47" xr10:uidLastSave="{505DA6D7-11A9-4104-AD39-56CED500B955}"/>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1" r:id="rId12"/>
    <pivotCache cacheId="2152" r:id="rId13"/>
    <pivotCache cacheId="2153" r:id="rId14"/>
    <pivotCache cacheId="2154" r:id="rId15"/>
    <pivotCache cacheId="2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4" i="30"/>
  <c r="V162" i="30"/>
  <c r="V163" i="30"/>
  <c r="V4" i="30"/>
  <c r="V164" i="30"/>
  <c r="V8" i="30"/>
  <c r="V23" i="30"/>
  <c r="V9" i="30"/>
  <c r="V166"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<sst xmlns="http://schemas.openxmlformats.org/spreadsheetml/2006/main" count="20571" uniqueCount="2567">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</sst>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11"/>
      <c r="S1" s="1011"/>
      <c r="T1" s="1011"/>
      <c r="U1" s="1011"/>
      <c r="V1" s="1011"/>
      <c r="W1" s="1011"/>
      <c r="X1" s="1011"/>
      <c r="Y1" s="1011"/>
      <c r="Z1" s="1011"/>
    </row>
    <row r="2" spans="1:26" ht="24.95" customHeight="1">
      <c r="A2" s="1483" t="str">
        <f ca="1">"Last Updated: "&amp;TEXT(NOW(),"MM/DD/YYYY  h:mm AM/PM")</f>
        <v>Last Updated: 05/11/2026  5:57 PM</v>
      </c>
      <c r="B2" s="1483"/>
      <c r="C2" s="1483"/>
      <c r="D2" s="1483"/>
      <c r="E2" s="1483"/>
      <c r="F2" s="1483"/>
      <c r="G2" s="1483"/>
      <c r="H2" s="1483"/>
      <c r="I2" s="1483"/>
      <c r="J2" s="1483"/>
      <c r="K2" s="1483"/>
      <c r="L2" s="1483"/>
      <c r="M2" s="1483"/>
      <c r="N2" s="1483"/>
      <c r="O2" s="1483"/>
      <c r="P2" s="148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4" t="s">
        <v>7</v>
      </c>
      <c r="B7" s="1484"/>
      <c r="C7" s="1484"/>
      <c r="D7" s="1484"/>
      <c r="E7" s="1484"/>
      <c r="F7" s="1484"/>
      <c r="G7" s="1484"/>
      <c r="H7" s="1484"/>
      <c r="I7" s="1484"/>
      <c r="J7" s="1484"/>
      <c r="K7" s="1484"/>
      <c r="L7" s="1484"/>
      <c r="M7" s="1484"/>
      <c r="N7" s="1484"/>
      <c r="O7" s="1484"/>
      <c r="P7" s="148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5" t="s">
        <v>8</v>
      </c>
      <c r="B9" s="1486"/>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1"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3"/>
      <c r="C10" s="1011"/>
      <c r="D10" s="1471"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72"/>
      <c r="F10" s="1473"/>
      <c r="G10" s="1011"/>
      <c r="H10" s="148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53829</v>
      </c>
      <c r="I10" s="1488"/>
      <c r="J10" s="1489"/>
      <c r="K10" s="1011"/>
      <c r="L10" s="149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983707</v>
      </c>
      <c r="M10" s="1491"/>
      <c r="N10" s="1492"/>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93">
        <f>IFERROR(H10/D10,0)</f>
        <v>5.1881573265891497E-2</v>
      </c>
      <c r="B13" s="1494"/>
      <c r="C13" s="1011"/>
      <c r="D13" s="146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69"/>
      <c r="F13" s="1470"/>
      <c r="G13" s="1011"/>
      <c r="H13" s="1471"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72"/>
      <c r="J13" s="1473"/>
      <c r="K13" s="1011"/>
      <c r="L13" s="1479">
        <f>COUNTA('Pending Resto-COP Packages'!A8:A54)</f>
        <v>35</v>
      </c>
      <c r="M13" s="1480"/>
      <c r="N13" s="148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4" t="s">
        <v>16</v>
      </c>
      <c r="B15" s="1474"/>
      <c r="C15" s="1474"/>
      <c r="D15" s="1474"/>
      <c r="E15" s="1011"/>
      <c r="F15" s="1474" t="s">
        <v>17</v>
      </c>
      <c r="G15" s="1474"/>
      <c r="H15" s="1474"/>
      <c r="I15" s="1474"/>
      <c r="J15" s="1011"/>
      <c r="K15" s="1474" t="s">
        <v>18</v>
      </c>
      <c r="L15" s="1474"/>
      <c r="M15" s="147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9.4029090909090909E-2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5.1881573265891497E-2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4" t="s">
        <v>44</v>
      </c>
      <c r="B27" s="1474"/>
      <c r="C27" s="1474"/>
      <c r="D27" s="1474"/>
      <c r="F27" s="1475" t="s">
        <v>45</v>
      </c>
      <c r="G27" s="1475"/>
      <c r="H27" s="1475"/>
      <c r="I27" s="147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6" t="s">
        <v>65</v>
      </c>
      <c r="B39" s="1476"/>
      <c r="C39" s="1476"/>
      <c r="D39" s="1476"/>
      <c r="E39" s="1476"/>
      <c r="F39" s="1476"/>
      <c r="G39" s="1476"/>
      <c r="H39" s="1476"/>
      <c r="I39" s="1476"/>
      <c r="J39" s="1476"/>
      <c r="K39" s="1477"/>
      <c r="L39" s="1477"/>
      <c r="M39" s="1477"/>
      <c r="N39" s="147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8" t="s">
        <v>66</v>
      </c>
      <c r="B60" s="1478"/>
      <c r="C60" s="1478"/>
      <c r="D60" s="1478"/>
      <c r="E60" s="1478"/>
      <c r="F60" s="1478"/>
      <c r="G60" s="1478"/>
      <c r="H60" s="1478"/>
      <c r="I60" s="1478"/>
      <c r="J60" s="1478"/>
      <c r="K60" s="1478"/>
      <c r="L60" s="1478"/>
      <c r="M60" s="1478"/>
      <c r="N60" s="147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V82" activePane="topRight" state="frozen"/>
      <selection pane="topRight" activeCell="W88" sqref="W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1">
        <v>21</v>
      </c>
      <c r="I2" s="372" t="s">
        <v>545</v>
      </c>
      <c r="J2" s="1062" t="s">
        <v>30</v>
      </c>
      <c r="K2" s="1502"/>
      <c r="L2" s="1409">
        <v>46147</v>
      </c>
      <c r="M2" s="372" t="s">
        <v>110</v>
      </c>
      <c r="N2" s="995">
        <v>81882</v>
      </c>
      <c r="O2" s="372" t="s">
        <v>110</v>
      </c>
      <c r="P2" s="708" t="s">
        <v>35</v>
      </c>
      <c r="Q2" s="1503">
        <v>46146</v>
      </c>
      <c r="R2" s="703"/>
      <c r="S2" s="1503"/>
      <c r="T2" s="1503"/>
      <c r="U2" s="1503"/>
      <c r="V2" s="1504">
        <v>6481</v>
      </c>
      <c r="W2" s="1234"/>
      <c r="X2" s="1505">
        <f>SUM(V2-W2)</f>
        <v>6481</v>
      </c>
      <c r="Y2" s="1250">
        <f>IFERROR($W2/$V2, 0)</f>
        <v>0</v>
      </c>
      <c r="Z2" s="1503"/>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1">
        <v>46</v>
      </c>
      <c r="I3" s="372" t="s">
        <v>545</v>
      </c>
      <c r="J3" s="1062" t="s">
        <v>30</v>
      </c>
      <c r="K3" s="1502"/>
      <c r="L3" s="1409">
        <v>46147</v>
      </c>
      <c r="M3" s="372" t="s">
        <v>110</v>
      </c>
      <c r="N3" s="995">
        <v>71754.5</v>
      </c>
      <c r="O3" s="372" t="s">
        <v>110</v>
      </c>
      <c r="P3" s="708" t="s">
        <v>35</v>
      </c>
      <c r="Q3" s="1503">
        <v>46147</v>
      </c>
      <c r="R3" s="703"/>
      <c r="S3" s="1503"/>
      <c r="T3" s="1503"/>
      <c r="U3" s="1503"/>
      <c r="V3" s="1504">
        <v>5649</v>
      </c>
      <c r="W3" s="1234"/>
      <c r="X3" s="1505">
        <f>SUM(V3-W3)</f>
        <v>5649</v>
      </c>
      <c r="Y3" s="1250">
        <f>IFERROR($W3/$V3, 0)</f>
        <v>0</v>
      </c>
      <c r="Z3" s="1503"/>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1">
        <v>94</v>
      </c>
      <c r="I4" s="372" t="s">
        <v>545</v>
      </c>
      <c r="J4" s="1062" t="s">
        <v>30</v>
      </c>
      <c r="K4" s="1502"/>
      <c r="L4" s="1409"/>
      <c r="M4" s="372" t="s">
        <v>110</v>
      </c>
      <c r="N4" s="995">
        <v>94021.5</v>
      </c>
      <c r="O4" s="372" t="s">
        <v>110</v>
      </c>
      <c r="P4" s="708" t="s">
        <v>32</v>
      </c>
      <c r="Q4" s="1503"/>
      <c r="R4" s="703"/>
      <c r="S4" s="1503"/>
      <c r="T4" s="1503"/>
      <c r="U4" s="1503"/>
      <c r="V4" s="1504">
        <v>7741</v>
      </c>
      <c r="W4" s="1234"/>
      <c r="X4" s="1505">
        <f>SUM(V4-W4)</f>
        <v>7741</v>
      </c>
      <c r="Y4" s="1250">
        <f>IFERROR($W4/$V4, 0)</f>
        <v>0</v>
      </c>
      <c r="Z4" s="1503"/>
      <c r="AA4" s="698">
        <v>0</v>
      </c>
      <c r="AB4" s="698">
        <v>0</v>
      </c>
      <c r="AC4" s="1060">
        <v>0</v>
      </c>
      <c r="AD4" s="1047" t="s">
        <v>551</v>
      </c>
      <c r="AE4" s="715"/>
    </row>
    <row r="5" spans="1:31" s="716" customFormat="1" ht="24.75" customHeight="1">
      <c r="A5" s="1407" t="s">
        <v>552</v>
      </c>
      <c r="B5" s="1262" t="s">
        <v>543</v>
      </c>
      <c r="C5" s="1410">
        <v>46199</v>
      </c>
      <c r="D5" s="1410"/>
      <c r="E5" s="1409"/>
      <c r="F5" s="1408"/>
      <c r="G5" s="1249"/>
      <c r="H5" s="1501">
        <v>65</v>
      </c>
      <c r="I5" s="372" t="s">
        <v>545</v>
      </c>
      <c r="J5" s="1062" t="s">
        <v>30</v>
      </c>
      <c r="K5" s="1502"/>
      <c r="L5" s="1409"/>
      <c r="M5" s="372" t="s">
        <v>110</v>
      </c>
      <c r="N5" s="995">
        <v>97544</v>
      </c>
      <c r="O5" s="372" t="s">
        <v>110</v>
      </c>
      <c r="P5" s="708" t="s">
        <v>32</v>
      </c>
      <c r="Q5" s="1503"/>
      <c r="R5" s="703"/>
      <c r="S5" s="1503"/>
      <c r="T5" s="1503"/>
      <c r="U5" s="1503"/>
      <c r="V5" s="1504">
        <v>7771</v>
      </c>
      <c r="W5" s="1234"/>
      <c r="X5" s="1505">
        <f>SUM(V5-W5)</f>
        <v>7771</v>
      </c>
      <c r="Y5" s="1250">
        <f>IFERROR($W5/$V5, 0)</f>
        <v>0</v>
      </c>
      <c r="Z5" s="1503"/>
      <c r="AA5" s="698">
        <v>0</v>
      </c>
      <c r="AB5" s="698">
        <v>0</v>
      </c>
      <c r="AC5" s="1060">
        <v>0</v>
      </c>
      <c r="AD5" s="1047" t="s">
        <v>551</v>
      </c>
      <c r="AE5" s="715"/>
    </row>
    <row r="6" spans="1:31" s="716" customFormat="1" ht="24.75" customHeight="1">
      <c r="A6" s="1407" t="s">
        <v>553</v>
      </c>
      <c r="B6" s="1262" t="s">
        <v>543</v>
      </c>
      <c r="C6" s="1410">
        <v>46199</v>
      </c>
      <c r="D6" s="1410"/>
      <c r="E6" s="1409"/>
      <c r="F6" s="1408"/>
      <c r="G6" s="1249"/>
      <c r="H6" s="1501">
        <v>31</v>
      </c>
      <c r="I6" s="372" t="s">
        <v>545</v>
      </c>
      <c r="J6" s="1062" t="s">
        <v>30</v>
      </c>
      <c r="K6" s="1502"/>
      <c r="L6" s="1409"/>
      <c r="M6" s="372" t="s">
        <v>110</v>
      </c>
      <c r="N6" s="995">
        <v>73945</v>
      </c>
      <c r="O6" s="372" t="s">
        <v>110</v>
      </c>
      <c r="P6" s="708" t="s">
        <v>32</v>
      </c>
      <c r="Q6" s="1503"/>
      <c r="R6" s="703"/>
      <c r="S6" s="1503"/>
      <c r="T6" s="1503"/>
      <c r="U6" s="1503"/>
      <c r="V6" s="1504">
        <v>5923</v>
      </c>
      <c r="W6" s="1234"/>
      <c r="X6" s="1505">
        <f>SUM(V6-W6)</f>
        <v>5923</v>
      </c>
      <c r="Y6" s="1250">
        <f>IFERROR($W6/$V6, 0)</f>
        <v>0</v>
      </c>
      <c r="Z6" s="1503"/>
      <c r="AA6" s="698">
        <v>0</v>
      </c>
      <c r="AB6" s="698">
        <v>0</v>
      </c>
      <c r="AC6" s="1060">
        <v>0</v>
      </c>
      <c r="AD6" s="1047" t="s">
        <v>551</v>
      </c>
      <c r="AE6" s="715"/>
    </row>
    <row r="7" spans="1:31" s="716" customFormat="1" ht="24.75" customHeight="1">
      <c r="A7" s="1407" t="s">
        <v>554</v>
      </c>
      <c r="B7" s="1262" t="s">
        <v>543</v>
      </c>
      <c r="C7" s="1410">
        <v>46199</v>
      </c>
      <c r="D7" s="1410"/>
      <c r="E7" s="1409"/>
      <c r="F7" s="1408"/>
      <c r="G7" s="1249"/>
      <c r="H7" s="1501">
        <v>93</v>
      </c>
      <c r="I7" s="372" t="s">
        <v>545</v>
      </c>
      <c r="J7" s="1062" t="s">
        <v>30</v>
      </c>
      <c r="K7" s="1502"/>
      <c r="L7" s="1409"/>
      <c r="M7" s="372" t="s">
        <v>110</v>
      </c>
      <c r="N7" s="995">
        <v>111096</v>
      </c>
      <c r="O7" s="372" t="s">
        <v>110</v>
      </c>
      <c r="P7" s="708" t="s">
        <v>32</v>
      </c>
      <c r="Q7" s="1503"/>
      <c r="R7" s="703"/>
      <c r="S7" s="1503"/>
      <c r="T7" s="1503"/>
      <c r="U7" s="1503"/>
      <c r="V7" s="1504">
        <v>9483</v>
      </c>
      <c r="W7" s="1234"/>
      <c r="X7" s="1505">
        <f>SUM(V7-W7)</f>
        <v>9483</v>
      </c>
      <c r="Y7" s="1250">
        <f>IFERROR($W7/$V7, 0)</f>
        <v>0</v>
      </c>
      <c r="Z7" s="1503"/>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1">
        <v>73</v>
      </c>
      <c r="I8" s="372" t="s">
        <v>545</v>
      </c>
      <c r="J8" s="1062" t="s">
        <v>30</v>
      </c>
      <c r="K8" s="1502"/>
      <c r="L8" s="1409"/>
      <c r="M8" s="372" t="s">
        <v>110</v>
      </c>
      <c r="N8" s="995">
        <v>132347.5</v>
      </c>
      <c r="O8" s="372" t="s">
        <v>110</v>
      </c>
      <c r="P8" s="708" t="s">
        <v>32</v>
      </c>
      <c r="Q8" s="1503">
        <v>46149</v>
      </c>
      <c r="R8" s="703"/>
      <c r="S8" s="1503"/>
      <c r="T8" s="1503"/>
      <c r="U8" s="1503"/>
      <c r="V8" s="1504">
        <v>11206</v>
      </c>
      <c r="W8" s="1234"/>
      <c r="X8" s="1505">
        <f>SUM(V8-W8)</f>
        <v>11206</v>
      </c>
      <c r="Y8" s="1250">
        <f>IFERROR($W8/$V8, 0)</f>
        <v>0</v>
      </c>
      <c r="Z8" s="1503"/>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1">
        <v>79</v>
      </c>
      <c r="I9" s="372" t="s">
        <v>545</v>
      </c>
      <c r="J9" s="1062" t="s">
        <v>30</v>
      </c>
      <c r="K9" s="1502"/>
      <c r="L9" s="1409"/>
      <c r="M9" s="372" t="s">
        <v>110</v>
      </c>
      <c r="N9" s="995">
        <v>100208</v>
      </c>
      <c r="O9" s="372" t="s">
        <v>110</v>
      </c>
      <c r="P9" s="708" t="s">
        <v>32</v>
      </c>
      <c r="Q9" s="1503"/>
      <c r="R9" s="703"/>
      <c r="S9" s="1503"/>
      <c r="T9" s="1503"/>
      <c r="U9" s="1503"/>
      <c r="V9" s="1504">
        <v>8175</v>
      </c>
      <c r="W9" s="1234"/>
      <c r="X9" s="1505">
        <f>SUM(V9-W9)</f>
        <v>8175</v>
      </c>
      <c r="Y9" s="1250">
        <f>IFERROR($W9/$V9, 0)</f>
        <v>0</v>
      </c>
      <c r="Z9" s="1503"/>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1">
        <v>110</v>
      </c>
      <c r="I10" s="372" t="s">
        <v>545</v>
      </c>
      <c r="J10" s="1062" t="s">
        <v>30</v>
      </c>
      <c r="K10" s="1502"/>
      <c r="L10" s="1409"/>
      <c r="M10" s="372" t="s">
        <v>110</v>
      </c>
      <c r="N10" s="995">
        <v>101920.5</v>
      </c>
      <c r="O10" s="372" t="s">
        <v>110</v>
      </c>
      <c r="P10" s="708" t="s">
        <v>32</v>
      </c>
      <c r="Q10" s="1503"/>
      <c r="R10" s="703"/>
      <c r="S10" s="1503"/>
      <c r="T10" s="1503"/>
      <c r="U10" s="1503"/>
      <c r="V10" s="1504">
        <v>8444</v>
      </c>
      <c r="W10" s="1234"/>
      <c r="X10" s="1505">
        <f>SUM(V10-W10)</f>
        <v>8444</v>
      </c>
      <c r="Y10" s="1250">
        <f>IFERROR($W10/$V10, 0)</f>
        <v>0</v>
      </c>
      <c r="Z10" s="1503"/>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1">
        <v>91</v>
      </c>
      <c r="I11" s="372" t="s">
        <v>545</v>
      </c>
      <c r="J11" s="1062" t="s">
        <v>30</v>
      </c>
      <c r="K11" s="1502"/>
      <c r="L11" s="1409"/>
      <c r="M11" s="372" t="s">
        <v>110</v>
      </c>
      <c r="N11" s="995">
        <v>111633.5</v>
      </c>
      <c r="O11" s="372" t="s">
        <v>110</v>
      </c>
      <c r="P11" s="708" t="s">
        <v>32</v>
      </c>
      <c r="Q11" s="1503"/>
      <c r="R11" s="703"/>
      <c r="S11" s="1503"/>
      <c r="T11" s="1503"/>
      <c r="U11" s="1503"/>
      <c r="V11" s="1504">
        <v>9431</v>
      </c>
      <c r="W11" s="1234"/>
      <c r="X11" s="1505">
        <f>SUM(V11-W11)</f>
        <v>9431</v>
      </c>
      <c r="Y11" s="1250">
        <f>IFERROR($W11/$V11, 0)</f>
        <v>0</v>
      </c>
      <c r="Z11" s="1503"/>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1">
        <v>76</v>
      </c>
      <c r="I12" s="372" t="s">
        <v>545</v>
      </c>
      <c r="J12" s="1062" t="s">
        <v>30</v>
      </c>
      <c r="K12" s="1502"/>
      <c r="L12" s="1409"/>
      <c r="M12" s="372" t="s">
        <v>110</v>
      </c>
      <c r="N12" s="995">
        <v>67567.5</v>
      </c>
      <c r="O12" s="372" t="s">
        <v>110</v>
      </c>
      <c r="P12" s="708" t="s">
        <v>32</v>
      </c>
      <c r="Q12" s="1503"/>
      <c r="R12" s="703"/>
      <c r="S12" s="1503"/>
      <c r="T12" s="1503"/>
      <c r="U12" s="1503"/>
      <c r="V12" s="1504">
        <v>5460</v>
      </c>
      <c r="W12" s="1234"/>
      <c r="X12" s="1505">
        <f>SUM(V12-W12)</f>
        <v>5460</v>
      </c>
      <c r="Y12" s="1250">
        <f>IFERROR($W12/$V12, 0)</f>
        <v>0</v>
      </c>
      <c r="Z12" s="1503"/>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1">
        <v>51</v>
      </c>
      <c r="I13" s="372" t="s">
        <v>545</v>
      </c>
      <c r="J13" s="1062" t="s">
        <v>30</v>
      </c>
      <c r="K13" s="1502"/>
      <c r="L13" s="1409"/>
      <c r="M13" s="372" t="s">
        <v>110</v>
      </c>
      <c r="N13" s="995">
        <v>97514.75</v>
      </c>
      <c r="O13" s="372" t="s">
        <v>110</v>
      </c>
      <c r="P13" s="708" t="s">
        <v>32</v>
      </c>
      <c r="Q13" s="1503"/>
      <c r="R13" s="703"/>
      <c r="S13" s="1503"/>
      <c r="T13" s="1503"/>
      <c r="U13" s="1503"/>
      <c r="V13" s="1504">
        <v>7958</v>
      </c>
      <c r="W13" s="1234"/>
      <c r="X13" s="1505">
        <f>SUM(V13-W13)</f>
        <v>7958</v>
      </c>
      <c r="Y13" s="1250">
        <f>IFERROR($W13/$V13, 0)</f>
        <v>0</v>
      </c>
      <c r="Z13" s="1503"/>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1">
        <v>63</v>
      </c>
      <c r="I14" s="372" t="s">
        <v>545</v>
      </c>
      <c r="J14" s="1062" t="s">
        <v>30</v>
      </c>
      <c r="K14" s="1502"/>
      <c r="L14" s="1409"/>
      <c r="M14" s="372" t="s">
        <v>110</v>
      </c>
      <c r="N14" s="995">
        <v>54827.5</v>
      </c>
      <c r="O14" s="372" t="s">
        <v>110</v>
      </c>
      <c r="P14" s="708" t="s">
        <v>32</v>
      </c>
      <c r="Q14" s="1503"/>
      <c r="R14" s="703"/>
      <c r="S14" s="1503"/>
      <c r="T14" s="1503"/>
      <c r="U14" s="1503"/>
      <c r="V14" s="1504">
        <v>4414</v>
      </c>
      <c r="W14" s="1234"/>
      <c r="X14" s="1505">
        <f>SUM(V14-W14)</f>
        <v>4414</v>
      </c>
      <c r="Y14" s="1250">
        <f>IFERROR($W14/$V14, 0)</f>
        <v>0</v>
      </c>
      <c r="Z14" s="1503"/>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1">
        <v>42</v>
      </c>
      <c r="I15" s="372" t="s">
        <v>545</v>
      </c>
      <c r="J15" s="1062" t="s">
        <v>30</v>
      </c>
      <c r="K15" s="1502"/>
      <c r="L15" s="1409"/>
      <c r="M15" s="372" t="s">
        <v>110</v>
      </c>
      <c r="N15" s="995">
        <v>101724.5</v>
      </c>
      <c r="O15" s="372" t="s">
        <v>110</v>
      </c>
      <c r="P15" s="708" t="s">
        <v>32</v>
      </c>
      <c r="Q15" s="1503"/>
      <c r="R15" s="703"/>
      <c r="S15" s="1503"/>
      <c r="T15" s="1503"/>
      <c r="U15" s="1503"/>
      <c r="V15" s="1504">
        <v>7993</v>
      </c>
      <c r="W15" s="1234"/>
      <c r="X15" s="1505">
        <f>SUM(V15-W15)</f>
        <v>7993</v>
      </c>
      <c r="Y15" s="1250">
        <f>IFERROR($W15/$V15, 0)</f>
        <v>0</v>
      </c>
      <c r="Z15" s="1503"/>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1">
        <v>67</v>
      </c>
      <c r="I16" s="372" t="s">
        <v>545</v>
      </c>
      <c r="J16" s="1062" t="s">
        <v>30</v>
      </c>
      <c r="K16" s="1502"/>
      <c r="L16" s="1409"/>
      <c r="M16" s="372" t="s">
        <v>110</v>
      </c>
      <c r="N16" s="995">
        <v>95128</v>
      </c>
      <c r="O16" s="372" t="s">
        <v>110</v>
      </c>
      <c r="P16" s="708" t="s">
        <v>32</v>
      </c>
      <c r="Q16" s="1503"/>
      <c r="R16" s="703"/>
      <c r="S16" s="1503"/>
      <c r="T16" s="1503"/>
      <c r="U16" s="1503"/>
      <c r="V16" s="1504">
        <v>7857</v>
      </c>
      <c r="W16" s="1234"/>
      <c r="X16" s="1505">
        <f>SUM(V16-W16)</f>
        <v>7857</v>
      </c>
      <c r="Y16" s="1250">
        <f>IFERROR($W16/$V16, 0)</f>
        <v>0</v>
      </c>
      <c r="Z16" s="1503"/>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1">
        <v>91</v>
      </c>
      <c r="I17" s="372" t="s">
        <v>545</v>
      </c>
      <c r="J17" s="1062" t="s">
        <v>30</v>
      </c>
      <c r="K17" s="1502"/>
      <c r="L17" s="1409"/>
      <c r="M17" s="372" t="s">
        <v>110</v>
      </c>
      <c r="N17" s="995">
        <v>72668.5</v>
      </c>
      <c r="O17" s="372" t="s">
        <v>110</v>
      </c>
      <c r="P17" s="708" t="s">
        <v>32</v>
      </c>
      <c r="Q17" s="1503"/>
      <c r="R17" s="703"/>
      <c r="S17" s="1503"/>
      <c r="T17" s="1503"/>
      <c r="U17" s="1503"/>
      <c r="V17" s="1504">
        <v>5934</v>
      </c>
      <c r="W17" s="1234"/>
      <c r="X17" s="1505">
        <f>SUM(V17-W17)</f>
        <v>5934</v>
      </c>
      <c r="Y17" s="1250">
        <f>IFERROR($W17/$V17, 0)</f>
        <v>0</v>
      </c>
      <c r="Z17" s="1503"/>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1">
        <v>88</v>
      </c>
      <c r="I18" s="372" t="s">
        <v>545</v>
      </c>
      <c r="J18" s="1062" t="s">
        <v>30</v>
      </c>
      <c r="K18" s="1502"/>
      <c r="L18" s="1409"/>
      <c r="M18" s="372" t="s">
        <v>110</v>
      </c>
      <c r="N18" s="995">
        <v>96607</v>
      </c>
      <c r="O18" s="372" t="s">
        <v>110</v>
      </c>
      <c r="P18" s="708" t="s">
        <v>32</v>
      </c>
      <c r="Q18" s="1503"/>
      <c r="R18" s="703"/>
      <c r="S18" s="1503"/>
      <c r="T18" s="1503"/>
      <c r="U18" s="1503"/>
      <c r="V18" s="1504">
        <v>7623</v>
      </c>
      <c r="W18" s="1234"/>
      <c r="X18" s="1505">
        <f>SUM(V18-W18)</f>
        <v>7623</v>
      </c>
      <c r="Y18" s="1250">
        <f>IFERROR($W18/$V18, 0)</f>
        <v>0</v>
      </c>
      <c r="Z18" s="1503"/>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1">
        <v>75</v>
      </c>
      <c r="I19" s="372" t="s">
        <v>545</v>
      </c>
      <c r="J19" s="1062" t="s">
        <v>30</v>
      </c>
      <c r="K19" s="1502"/>
      <c r="L19" s="1409"/>
      <c r="M19" s="372" t="s">
        <v>110</v>
      </c>
      <c r="N19" s="995">
        <v>95477</v>
      </c>
      <c r="O19" s="372" t="s">
        <v>110</v>
      </c>
      <c r="P19" s="708" t="s">
        <v>32</v>
      </c>
      <c r="Q19" s="1503"/>
      <c r="R19" s="703"/>
      <c r="S19" s="1503"/>
      <c r="T19" s="1503"/>
      <c r="U19" s="1503"/>
      <c r="V19" s="1504">
        <v>7966</v>
      </c>
      <c r="W19" s="1234"/>
      <c r="X19" s="1505">
        <f>SUM(V19-W19)</f>
        <v>7966</v>
      </c>
      <c r="Y19" s="1250">
        <f>IFERROR($W19/$V19, 0)</f>
        <v>0</v>
      </c>
      <c r="Z19" s="1503"/>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1">
        <v>97</v>
      </c>
      <c r="I20" s="372" t="s">
        <v>545</v>
      </c>
      <c r="J20" s="1062" t="s">
        <v>30</v>
      </c>
      <c r="K20" s="1502"/>
      <c r="L20" s="1409"/>
      <c r="M20" s="372" t="s">
        <v>110</v>
      </c>
      <c r="N20" s="995">
        <v>94688.5</v>
      </c>
      <c r="O20" s="372" t="s">
        <v>110</v>
      </c>
      <c r="P20" s="708" t="s">
        <v>32</v>
      </c>
      <c r="Q20" s="1503"/>
      <c r="R20" s="703"/>
      <c r="S20" s="1503"/>
      <c r="T20" s="1503"/>
      <c r="U20" s="1503"/>
      <c r="V20" s="1504">
        <v>7856</v>
      </c>
      <c r="W20" s="1234"/>
      <c r="X20" s="1505">
        <f>SUM(V20-W20)</f>
        <v>7856</v>
      </c>
      <c r="Y20" s="1250">
        <f>IFERROR($W20/$V20, 0)</f>
        <v>0</v>
      </c>
      <c r="Z20" s="1503"/>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1">
        <v>65</v>
      </c>
      <c r="I21" s="372" t="s">
        <v>545</v>
      </c>
      <c r="J21" s="1062" t="s">
        <v>30</v>
      </c>
      <c r="K21" s="1502"/>
      <c r="L21" s="1409"/>
      <c r="M21" s="372" t="s">
        <v>110</v>
      </c>
      <c r="N21" s="995">
        <v>97700</v>
      </c>
      <c r="O21" s="372" t="s">
        <v>110</v>
      </c>
      <c r="P21" s="708" t="s">
        <v>32</v>
      </c>
      <c r="Q21" s="1503"/>
      <c r="R21" s="703"/>
      <c r="S21" s="1503"/>
      <c r="T21" s="1503"/>
      <c r="U21" s="1503"/>
      <c r="V21" s="1504">
        <v>8047</v>
      </c>
      <c r="W21" s="1234"/>
      <c r="X21" s="1505">
        <f>SUM(V21-W21)</f>
        <v>8047</v>
      </c>
      <c r="Y21" s="1250">
        <f>IFERROR($W21/$V21, 0)</f>
        <v>0</v>
      </c>
      <c r="Z21" s="1503"/>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1">
        <v>51</v>
      </c>
      <c r="I22" s="372" t="s">
        <v>545</v>
      </c>
      <c r="J22" s="1062" t="s">
        <v>30</v>
      </c>
      <c r="K22" s="1502"/>
      <c r="L22" s="1409"/>
      <c r="M22" s="372" t="s">
        <v>110</v>
      </c>
      <c r="N22" s="995">
        <v>91700</v>
      </c>
      <c r="O22" s="372" t="s">
        <v>110</v>
      </c>
      <c r="P22" s="708" t="s">
        <v>32</v>
      </c>
      <c r="Q22" s="1503"/>
      <c r="R22" s="703"/>
      <c r="S22" s="1503"/>
      <c r="T22" s="1503"/>
      <c r="U22" s="1503"/>
      <c r="V22" s="1504">
        <v>7529</v>
      </c>
      <c r="W22" s="1234"/>
      <c r="X22" s="1505">
        <f>SUM(V22-W22)</f>
        <v>7529</v>
      </c>
      <c r="Y22" s="1250">
        <f>IFERROR($W22/$V22, 0)</f>
        <v>0</v>
      </c>
      <c r="Z22" s="1503"/>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1">
        <v>67</v>
      </c>
      <c r="I23" s="372" t="s">
        <v>545</v>
      </c>
      <c r="J23" s="1062" t="s">
        <v>30</v>
      </c>
      <c r="K23" s="1502"/>
      <c r="L23" s="1409"/>
      <c r="M23" s="372" t="s">
        <v>110</v>
      </c>
      <c r="N23" s="995">
        <v>100866</v>
      </c>
      <c r="O23" s="372" t="s">
        <v>110</v>
      </c>
      <c r="P23" s="708" t="s">
        <v>32</v>
      </c>
      <c r="Q23" s="1503"/>
      <c r="R23" s="703"/>
      <c r="S23" s="1503"/>
      <c r="T23" s="1503"/>
      <c r="U23" s="1503"/>
      <c r="V23" s="1504">
        <v>9021</v>
      </c>
      <c r="W23" s="1234"/>
      <c r="X23" s="1505">
        <f>SUM(V23-W23)</f>
        <v>9021</v>
      </c>
      <c r="Y23" s="1250">
        <f>IFERROR($W23/$V23, 0)</f>
        <v>0</v>
      </c>
      <c r="Z23" s="1503"/>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1">
        <v>93</v>
      </c>
      <c r="I24" s="372" t="s">
        <v>545</v>
      </c>
      <c r="J24" s="1062" t="s">
        <v>30</v>
      </c>
      <c r="K24" s="1502"/>
      <c r="L24" s="1409"/>
      <c r="M24" s="372" t="s">
        <v>110</v>
      </c>
      <c r="N24" s="995">
        <v>104934</v>
      </c>
      <c r="O24" s="372" t="s">
        <v>110</v>
      </c>
      <c r="P24" s="708" t="s">
        <v>32</v>
      </c>
      <c r="Q24" s="1503"/>
      <c r="R24" s="703"/>
      <c r="S24" s="1503"/>
      <c r="T24" s="1503"/>
      <c r="U24" s="1503"/>
      <c r="V24" s="1504">
        <v>8701</v>
      </c>
      <c r="W24" s="1234"/>
      <c r="X24" s="1505">
        <f>SUM(V24-W24)</f>
        <v>8701</v>
      </c>
      <c r="Y24" s="1250">
        <f>IFERROR($W24/$V24, 0)</f>
        <v>0</v>
      </c>
      <c r="Z24" s="1503"/>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1">
        <v>28</v>
      </c>
      <c r="I25" s="372" t="s">
        <v>545</v>
      </c>
      <c r="J25" s="1062" t="s">
        <v>30</v>
      </c>
      <c r="K25" s="1502"/>
      <c r="L25" s="1409"/>
      <c r="M25" s="372" t="s">
        <v>110</v>
      </c>
      <c r="N25" s="995">
        <v>73691.5</v>
      </c>
      <c r="O25" s="372" t="s">
        <v>110</v>
      </c>
      <c r="P25" s="708" t="s">
        <v>32</v>
      </c>
      <c r="Q25" s="1503"/>
      <c r="R25" s="703"/>
      <c r="S25" s="1503"/>
      <c r="T25" s="1503"/>
      <c r="U25" s="1503"/>
      <c r="V25" s="1504">
        <v>6042</v>
      </c>
      <c r="W25" s="1234"/>
      <c r="X25" s="1505">
        <f>SUM(V25-W25)</f>
        <v>6042</v>
      </c>
      <c r="Y25" s="1250">
        <f>IFERROR($W25/$V25, 0)</f>
        <v>0</v>
      </c>
      <c r="Z25" s="1503"/>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1">
        <v>70</v>
      </c>
      <c r="I26" s="372" t="s">
        <v>545</v>
      </c>
      <c r="J26" s="1062" t="s">
        <v>30</v>
      </c>
      <c r="K26" s="1502"/>
      <c r="L26" s="1409"/>
      <c r="M26" s="372" t="s">
        <v>110</v>
      </c>
      <c r="N26" s="995">
        <v>99590</v>
      </c>
      <c r="O26" s="372" t="s">
        <v>110</v>
      </c>
      <c r="P26" s="708" t="s">
        <v>32</v>
      </c>
      <c r="Q26" s="1503"/>
      <c r="R26" s="703"/>
      <c r="S26" s="1503"/>
      <c r="T26" s="1503"/>
      <c r="U26" s="1503"/>
      <c r="V26" s="1504">
        <v>8201</v>
      </c>
      <c r="W26" s="1234"/>
      <c r="X26" s="1505">
        <f>SUM(V26-W26)</f>
        <v>8201</v>
      </c>
      <c r="Y26" s="1250">
        <f>IFERROR($W26/$V26, 0)</f>
        <v>0</v>
      </c>
      <c r="Z26" s="1503"/>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1">
        <v>91</v>
      </c>
      <c r="I27" s="372" t="s">
        <v>545</v>
      </c>
      <c r="J27" s="1062" t="s">
        <v>30</v>
      </c>
      <c r="K27" s="1502"/>
      <c r="L27" s="1409"/>
      <c r="M27" s="372" t="s">
        <v>110</v>
      </c>
      <c r="N27" s="995">
        <v>103644.5</v>
      </c>
      <c r="O27" s="372" t="s">
        <v>110</v>
      </c>
      <c r="P27" s="708" t="s">
        <v>32</v>
      </c>
      <c r="Q27" s="1503"/>
      <c r="R27" s="703"/>
      <c r="S27" s="1503"/>
      <c r="T27" s="1503"/>
      <c r="U27" s="1503"/>
      <c r="V27" s="1504">
        <v>8384</v>
      </c>
      <c r="W27" s="1234"/>
      <c r="X27" s="1505">
        <f>SUM(V27-W27)</f>
        <v>8384</v>
      </c>
      <c r="Y27" s="1250">
        <f>IFERROR($W27/$V27, 0)</f>
        <v>0</v>
      </c>
      <c r="Z27" s="1503"/>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1">
        <v>86</v>
      </c>
      <c r="I28" s="372" t="s">
        <v>545</v>
      </c>
      <c r="J28" s="1062" t="s">
        <v>30</v>
      </c>
      <c r="K28" s="1502"/>
      <c r="L28" s="1409"/>
      <c r="M28" s="372" t="s">
        <v>110</v>
      </c>
      <c r="N28" s="995">
        <v>97386.5</v>
      </c>
      <c r="O28" s="372" t="s">
        <v>110</v>
      </c>
      <c r="P28" s="708" t="s">
        <v>32</v>
      </c>
      <c r="Q28" s="1503"/>
      <c r="R28" s="703"/>
      <c r="S28" s="1503"/>
      <c r="T28" s="1503"/>
      <c r="U28" s="1503"/>
      <c r="V28" s="1504">
        <v>7996</v>
      </c>
      <c r="W28" s="1234"/>
      <c r="X28" s="1505">
        <f>SUM(V28-W28)</f>
        <v>7996</v>
      </c>
      <c r="Y28" s="1250">
        <f>IFERROR($W28/$V28, 0)</f>
        <v>0</v>
      </c>
      <c r="Z28" s="1503"/>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1">
        <v>40</v>
      </c>
      <c r="I29" s="372" t="s">
        <v>545</v>
      </c>
      <c r="J29" s="1062" t="s">
        <v>30</v>
      </c>
      <c r="K29" s="1502"/>
      <c r="L29" s="1409"/>
      <c r="M29" s="372" t="s">
        <v>110</v>
      </c>
      <c r="N29" s="995">
        <v>91774</v>
      </c>
      <c r="O29" s="372" t="s">
        <v>110</v>
      </c>
      <c r="P29" s="708" t="s">
        <v>32</v>
      </c>
      <c r="Q29" s="1503"/>
      <c r="R29" s="703"/>
      <c r="S29" s="1503"/>
      <c r="T29" s="1503"/>
      <c r="U29" s="1503"/>
      <c r="V29" s="1504">
        <v>7530</v>
      </c>
      <c r="W29" s="1234"/>
      <c r="X29" s="1505">
        <f>SUM(V29-W29)</f>
        <v>7530</v>
      </c>
      <c r="Y29" s="1250">
        <f>IFERROR($W29/$V29, 0)</f>
        <v>0</v>
      </c>
      <c r="Z29" s="1503"/>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1">
        <v>88</v>
      </c>
      <c r="I30" s="372" t="s">
        <v>545</v>
      </c>
      <c r="J30" s="1062" t="s">
        <v>30</v>
      </c>
      <c r="K30" s="1502"/>
      <c r="L30" s="1409"/>
      <c r="M30" s="372" t="s">
        <v>110</v>
      </c>
      <c r="N30" s="995">
        <v>81059.5</v>
      </c>
      <c r="O30" s="372" t="s">
        <v>110</v>
      </c>
      <c r="P30" s="708" t="s">
        <v>32</v>
      </c>
      <c r="Q30" s="1503"/>
      <c r="R30" s="703"/>
      <c r="S30" s="1503"/>
      <c r="T30" s="1503"/>
      <c r="U30" s="1503"/>
      <c r="V30" s="1504">
        <v>6647</v>
      </c>
      <c r="W30" s="1234"/>
      <c r="X30" s="1505">
        <f>SUM(V30-W30)</f>
        <v>6647</v>
      </c>
      <c r="Y30" s="1250">
        <f>IFERROR($W30/$V30, 0)</f>
        <v>0</v>
      </c>
      <c r="Z30" s="1503"/>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1">
        <v>88</v>
      </c>
      <c r="I31" s="372" t="s">
        <v>545</v>
      </c>
      <c r="J31" s="1062" t="s">
        <v>30</v>
      </c>
      <c r="K31" s="1502"/>
      <c r="L31" s="1409"/>
      <c r="M31" s="372" t="s">
        <v>110</v>
      </c>
      <c r="N31" s="995">
        <v>106600</v>
      </c>
      <c r="O31" s="372" t="s">
        <v>110</v>
      </c>
      <c r="P31" s="708" t="s">
        <v>32</v>
      </c>
      <c r="Q31" s="1503"/>
      <c r="R31" s="703"/>
      <c r="S31" s="1503"/>
      <c r="T31" s="1503"/>
      <c r="U31" s="1503"/>
      <c r="V31" s="1504">
        <v>8787</v>
      </c>
      <c r="W31" s="1234"/>
      <c r="X31" s="1505">
        <f>SUM(V31-W31)</f>
        <v>8787</v>
      </c>
      <c r="Y31" s="1250">
        <f>IFERROR($W31/$V31, 0)</f>
        <v>0</v>
      </c>
      <c r="Z31" s="1503"/>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1">
        <v>0</v>
      </c>
      <c r="I32" s="372" t="s">
        <v>545</v>
      </c>
      <c r="J32" s="1062" t="s">
        <v>30</v>
      </c>
      <c r="K32" s="1502"/>
      <c r="L32" s="1409"/>
      <c r="M32" s="372" t="s">
        <v>110</v>
      </c>
      <c r="N32" s="995">
        <v>65477.3</v>
      </c>
      <c r="O32" s="372" t="s">
        <v>110</v>
      </c>
      <c r="P32" s="708" t="s">
        <v>32</v>
      </c>
      <c r="Q32" s="1503"/>
      <c r="R32" s="703"/>
      <c r="S32" s="1503"/>
      <c r="T32" s="1503"/>
      <c r="U32" s="1503"/>
      <c r="V32" s="1504">
        <v>5318</v>
      </c>
      <c r="W32" s="1234"/>
      <c r="X32" s="1505">
        <f>SUM(V32-W32)</f>
        <v>5318</v>
      </c>
      <c r="Y32" s="1250">
        <f>IFERROR($W32/$V32, 0)</f>
        <v>0</v>
      </c>
      <c r="Z32" s="1503"/>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1249"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22" t="s">
        <v>621</v>
      </c>
      <c r="B52" s="377" t="s">
        <v>34</v>
      </c>
      <c r="C52" s="1410">
        <v>46191</v>
      </c>
      <c r="D52" s="1409" t="s">
        <v>471</v>
      </c>
      <c r="E52" s="1409">
        <v>46142</v>
      </c>
      <c r="F52" s="1408" t="s">
        <v>53</v>
      </c>
      <c r="G52" s="1264"/>
      <c r="H52" s="1501">
        <v>58</v>
      </c>
      <c r="I52" s="372" t="s">
        <v>545</v>
      </c>
      <c r="J52" s="1062" t="s">
        <v>30</v>
      </c>
      <c r="K52" s="1502"/>
      <c r="L52" s="1409"/>
      <c r="M52" s="372" t="s">
        <v>110</v>
      </c>
      <c r="N52" s="995">
        <v>56668.15</v>
      </c>
      <c r="O52" s="372" t="s">
        <v>110</v>
      </c>
      <c r="P52" s="708" t="s">
        <v>32</v>
      </c>
      <c r="Q52" s="1503">
        <v>46144</v>
      </c>
      <c r="R52" s="1503"/>
      <c r="S52" s="1503"/>
      <c r="T52" s="1503"/>
      <c r="U52" s="1503"/>
      <c r="V52" s="1504">
        <v>4436</v>
      </c>
      <c r="W52" s="1506">
        <v>525</v>
      </c>
      <c r="X52" s="1505">
        <f>SUM(V52-W52)</f>
        <v>3911</v>
      </c>
      <c r="Y52" s="1250">
        <f>IFERROR($W52/$V52, 0)</f>
        <v>0.11834986474301172</v>
      </c>
      <c r="Z52" s="1507"/>
      <c r="AA52" s="698">
        <v>0</v>
      </c>
      <c r="AB52" s="698">
        <v>0</v>
      </c>
      <c r="AC52" s="1060">
        <v>0</v>
      </c>
      <c r="AD52" s="1251" t="s">
        <v>622</v>
      </c>
      <c r="AE52" s="728"/>
    </row>
    <row r="53" spans="1:31" ht="24.75" customHeight="1">
      <c r="A53" s="1412" t="s">
        <v>623</v>
      </c>
      <c r="B53" s="1066" t="s">
        <v>34</v>
      </c>
      <c r="C53" s="1410">
        <v>46191</v>
      </c>
      <c r="D53" s="1409"/>
      <c r="E53" s="1409"/>
      <c r="F53" s="1408"/>
      <c r="G53" s="1264"/>
      <c r="H53" s="1501">
        <v>61</v>
      </c>
      <c r="I53" s="372" t="s">
        <v>545</v>
      </c>
      <c r="J53" s="1062" t="s">
        <v>30</v>
      </c>
      <c r="K53" s="1502"/>
      <c r="L53" s="1409"/>
      <c r="M53" s="372" t="s">
        <v>110</v>
      </c>
      <c r="N53" s="995">
        <v>44936</v>
      </c>
      <c r="O53" s="372" t="s">
        <v>110</v>
      </c>
      <c r="P53" s="708" t="s">
        <v>32</v>
      </c>
      <c r="Q53" s="1503"/>
      <c r="R53" s="1503"/>
      <c r="S53" s="1503"/>
      <c r="T53" s="1503"/>
      <c r="U53" s="1503"/>
      <c r="V53" s="1504">
        <v>3375</v>
      </c>
      <c r="W53" s="1505"/>
      <c r="X53" s="1505">
        <f>SUM(V53-W53)</f>
        <v>3375</v>
      </c>
      <c r="Y53" s="1250">
        <f>IFERROR($W53/$V53, 0)</f>
        <v>0</v>
      </c>
      <c r="Z53" s="1507"/>
      <c r="AA53" s="698">
        <v>0</v>
      </c>
      <c r="AB53" s="698">
        <v>0</v>
      </c>
      <c r="AC53" s="1060">
        <v>0</v>
      </c>
      <c r="AD53" s="1251" t="s">
        <v>622</v>
      </c>
      <c r="AE53" s="728"/>
    </row>
    <row r="54" spans="1:31" ht="24.75" customHeight="1">
      <c r="A54" s="743" t="s">
        <v>624</v>
      </c>
      <c r="B54" s="1066" t="s">
        <v>34</v>
      </c>
      <c r="C54" s="1410">
        <v>46181</v>
      </c>
      <c r="D54" s="1409"/>
      <c r="E54" s="1409"/>
      <c r="F54" s="1408"/>
      <c r="G54" s="1264"/>
      <c r="H54" s="1501">
        <v>85</v>
      </c>
      <c r="I54" s="372" t="s">
        <v>545</v>
      </c>
      <c r="J54" s="1062" t="s">
        <v>30</v>
      </c>
      <c r="K54" s="1502"/>
      <c r="L54" s="1409"/>
      <c r="M54" s="372" t="s">
        <v>110</v>
      </c>
      <c r="N54" s="995">
        <v>60062</v>
      </c>
      <c r="O54" s="372" t="s">
        <v>110</v>
      </c>
      <c r="P54" s="708" t="s">
        <v>32</v>
      </c>
      <c r="Q54" s="1503"/>
      <c r="R54" s="1503"/>
      <c r="S54" s="1503"/>
      <c r="T54" s="1503"/>
      <c r="U54" s="1503"/>
      <c r="V54" s="1504">
        <v>4380</v>
      </c>
      <c r="W54" s="1505"/>
      <c r="X54" s="1505">
        <f>SUM(V54-W54)</f>
        <v>4380</v>
      </c>
      <c r="Y54" s="1250">
        <f>IFERROR($W54/$V54, 0)</f>
        <v>0</v>
      </c>
      <c r="Z54" s="1507"/>
      <c r="AA54" s="698">
        <v>0</v>
      </c>
      <c r="AB54" s="698">
        <v>0</v>
      </c>
      <c r="AC54" s="1060">
        <v>0</v>
      </c>
      <c r="AD54" s="1251" t="s">
        <v>625</v>
      </c>
      <c r="AE54" s="728"/>
    </row>
    <row r="55" spans="1:31" ht="24.75" customHeight="1">
      <c r="A55" s="1412" t="s">
        <v>626</v>
      </c>
      <c r="B55" s="1066" t="s">
        <v>34</v>
      </c>
      <c r="C55" s="1410">
        <v>46191</v>
      </c>
      <c r="D55" s="1409"/>
      <c r="E55" s="1409"/>
      <c r="F55" s="1408"/>
      <c r="G55" s="1264"/>
      <c r="H55" s="1501">
        <v>86</v>
      </c>
      <c r="I55" s="372" t="s">
        <v>545</v>
      </c>
      <c r="J55" s="1062" t="s">
        <v>30</v>
      </c>
      <c r="K55" s="1502"/>
      <c r="L55" s="1409"/>
      <c r="M55" s="372" t="s">
        <v>110</v>
      </c>
      <c r="N55" s="995">
        <v>64118</v>
      </c>
      <c r="O55" s="372" t="s">
        <v>110</v>
      </c>
      <c r="P55" s="708" t="s">
        <v>32</v>
      </c>
      <c r="Q55" s="1503"/>
      <c r="R55" s="1503"/>
      <c r="S55" s="1503"/>
      <c r="T55" s="1503"/>
      <c r="U55" s="1503"/>
      <c r="V55" s="1504">
        <v>4753</v>
      </c>
      <c r="W55" s="1505"/>
      <c r="X55" s="1505">
        <f>SUM(V55-W55)</f>
        <v>4753</v>
      </c>
      <c r="Y55" s="1250">
        <f>IFERROR($W55/$V55, 0)</f>
        <v>0</v>
      </c>
      <c r="Z55" s="1507"/>
      <c r="AA55" s="698">
        <v>0</v>
      </c>
      <c r="AB55" s="698">
        <v>0</v>
      </c>
      <c r="AC55" s="1060">
        <v>0</v>
      </c>
      <c r="AD55" s="1251" t="s">
        <v>622</v>
      </c>
      <c r="AE55" s="728"/>
    </row>
    <row r="56" spans="1:31" ht="24.75" customHeight="1">
      <c r="A56" s="1412" t="s">
        <v>627</v>
      </c>
      <c r="B56" s="1066" t="s">
        <v>34</v>
      </c>
      <c r="C56" s="1410">
        <v>46191</v>
      </c>
      <c r="D56" s="1409"/>
      <c r="E56" s="1409"/>
      <c r="F56" s="1408"/>
      <c r="G56" s="1264"/>
      <c r="H56" s="1501">
        <v>87</v>
      </c>
      <c r="I56" s="372" t="s">
        <v>545</v>
      </c>
      <c r="J56" s="1062" t="s">
        <v>30</v>
      </c>
      <c r="K56" s="1502"/>
      <c r="L56" s="1409"/>
      <c r="M56" s="372" t="s">
        <v>110</v>
      </c>
      <c r="N56" s="995">
        <v>64040</v>
      </c>
      <c r="O56" s="372" t="s">
        <v>110</v>
      </c>
      <c r="P56" s="708" t="s">
        <v>32</v>
      </c>
      <c r="Q56" s="1503"/>
      <c r="R56" s="1503"/>
      <c r="S56" s="1503"/>
      <c r="T56" s="1503"/>
      <c r="U56" s="1503"/>
      <c r="V56" s="1504">
        <v>4888</v>
      </c>
      <c r="W56" s="1505"/>
      <c r="X56" s="1505">
        <f>SUM(V56-W56)</f>
        <v>4888</v>
      </c>
      <c r="Y56" s="1250">
        <f>IFERROR($W56/$V56, 0)</f>
        <v>0</v>
      </c>
      <c r="Z56" s="1507"/>
      <c r="AA56" s="698">
        <v>0</v>
      </c>
      <c r="AB56" s="698">
        <v>0</v>
      </c>
      <c r="AC56" s="1060">
        <v>0</v>
      </c>
      <c r="AD56" s="1251" t="s">
        <v>622</v>
      </c>
      <c r="AE56" s="728"/>
    </row>
    <row r="57" spans="1:31" ht="24.75" customHeight="1">
      <c r="A57" s="1412" t="s">
        <v>628</v>
      </c>
      <c r="B57" s="1066" t="s">
        <v>34</v>
      </c>
      <c r="C57" s="1410">
        <v>46191</v>
      </c>
      <c r="D57" s="1409"/>
      <c r="E57" s="1409"/>
      <c r="F57" s="1408"/>
      <c r="G57" s="1264"/>
      <c r="H57" s="1501">
        <v>82</v>
      </c>
      <c r="I57" s="372" t="s">
        <v>545</v>
      </c>
      <c r="J57" s="1062" t="s">
        <v>30</v>
      </c>
      <c r="K57" s="1502"/>
      <c r="L57" s="1409"/>
      <c r="M57" s="372" t="s">
        <v>110</v>
      </c>
      <c r="N57" s="995">
        <v>60234</v>
      </c>
      <c r="O57" s="372" t="s">
        <v>110</v>
      </c>
      <c r="P57" s="708" t="s">
        <v>32</v>
      </c>
      <c r="Q57" s="1503"/>
      <c r="R57" s="1503"/>
      <c r="S57" s="1503"/>
      <c r="T57" s="1503"/>
      <c r="U57" s="1503"/>
      <c r="V57" s="1504">
        <v>4497</v>
      </c>
      <c r="W57" s="1505"/>
      <c r="X57" s="1505">
        <f>SUM(V57-W57)</f>
        <v>4497</v>
      </c>
      <c r="Y57" s="1250">
        <f>IFERROR($W57/$V57, 0)</f>
        <v>0</v>
      </c>
      <c r="Z57" s="1507"/>
      <c r="AA57" s="698">
        <v>0</v>
      </c>
      <c r="AB57" s="698">
        <v>0</v>
      </c>
      <c r="AC57" s="1060">
        <v>0</v>
      </c>
      <c r="AD57" s="1251" t="s">
        <v>622</v>
      </c>
      <c r="AE57" s="728"/>
    </row>
    <row r="58" spans="1:31" ht="24.75" customHeight="1">
      <c r="A58" s="1412" t="s">
        <v>629</v>
      </c>
      <c r="B58" s="1066" t="s">
        <v>34</v>
      </c>
      <c r="C58" s="1410">
        <v>46191</v>
      </c>
      <c r="D58" s="1409" t="s">
        <v>471</v>
      </c>
      <c r="E58" s="1409">
        <v>46142</v>
      </c>
      <c r="F58" s="1408" t="s">
        <v>53</v>
      </c>
      <c r="G58" s="1264"/>
      <c r="H58" s="1501">
        <v>81</v>
      </c>
      <c r="I58" s="372" t="s">
        <v>545</v>
      </c>
      <c r="J58" s="1062" t="s">
        <v>30</v>
      </c>
      <c r="K58" s="1502"/>
      <c r="L58" s="1409"/>
      <c r="M58" s="372" t="s">
        <v>110</v>
      </c>
      <c r="N58" s="995">
        <v>66206</v>
      </c>
      <c r="O58" s="372" t="s">
        <v>110</v>
      </c>
      <c r="P58" s="708" t="s">
        <v>32</v>
      </c>
      <c r="Q58" s="1503">
        <v>46144</v>
      </c>
      <c r="R58" s="1503"/>
      <c r="S58" s="1503"/>
      <c r="T58" s="1503"/>
      <c r="U58" s="1503"/>
      <c r="V58" s="1504">
        <v>5035</v>
      </c>
      <c r="W58" s="1505"/>
      <c r="X58" s="1505">
        <f>SUM(V58-W58)</f>
        <v>5035</v>
      </c>
      <c r="Y58" s="1250">
        <f>IFERROR($W58/$V58, 0)</f>
        <v>0</v>
      </c>
      <c r="Z58" s="1507"/>
      <c r="AA58" s="698">
        <v>0</v>
      </c>
      <c r="AB58" s="698">
        <v>0</v>
      </c>
      <c r="AC58" s="1060">
        <v>0</v>
      </c>
      <c r="AD58" s="1251" t="s">
        <v>622</v>
      </c>
      <c r="AE58" s="728"/>
    </row>
    <row r="59" spans="1:31" ht="24.75" customHeight="1">
      <c r="A59" s="1412" t="s">
        <v>630</v>
      </c>
      <c r="B59" s="1066" t="s">
        <v>34</v>
      </c>
      <c r="C59" s="1410">
        <v>46191</v>
      </c>
      <c r="D59" s="1409"/>
      <c r="E59" s="1409"/>
      <c r="F59" s="1408"/>
      <c r="G59" s="1264"/>
      <c r="H59" s="1501">
        <v>55</v>
      </c>
      <c r="I59" s="372" t="s">
        <v>545</v>
      </c>
      <c r="J59" s="1062" t="s">
        <v>30</v>
      </c>
      <c r="K59" s="1502"/>
      <c r="L59" s="1409"/>
      <c r="M59" s="372" t="s">
        <v>110</v>
      </c>
      <c r="N59" s="995">
        <v>45757.7</v>
      </c>
      <c r="O59" s="372" t="s">
        <v>110</v>
      </c>
      <c r="P59" s="708" t="s">
        <v>32</v>
      </c>
      <c r="Q59" s="1503"/>
      <c r="R59" s="1503"/>
      <c r="S59" s="1503"/>
      <c r="T59" s="1503"/>
      <c r="U59" s="1503"/>
      <c r="V59" s="1504">
        <v>3537</v>
      </c>
      <c r="W59" s="1505"/>
      <c r="X59" s="1505">
        <f>SUM(V59-W59)</f>
        <v>3537</v>
      </c>
      <c r="Y59" s="1250">
        <f>IFERROR($W59/$V59, 0)</f>
        <v>0</v>
      </c>
      <c r="Z59" s="1507"/>
      <c r="AA59" s="698">
        <v>0</v>
      </c>
      <c r="AB59" s="698">
        <v>0</v>
      </c>
      <c r="AC59" s="1060">
        <v>0</v>
      </c>
      <c r="AD59" s="1251" t="s">
        <v>622</v>
      </c>
      <c r="AE59" s="728"/>
    </row>
    <row r="60" spans="1:31" ht="24.75" customHeight="1">
      <c r="A60" s="1412" t="s">
        <v>631</v>
      </c>
      <c r="B60" s="1066" t="s">
        <v>34</v>
      </c>
      <c r="C60" s="1410">
        <v>46191</v>
      </c>
      <c r="D60" s="1409"/>
      <c r="E60" s="1409"/>
      <c r="F60" s="1408"/>
      <c r="G60" s="1264"/>
      <c r="H60" s="1501">
        <v>54</v>
      </c>
      <c r="I60" s="372" t="s">
        <v>545</v>
      </c>
      <c r="J60" s="1062" t="s">
        <v>30</v>
      </c>
      <c r="K60" s="1502"/>
      <c r="L60" s="1409"/>
      <c r="M60" s="372" t="s">
        <v>110</v>
      </c>
      <c r="N60" s="995">
        <v>39903.550000000003</v>
      </c>
      <c r="O60" s="372" t="s">
        <v>110</v>
      </c>
      <c r="P60" s="708" t="s">
        <v>32</v>
      </c>
      <c r="Q60" s="1503"/>
      <c r="R60" s="1503"/>
      <c r="S60" s="1503"/>
      <c r="T60" s="1503"/>
      <c r="U60" s="1503"/>
      <c r="V60" s="1504">
        <v>3000</v>
      </c>
      <c r="W60" s="1505"/>
      <c r="X60" s="1505">
        <f>SUM(V60-W60)</f>
        <v>3000</v>
      </c>
      <c r="Y60" s="1250">
        <f>IFERROR($W60/$V60, 0)</f>
        <v>0</v>
      </c>
      <c r="Z60" s="1507"/>
      <c r="AA60" s="698">
        <v>0</v>
      </c>
      <c r="AB60" s="698">
        <v>0</v>
      </c>
      <c r="AC60" s="1060">
        <v>0</v>
      </c>
      <c r="AD60" s="1251" t="s">
        <v>622</v>
      </c>
      <c r="AE60" s="728"/>
    </row>
    <row r="61" spans="1:31" ht="24.75" customHeight="1">
      <c r="A61" s="1412" t="s">
        <v>632</v>
      </c>
      <c r="B61" s="1066" t="s">
        <v>34</v>
      </c>
      <c r="C61" s="1410">
        <v>46191</v>
      </c>
      <c r="D61" s="1409"/>
      <c r="E61" s="1409"/>
      <c r="F61" s="1408"/>
      <c r="G61" s="1264"/>
      <c r="H61" s="1501">
        <v>78</v>
      </c>
      <c r="I61" s="372" t="s">
        <v>545</v>
      </c>
      <c r="J61" s="1062" t="s">
        <v>30</v>
      </c>
      <c r="K61" s="1502"/>
      <c r="L61" s="1409"/>
      <c r="M61" s="372" t="s">
        <v>110</v>
      </c>
      <c r="N61" s="995">
        <v>58190</v>
      </c>
      <c r="O61" s="372" t="s">
        <v>110</v>
      </c>
      <c r="P61" s="708" t="s">
        <v>32</v>
      </c>
      <c r="Q61" s="1503"/>
      <c r="R61" s="1503"/>
      <c r="S61" s="1503"/>
      <c r="T61" s="1503"/>
      <c r="U61" s="1503"/>
      <c r="V61" s="1504">
        <v>4283</v>
      </c>
      <c r="W61" s="1505"/>
      <c r="X61" s="1505">
        <f>SUM(V61-W61)</f>
        <v>4283</v>
      </c>
      <c r="Y61" s="1250">
        <f>IFERROR($W61/$V61, 0)</f>
        <v>0</v>
      </c>
      <c r="Z61" s="1507"/>
      <c r="AA61" s="698">
        <v>0</v>
      </c>
      <c r="AB61" s="698">
        <v>0</v>
      </c>
      <c r="AC61" s="1060">
        <v>0</v>
      </c>
      <c r="AD61" s="1251" t="s">
        <v>622</v>
      </c>
      <c r="AE61" s="728"/>
    </row>
    <row r="62" spans="1:31" ht="24.75" customHeight="1">
      <c r="A62" s="1412" t="s">
        <v>633</v>
      </c>
      <c r="B62" s="1066" t="s">
        <v>34</v>
      </c>
      <c r="C62" s="1410">
        <v>46191</v>
      </c>
      <c r="D62" s="1409" t="s">
        <v>471</v>
      </c>
      <c r="E62" s="1409">
        <v>46142</v>
      </c>
      <c r="F62" s="1408" t="s">
        <v>53</v>
      </c>
      <c r="G62" s="1264"/>
      <c r="H62" s="1501">
        <v>75</v>
      </c>
      <c r="I62" s="372" t="s">
        <v>545</v>
      </c>
      <c r="J62" s="1062" t="s">
        <v>30</v>
      </c>
      <c r="K62" s="1502"/>
      <c r="L62" s="1409"/>
      <c r="M62" s="372" t="s">
        <v>110</v>
      </c>
      <c r="N62" s="995">
        <v>61026</v>
      </c>
      <c r="O62" s="372" t="s">
        <v>110</v>
      </c>
      <c r="P62" s="708" t="s">
        <v>32</v>
      </c>
      <c r="Q62" s="1503">
        <v>46144</v>
      </c>
      <c r="R62" s="1503"/>
      <c r="S62" s="1503"/>
      <c r="T62" s="1503"/>
      <c r="U62" s="1503"/>
      <c r="V62" s="1504">
        <v>4683</v>
      </c>
      <c r="W62" s="1505"/>
      <c r="X62" s="1505">
        <f>SUM(V62-W62)</f>
        <v>4683</v>
      </c>
      <c r="Y62" s="1250">
        <f>IFERROR($W62/$V62, 0)</f>
        <v>0</v>
      </c>
      <c r="Z62" s="1507"/>
      <c r="AA62" s="698">
        <v>0</v>
      </c>
      <c r="AB62" s="698">
        <v>0</v>
      </c>
      <c r="AC62" s="1060">
        <v>0</v>
      </c>
      <c r="AD62" s="1251" t="s">
        <v>622</v>
      </c>
      <c r="AE62" s="728"/>
    </row>
    <row r="63" spans="1:31" ht="24.75" customHeight="1">
      <c r="A63" s="1412" t="s">
        <v>634</v>
      </c>
      <c r="B63" s="1066" t="s">
        <v>34</v>
      </c>
      <c r="C63" s="1410">
        <v>46191</v>
      </c>
      <c r="D63" s="1409"/>
      <c r="E63" s="1409"/>
      <c r="F63" s="1408"/>
      <c r="G63" s="1264"/>
      <c r="H63" s="1501">
        <v>65</v>
      </c>
      <c r="I63" s="372" t="s">
        <v>545</v>
      </c>
      <c r="J63" s="1062" t="s">
        <v>30</v>
      </c>
      <c r="K63" s="1502"/>
      <c r="L63" s="1409"/>
      <c r="M63" s="372" t="s">
        <v>110</v>
      </c>
      <c r="N63" s="995">
        <v>45252</v>
      </c>
      <c r="O63" s="372" t="s">
        <v>110</v>
      </c>
      <c r="P63" s="708" t="s">
        <v>32</v>
      </c>
      <c r="Q63" s="1503"/>
      <c r="R63" s="1503"/>
      <c r="S63" s="1503"/>
      <c r="T63" s="1503"/>
      <c r="U63" s="1503"/>
      <c r="V63" s="1504">
        <v>3360</v>
      </c>
      <c r="W63" s="1505"/>
      <c r="X63" s="1505">
        <f>SUM(V63-W63)</f>
        <v>3360</v>
      </c>
      <c r="Y63" s="1250">
        <f>IFERROR($W63/$V63, 0)</f>
        <v>0</v>
      </c>
      <c r="Z63" s="1507"/>
      <c r="AA63" s="698">
        <v>0</v>
      </c>
      <c r="AB63" s="698">
        <v>0</v>
      </c>
      <c r="AC63" s="1060">
        <v>0</v>
      </c>
      <c r="AD63" s="1251" t="s">
        <v>622</v>
      </c>
      <c r="AE63" s="728"/>
    </row>
    <row r="64" spans="1:31" ht="24.75" customHeight="1">
      <c r="A64" s="1439" t="s">
        <v>635</v>
      </c>
      <c r="B64" s="1066" t="s">
        <v>34</v>
      </c>
      <c r="C64" s="1410">
        <v>46191</v>
      </c>
      <c r="D64" s="1409"/>
      <c r="E64" s="1409"/>
      <c r="F64" s="1408"/>
      <c r="G64" s="1264"/>
      <c r="H64" s="1501">
        <v>21</v>
      </c>
      <c r="I64" s="372" t="s">
        <v>545</v>
      </c>
      <c r="J64" s="744" t="s">
        <v>30</v>
      </c>
      <c r="K64" s="744"/>
      <c r="L64" s="1409"/>
      <c r="M64" s="372" t="s">
        <v>110</v>
      </c>
      <c r="N64" s="995">
        <v>38308</v>
      </c>
      <c r="O64" s="372" t="s">
        <v>110</v>
      </c>
      <c r="P64" s="708" t="s">
        <v>32</v>
      </c>
      <c r="Q64" s="1503"/>
      <c r="R64" s="1503"/>
      <c r="S64" s="1503"/>
      <c r="T64" s="1503"/>
      <c r="U64" s="1503"/>
      <c r="V64" s="1504">
        <v>3379</v>
      </c>
      <c r="W64" s="1505"/>
      <c r="X64" s="1505">
        <f>SUM(V64-W64)</f>
        <v>3379</v>
      </c>
      <c r="Y64" s="1250">
        <f>IFERROR($W64/$V64, 0)</f>
        <v>0</v>
      </c>
      <c r="Z64" s="1507"/>
      <c r="AA64" s="698">
        <v>0</v>
      </c>
      <c r="AB64" s="698">
        <v>0</v>
      </c>
      <c r="AC64" s="1060">
        <v>0</v>
      </c>
      <c r="AD64" s="1251" t="s">
        <v>636</v>
      </c>
      <c r="AE64" s="728"/>
    </row>
    <row r="65" spans="1:31" ht="24.75" customHeight="1">
      <c r="A65" s="1412" t="s">
        <v>637</v>
      </c>
      <c r="B65" s="1066" t="s">
        <v>34</v>
      </c>
      <c r="C65" s="1410">
        <v>46191</v>
      </c>
      <c r="D65" s="1409"/>
      <c r="E65" s="1409"/>
      <c r="F65" s="1408"/>
      <c r="G65" s="1264"/>
      <c r="H65" s="1501">
        <v>85</v>
      </c>
      <c r="I65" s="372" t="s">
        <v>545</v>
      </c>
      <c r="J65" s="1062" t="s">
        <v>30</v>
      </c>
      <c r="K65" s="1502"/>
      <c r="L65" s="1409"/>
      <c r="M65" s="372" t="s">
        <v>110</v>
      </c>
      <c r="N65" s="995">
        <v>56492</v>
      </c>
      <c r="O65" s="372" t="s">
        <v>110</v>
      </c>
      <c r="P65" s="708" t="s">
        <v>32</v>
      </c>
      <c r="Q65" s="1503"/>
      <c r="R65" s="1503"/>
      <c r="S65" s="1503"/>
      <c r="T65" s="1503"/>
      <c r="U65" s="1503"/>
      <c r="V65" s="1504">
        <v>4054</v>
      </c>
      <c r="W65" s="1505"/>
      <c r="X65" s="1505">
        <f>SUM(V65-W65)</f>
        <v>4054</v>
      </c>
      <c r="Y65" s="1250">
        <f>IFERROR($W65/$V65, 0)</f>
        <v>0</v>
      </c>
      <c r="Z65" s="1507"/>
      <c r="AA65" s="698">
        <v>0</v>
      </c>
      <c r="AB65" s="698">
        <v>0</v>
      </c>
      <c r="AC65" s="1060">
        <v>0</v>
      </c>
      <c r="AD65" s="1251" t="s">
        <v>622</v>
      </c>
      <c r="AE65" s="728"/>
    </row>
    <row r="66" spans="1:31" ht="24.75" customHeight="1">
      <c r="A66" s="1412" t="s">
        <v>638</v>
      </c>
      <c r="B66" s="1066" t="s">
        <v>34</v>
      </c>
      <c r="C66" s="1410">
        <v>46191</v>
      </c>
      <c r="D66" s="1409"/>
      <c r="E66" s="1409"/>
      <c r="F66" s="1408"/>
      <c r="G66" s="1264"/>
      <c r="H66" s="1501">
        <v>87</v>
      </c>
      <c r="I66" s="372" t="s">
        <v>545</v>
      </c>
      <c r="J66" s="1062" t="s">
        <v>30</v>
      </c>
      <c r="K66" s="1502"/>
      <c r="L66" s="1409"/>
      <c r="M66" s="372" t="s">
        <v>110</v>
      </c>
      <c r="N66" s="995">
        <v>59286</v>
      </c>
      <c r="O66" s="372" t="s">
        <v>110</v>
      </c>
      <c r="P66" s="708" t="s">
        <v>32</v>
      </c>
      <c r="Q66" s="1503"/>
      <c r="R66" s="1503"/>
      <c r="S66" s="1503"/>
      <c r="T66" s="1503"/>
      <c r="U66" s="1503"/>
      <c r="V66" s="1504">
        <v>4413</v>
      </c>
      <c r="W66" s="1505"/>
      <c r="X66" s="1505">
        <f>SUM(V66-W66)</f>
        <v>4413</v>
      </c>
      <c r="Y66" s="1250">
        <f>IFERROR($W66/$V66, 0)</f>
        <v>0</v>
      </c>
      <c r="Z66" s="1507"/>
      <c r="AA66" s="698">
        <v>0</v>
      </c>
      <c r="AB66" s="698">
        <v>0</v>
      </c>
      <c r="AC66" s="1060">
        <v>0</v>
      </c>
      <c r="AD66" s="1251" t="s">
        <v>622</v>
      </c>
      <c r="AE66" s="728"/>
    </row>
    <row r="67" spans="1:31" ht="24.75" customHeight="1">
      <c r="A67" s="1412" t="s">
        <v>639</v>
      </c>
      <c r="B67" s="1066" t="s">
        <v>34</v>
      </c>
      <c r="C67" s="1410">
        <v>46191</v>
      </c>
      <c r="D67" s="1409"/>
      <c r="E67" s="1409"/>
      <c r="F67" s="1408"/>
      <c r="G67" s="1264"/>
      <c r="H67" s="1501">
        <v>83</v>
      </c>
      <c r="I67" s="372" t="s">
        <v>545</v>
      </c>
      <c r="J67" s="1062" t="s">
        <v>30</v>
      </c>
      <c r="K67" s="1502"/>
      <c r="L67" s="1409"/>
      <c r="M67" s="372" t="s">
        <v>110</v>
      </c>
      <c r="N67" s="995">
        <v>58914</v>
      </c>
      <c r="O67" s="372" t="s">
        <v>110</v>
      </c>
      <c r="P67" s="708" t="s">
        <v>32</v>
      </c>
      <c r="Q67" s="1503"/>
      <c r="R67" s="1503"/>
      <c r="S67" s="1503"/>
      <c r="T67" s="1503"/>
      <c r="U67" s="1503"/>
      <c r="V67" s="1504">
        <v>4343</v>
      </c>
      <c r="W67" s="1505"/>
      <c r="X67" s="1505">
        <f>SUM(V67-W67)</f>
        <v>4343</v>
      </c>
      <c r="Y67" s="1250">
        <f>IFERROR($W67/$V67, 0)</f>
        <v>0</v>
      </c>
      <c r="Z67" s="1507"/>
      <c r="AA67" s="698">
        <v>0</v>
      </c>
      <c r="AB67" s="698">
        <v>0</v>
      </c>
      <c r="AC67" s="1060">
        <v>0</v>
      </c>
      <c r="AD67" s="1251" t="s">
        <v>622</v>
      </c>
      <c r="AE67" s="728"/>
    </row>
    <row r="68" spans="1:31" ht="24.75" customHeight="1">
      <c r="A68" s="1412" t="s">
        <v>640</v>
      </c>
      <c r="B68" s="1066" t="s">
        <v>34</v>
      </c>
      <c r="C68" s="1410">
        <v>46191</v>
      </c>
      <c r="D68" s="1409"/>
      <c r="E68" s="1409"/>
      <c r="F68" s="1408"/>
      <c r="G68" s="1264"/>
      <c r="H68" s="1501">
        <v>56</v>
      </c>
      <c r="I68" s="372" t="s">
        <v>545</v>
      </c>
      <c r="J68" s="1062" t="s">
        <v>30</v>
      </c>
      <c r="K68" s="1502"/>
      <c r="L68" s="1409"/>
      <c r="M68" s="372" t="s">
        <v>110</v>
      </c>
      <c r="N68" s="995">
        <v>42220</v>
      </c>
      <c r="O68" s="372" t="s">
        <v>110</v>
      </c>
      <c r="P68" s="708" t="s">
        <v>32</v>
      </c>
      <c r="Q68" s="1503"/>
      <c r="R68" s="1503"/>
      <c r="S68" s="1503"/>
      <c r="T68" s="1503"/>
      <c r="U68" s="1503"/>
      <c r="V68" s="1504">
        <v>3090</v>
      </c>
      <c r="W68" s="1505"/>
      <c r="X68" s="1505">
        <f>SUM(V68-W68)</f>
        <v>3090</v>
      </c>
      <c r="Y68" s="1250">
        <f>IFERROR($W68/$V68, 0)</f>
        <v>0</v>
      </c>
      <c r="Z68" s="1507"/>
      <c r="AA68" s="698">
        <v>0</v>
      </c>
      <c r="AB68" s="698">
        <v>0</v>
      </c>
      <c r="AC68" s="1060">
        <v>0</v>
      </c>
      <c r="AD68" s="1251" t="s">
        <v>622</v>
      </c>
      <c r="AE68" s="728"/>
    </row>
    <row r="69" spans="1:31" ht="24.75" customHeight="1">
      <c r="A69" s="1412" t="s">
        <v>641</v>
      </c>
      <c r="B69" s="1066" t="s">
        <v>34</v>
      </c>
      <c r="C69" s="1410">
        <v>46191</v>
      </c>
      <c r="D69" s="1409"/>
      <c r="E69" s="1409"/>
      <c r="F69" s="1408"/>
      <c r="G69" s="1264"/>
      <c r="H69" s="1501">
        <v>77</v>
      </c>
      <c r="I69" s="372" t="s">
        <v>545</v>
      </c>
      <c r="J69" s="1062" t="s">
        <v>30</v>
      </c>
      <c r="K69" s="1502"/>
      <c r="L69" s="1409"/>
      <c r="M69" s="372" t="s">
        <v>110</v>
      </c>
      <c r="N69" s="995">
        <v>52948</v>
      </c>
      <c r="O69" s="372" t="s">
        <v>110</v>
      </c>
      <c r="P69" s="708" t="s">
        <v>32</v>
      </c>
      <c r="Q69" s="1503"/>
      <c r="R69" s="1503"/>
      <c r="S69" s="1503"/>
      <c r="T69" s="1503"/>
      <c r="U69" s="1503"/>
      <c r="V69" s="1504">
        <v>3957</v>
      </c>
      <c r="W69" s="1505"/>
      <c r="X69" s="1505">
        <f>SUM(V69-W69)</f>
        <v>3957</v>
      </c>
      <c r="Y69" s="1250">
        <f>IFERROR($W69/$V69, 0)</f>
        <v>0</v>
      </c>
      <c r="Z69" s="1507"/>
      <c r="AA69" s="698">
        <v>0</v>
      </c>
      <c r="AB69" s="698">
        <v>0</v>
      </c>
      <c r="AC69" s="1060">
        <v>0</v>
      </c>
      <c r="AD69" s="1251" t="s">
        <v>622</v>
      </c>
      <c r="AE69" s="728"/>
    </row>
    <row r="70" spans="1:31" ht="24.75" customHeight="1">
      <c r="A70" s="1439" t="s">
        <v>642</v>
      </c>
      <c r="B70" s="1066" t="s">
        <v>34</v>
      </c>
      <c r="C70" s="1410">
        <v>46191</v>
      </c>
      <c r="D70" s="1409"/>
      <c r="E70" s="1409"/>
      <c r="F70" s="1408"/>
      <c r="G70" s="1264"/>
      <c r="H70" s="1501">
        <v>74</v>
      </c>
      <c r="I70" s="372" t="s">
        <v>545</v>
      </c>
      <c r="J70" s="744" t="s">
        <v>30</v>
      </c>
      <c r="K70" s="744"/>
      <c r="L70" s="1409"/>
      <c r="M70" s="372" t="s">
        <v>110</v>
      </c>
      <c r="N70" s="995">
        <v>51256</v>
      </c>
      <c r="O70" s="372" t="s">
        <v>110</v>
      </c>
      <c r="P70" s="708" t="s">
        <v>32</v>
      </c>
      <c r="Q70" s="1503"/>
      <c r="R70" s="1503"/>
      <c r="S70" s="1503"/>
      <c r="T70" s="1503"/>
      <c r="U70" s="1503"/>
      <c r="V70" s="1504">
        <v>3826</v>
      </c>
      <c r="W70" s="1505"/>
      <c r="X70" s="1505">
        <f>SUM(V70-W70)</f>
        <v>3826</v>
      </c>
      <c r="Y70" s="1250">
        <f>IFERROR($W70/$V70, 0)</f>
        <v>0</v>
      </c>
      <c r="Z70" s="1507"/>
      <c r="AA70" s="698">
        <v>0</v>
      </c>
      <c r="AB70" s="698">
        <v>0</v>
      </c>
      <c r="AC70" s="1060">
        <v>0</v>
      </c>
      <c r="AD70" s="1251" t="s">
        <v>636</v>
      </c>
      <c r="AE70" s="728"/>
    </row>
    <row r="71" spans="1:31" ht="24.75" customHeight="1">
      <c r="A71" s="1439" t="s">
        <v>643</v>
      </c>
      <c r="B71" s="1066" t="s">
        <v>34</v>
      </c>
      <c r="C71" s="1410">
        <v>46191</v>
      </c>
      <c r="D71" s="1409"/>
      <c r="E71" s="1409"/>
      <c r="F71" s="1408"/>
      <c r="G71" s="1264"/>
      <c r="H71" s="1501">
        <v>73</v>
      </c>
      <c r="I71" s="372" t="s">
        <v>545</v>
      </c>
      <c r="J71" s="1062" t="s">
        <v>30</v>
      </c>
      <c r="K71" s="1502"/>
      <c r="L71" s="1409"/>
      <c r="M71" s="372" t="s">
        <v>110</v>
      </c>
      <c r="N71" s="995">
        <v>61225.25</v>
      </c>
      <c r="O71" s="372" t="s">
        <v>110</v>
      </c>
      <c r="P71" s="708" t="s">
        <v>32</v>
      </c>
      <c r="Q71" s="1503"/>
      <c r="R71" s="1503"/>
      <c r="S71" s="1503"/>
      <c r="T71" s="1503"/>
      <c r="U71" s="1503"/>
      <c r="V71" s="1504">
        <v>4654</v>
      </c>
      <c r="W71" s="1505"/>
      <c r="X71" s="1505">
        <f>SUM(V71-W71)</f>
        <v>4654</v>
      </c>
      <c r="Y71" s="1250">
        <f>IFERROR($W71/$V71, 0)</f>
        <v>0</v>
      </c>
      <c r="Z71" s="1507"/>
      <c r="AA71" s="698">
        <v>0</v>
      </c>
      <c r="AB71" s="698">
        <v>0</v>
      </c>
      <c r="AC71" s="1060">
        <v>0</v>
      </c>
      <c r="AD71" s="1251" t="s">
        <v>622</v>
      </c>
      <c r="AE71" s="728"/>
    </row>
    <row r="72" spans="1:31" ht="24.75" customHeight="1">
      <c r="A72" s="1421" t="s">
        <v>644</v>
      </c>
      <c r="B72" s="377" t="s">
        <v>34</v>
      </c>
      <c r="C72" s="1410">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7" t="s">
        <v>649</v>
      </c>
      <c r="B74" s="377" t="s">
        <v>34</v>
      </c>
      <c r="C74" s="1410">
        <v>46181</v>
      </c>
      <c r="D74" s="1408" t="s">
        <v>50</v>
      </c>
      <c r="E74" s="1409">
        <v>46143</v>
      </c>
      <c r="F74" s="1408"/>
      <c r="G74" s="1264"/>
      <c r="H74" s="702">
        <v>0</v>
      </c>
      <c r="I74" s="372" t="s">
        <v>545</v>
      </c>
      <c r="J74" s="702" t="s">
        <v>30</v>
      </c>
      <c r="K74" s="1502"/>
      <c r="L74" s="1409"/>
      <c r="M74" s="702" t="s">
        <v>110</v>
      </c>
      <c r="N74" s="706">
        <v>6580.6</v>
      </c>
      <c r="O74" s="702" t="s">
        <v>110</v>
      </c>
      <c r="P74" s="708" t="s">
        <v>32</v>
      </c>
      <c r="Q74" s="1503">
        <v>46147</v>
      </c>
      <c r="R74" s="1503"/>
      <c r="S74" s="1503"/>
      <c r="T74" s="1503"/>
      <c r="U74" s="1503"/>
      <c r="V74" s="1504">
        <v>466</v>
      </c>
      <c r="W74" s="1505"/>
      <c r="X74" s="1505">
        <f>SUM(V74-W74)</f>
        <v>466</v>
      </c>
      <c r="Y74" s="1250">
        <f>IFERROR($W74/$V74, 0)</f>
        <v>0</v>
      </c>
      <c r="Z74" s="1507"/>
      <c r="AA74" s="698">
        <v>0</v>
      </c>
      <c r="AB74" s="698">
        <v>0</v>
      </c>
      <c r="AC74" s="1060">
        <v>0</v>
      </c>
      <c r="AD74" s="1251" t="s">
        <v>625</v>
      </c>
      <c r="AE74" s="728"/>
    </row>
    <row r="75" spans="1:31" ht="24.75" customHeight="1">
      <c r="A75" s="1407" t="s">
        <v>650</v>
      </c>
      <c r="B75" s="1449" t="s">
        <v>34</v>
      </c>
      <c r="C75" s="1410">
        <v>46203</v>
      </c>
      <c r="D75" s="1408"/>
      <c r="E75" s="1409"/>
      <c r="F75" s="1408"/>
      <c r="G75" s="1264"/>
      <c r="H75" s="1185">
        <v>0</v>
      </c>
      <c r="I75" s="1271" t="s">
        <v>545</v>
      </c>
      <c r="J75" s="1185" t="s">
        <v>30</v>
      </c>
      <c r="K75" s="1502"/>
      <c r="L75" s="1409"/>
      <c r="M75" s="1185" t="s">
        <v>110</v>
      </c>
      <c r="N75" s="1452">
        <v>36161.25</v>
      </c>
      <c r="O75" s="1185" t="s">
        <v>110</v>
      </c>
      <c r="P75" s="1453" t="s">
        <v>32</v>
      </c>
      <c r="Q75" s="1503"/>
      <c r="R75" s="1503"/>
      <c r="S75" s="1503"/>
      <c r="T75" s="1503"/>
      <c r="U75" s="1503"/>
      <c r="V75" s="1504">
        <v>2885</v>
      </c>
      <c r="W75" s="1505"/>
      <c r="X75" s="1505">
        <f>SUM(V75-W75)</f>
        <v>2885</v>
      </c>
      <c r="Y75" s="1250">
        <f>IFERROR($W75/$V75, 0)</f>
        <v>0</v>
      </c>
      <c r="Z75" s="1507"/>
      <c r="AA75" s="1197">
        <v>0</v>
      </c>
      <c r="AB75" s="1197">
        <v>0</v>
      </c>
      <c r="AC75" s="1235">
        <v>0</v>
      </c>
      <c r="AD75" s="1251" t="s">
        <v>651</v>
      </c>
      <c r="AE75" s="728"/>
    </row>
    <row r="76" spans="1:31" ht="24.75" customHeight="1">
      <c r="A76" s="689" t="s">
        <v>652</v>
      </c>
      <c r="B76" s="377" t="s">
        <v>34</v>
      </c>
      <c r="C76" s="1410">
        <v>46181</v>
      </c>
      <c r="D76" s="1408"/>
      <c r="E76" s="1409"/>
      <c r="F76" s="1408"/>
      <c r="G76" s="1264"/>
      <c r="H76" s="1501">
        <v>47</v>
      </c>
      <c r="I76" s="372" t="s">
        <v>545</v>
      </c>
      <c r="J76" s="702" t="s">
        <v>30</v>
      </c>
      <c r="K76" s="1502"/>
      <c r="L76" s="1409"/>
      <c r="M76" s="702" t="s">
        <v>110</v>
      </c>
      <c r="N76" s="706">
        <v>36936</v>
      </c>
      <c r="O76" s="702" t="s">
        <v>110</v>
      </c>
      <c r="P76" s="708" t="s">
        <v>32</v>
      </c>
      <c r="Q76" s="1503"/>
      <c r="R76" s="1503"/>
      <c r="S76" s="1503"/>
      <c r="T76" s="1503"/>
      <c r="U76" s="1503"/>
      <c r="V76" s="1504">
        <v>2724</v>
      </c>
      <c r="W76" s="1505"/>
      <c r="X76" s="1505">
        <f>SUM(V76-W76)</f>
        <v>2724</v>
      </c>
      <c r="Y76" s="1250">
        <f>IFERROR($W76/$V76, 0)</f>
        <v>0</v>
      </c>
      <c r="Z76" s="1507"/>
      <c r="AA76" s="698">
        <v>0</v>
      </c>
      <c r="AB76" s="698">
        <v>0</v>
      </c>
      <c r="AC76" s="1060">
        <v>0</v>
      </c>
      <c r="AD76" s="1251"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655</v>
      </c>
      <c r="AE77" s="1405"/>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658</v>
      </c>
      <c r="B79" s="377" t="s">
        <v>34</v>
      </c>
      <c r="C79" s="1410">
        <v>46172</v>
      </c>
      <c r="D79" s="1408" t="s">
        <v>50</v>
      </c>
      <c r="E79" s="1409">
        <v>46143</v>
      </c>
      <c r="F79" s="1408"/>
      <c r="G79" s="1249"/>
      <c r="H79" s="994">
        <v>0</v>
      </c>
      <c r="I79" s="372" t="s">
        <v>545</v>
      </c>
      <c r="J79" s="702" t="s">
        <v>30</v>
      </c>
      <c r="K79" s="1502"/>
      <c r="L79" s="1409"/>
      <c r="M79" s="702" t="s">
        <v>110</v>
      </c>
      <c r="N79" s="706">
        <v>3443</v>
      </c>
      <c r="O79" s="702" t="s">
        <v>110</v>
      </c>
      <c r="P79" s="694" t="s">
        <v>32</v>
      </c>
      <c r="Q79" s="1503">
        <v>46147</v>
      </c>
      <c r="R79" s="1503"/>
      <c r="S79" s="1503"/>
      <c r="T79" s="1503"/>
      <c r="U79" s="1503"/>
      <c r="V79" s="1505">
        <v>224</v>
      </c>
      <c r="W79" s="1505"/>
      <c r="X79" s="1505">
        <f>SUM(V79-W79)</f>
        <v>224</v>
      </c>
      <c r="Y79" s="1250">
        <f>IFERROR($W79/$V79, 0)</f>
        <v>0</v>
      </c>
      <c r="Z79" s="1503"/>
      <c r="AA79" s="698">
        <v>0</v>
      </c>
      <c r="AB79" s="698">
        <v>0</v>
      </c>
      <c r="AC79" s="704">
        <v>0</v>
      </c>
      <c r="AD79" s="1251"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2" t="s">
        <v>673</v>
      </c>
      <c r="B85" s="1413" t="s">
        <v>37</v>
      </c>
      <c r="C85" s="700">
        <v>46187</v>
      </c>
      <c r="D85" s="1408"/>
      <c r="E85" s="1409"/>
      <c r="F85" s="1408"/>
      <c r="G85" s="1249"/>
      <c r="H85" s="1501">
        <v>53</v>
      </c>
      <c r="I85" s="1271" t="s">
        <v>545</v>
      </c>
      <c r="J85" s="1273" t="s">
        <v>30</v>
      </c>
      <c r="K85" s="1387"/>
      <c r="L85" s="1248"/>
      <c r="M85" s="1185" t="s">
        <v>110</v>
      </c>
      <c r="N85" s="1388">
        <v>56455</v>
      </c>
      <c r="O85" s="1186" t="s">
        <v>110</v>
      </c>
      <c r="P85" s="1356" t="s">
        <v>32</v>
      </c>
      <c r="Q85" s="1503"/>
      <c r="R85" s="1503"/>
      <c r="S85" s="1503"/>
      <c r="T85" s="1503"/>
      <c r="U85" s="1503"/>
      <c r="V85" s="1504">
        <v>4814</v>
      </c>
      <c r="W85" s="1505"/>
      <c r="X85" s="1505">
        <f>SUM(V85-W85)</f>
        <v>4814</v>
      </c>
      <c r="Y85" s="1250">
        <f>IFERROR($W85/$V85, 0)</f>
        <v>0</v>
      </c>
      <c r="Z85" s="1503"/>
      <c r="AA85" s="698">
        <v>0</v>
      </c>
      <c r="AB85" s="737">
        <v>0</v>
      </c>
      <c r="AC85" s="736">
        <v>0</v>
      </c>
      <c r="AD85" s="1251" t="s">
        <v>674</v>
      </c>
      <c r="AE85" s="728"/>
    </row>
    <row r="86" spans="1:31" ht="24.75" customHeight="1">
      <c r="A86" s="1411" t="s">
        <v>675</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676</v>
      </c>
      <c r="AE86" s="728"/>
    </row>
    <row r="87" spans="1:31" ht="24.75" customHeight="1">
      <c r="A87" s="1411" t="s">
        <v>677</v>
      </c>
      <c r="B87" s="1413" t="s">
        <v>37</v>
      </c>
      <c r="C87" s="700">
        <v>46187</v>
      </c>
      <c r="D87" s="1408"/>
      <c r="E87" s="1409"/>
      <c r="F87" s="1408"/>
      <c r="G87" s="1249"/>
      <c r="H87" s="1501">
        <v>76</v>
      </c>
      <c r="I87" s="1271" t="s">
        <v>545</v>
      </c>
      <c r="J87" s="1273" t="s">
        <v>30</v>
      </c>
      <c r="K87" s="1387"/>
      <c r="L87" s="1248"/>
      <c r="M87" s="1185" t="s">
        <v>110</v>
      </c>
      <c r="N87" s="1388">
        <v>72914</v>
      </c>
      <c r="O87" s="1186" t="s">
        <v>110</v>
      </c>
      <c r="P87" s="1356" t="s">
        <v>32</v>
      </c>
      <c r="Q87" s="1503"/>
      <c r="R87" s="1503"/>
      <c r="S87" s="1503"/>
      <c r="T87" s="1503"/>
      <c r="U87" s="1503"/>
      <c r="V87" s="1504">
        <v>6115</v>
      </c>
      <c r="W87" s="1505"/>
      <c r="X87" s="1505">
        <f>SUM(V87-W87)</f>
        <v>6115</v>
      </c>
      <c r="Y87" s="1250">
        <f>IFERROR($W87/$V87, 0)</f>
        <v>0</v>
      </c>
      <c r="Z87" s="1503"/>
      <c r="AA87" s="698">
        <v>0</v>
      </c>
      <c r="AB87" s="737">
        <v>0</v>
      </c>
      <c r="AC87" s="736">
        <v>0</v>
      </c>
      <c r="AD87" s="1251" t="s">
        <v>674</v>
      </c>
      <c r="AE87" s="728"/>
    </row>
    <row r="88" spans="1:31" ht="24.75" customHeight="1">
      <c r="A88" s="1412" t="s">
        <v>678</v>
      </c>
      <c r="B88" s="1413" t="s">
        <v>37</v>
      </c>
      <c r="C88" s="700">
        <v>46181</v>
      </c>
      <c r="D88" s="1408" t="s">
        <v>469</v>
      </c>
      <c r="E88" s="1409">
        <v>46141</v>
      </c>
      <c r="F88" s="1408" t="s">
        <v>51</v>
      </c>
      <c r="G88" s="1249"/>
      <c r="H88" s="1501">
        <v>74</v>
      </c>
      <c r="I88" s="1271" t="s">
        <v>545</v>
      </c>
      <c r="J88" s="1273" t="s">
        <v>30</v>
      </c>
      <c r="K88" s="1502"/>
      <c r="L88" s="1409"/>
      <c r="M88" s="1185" t="s">
        <v>110</v>
      </c>
      <c r="N88" s="1388">
        <v>92274</v>
      </c>
      <c r="O88" s="1186" t="s">
        <v>110</v>
      </c>
      <c r="P88" s="1356" t="s">
        <v>29</v>
      </c>
      <c r="Q88" s="1503">
        <v>46142</v>
      </c>
      <c r="R88" s="1503"/>
      <c r="S88" s="1503"/>
      <c r="T88" s="1503"/>
      <c r="U88" s="1503"/>
      <c r="V88" s="1504">
        <v>8145</v>
      </c>
      <c r="W88" s="1506">
        <v>2023</v>
      </c>
      <c r="X88" s="1505">
        <f>SUM(V88-W88)</f>
        <v>6122</v>
      </c>
      <c r="Y88" s="1250">
        <f>IFERROR($W88/$V88, 0)</f>
        <v>0.2483732351135666</v>
      </c>
      <c r="Z88" s="1503">
        <v>46149</v>
      </c>
      <c r="AA88" s="698">
        <v>0</v>
      </c>
      <c r="AB88" s="698">
        <v>0</v>
      </c>
      <c r="AC88" s="704">
        <v>0</v>
      </c>
      <c r="AD88" s="1251" t="s">
        <v>679</v>
      </c>
      <c r="AE88" s="728"/>
    </row>
    <row r="89" spans="1:31" ht="24.75" customHeight="1">
      <c r="A89" s="1407" t="s">
        <v>680</v>
      </c>
      <c r="B89" s="1413" t="s">
        <v>37</v>
      </c>
      <c r="C89" s="1410">
        <v>46195</v>
      </c>
      <c r="D89" s="1408"/>
      <c r="E89" s="1409"/>
      <c r="F89" s="1408"/>
      <c r="G89" s="1249"/>
      <c r="H89" s="1501">
        <v>69</v>
      </c>
      <c r="I89" s="1271" t="s">
        <v>545</v>
      </c>
      <c r="J89" s="1273" t="s">
        <v>30</v>
      </c>
      <c r="K89" s="1502"/>
      <c r="L89" s="1409"/>
      <c r="M89" s="1185" t="s">
        <v>110</v>
      </c>
      <c r="N89" s="416">
        <v>72896</v>
      </c>
      <c r="O89" s="1186" t="s">
        <v>110</v>
      </c>
      <c r="P89" s="1356" t="s">
        <v>32</v>
      </c>
      <c r="Q89" s="1503"/>
      <c r="R89" s="1503"/>
      <c r="S89" s="1503"/>
      <c r="T89" s="1503"/>
      <c r="U89" s="1503"/>
      <c r="V89" s="1504">
        <v>6189</v>
      </c>
      <c r="W89" s="1505"/>
      <c r="X89" s="1505">
        <f>SUM(V89-W89)</f>
        <v>6189</v>
      </c>
      <c r="Y89" s="1250">
        <f>IFERROR($W89/$V89, 0)</f>
        <v>0</v>
      </c>
      <c r="Z89" s="1503"/>
      <c r="AA89" s="1197">
        <v>0</v>
      </c>
      <c r="AB89" s="1197">
        <v>0</v>
      </c>
      <c r="AC89" s="1235">
        <v>0</v>
      </c>
      <c r="AD89" s="1251" t="s">
        <v>681</v>
      </c>
      <c r="AE89" s="728"/>
    </row>
    <row r="90" spans="1:31" ht="24.75" customHeight="1">
      <c r="A90" s="1450" t="s">
        <v>682</v>
      </c>
      <c r="B90" s="1413" t="s">
        <v>37</v>
      </c>
      <c r="C90" s="1410">
        <v>46195</v>
      </c>
      <c r="D90" s="1408"/>
      <c r="E90" s="1409"/>
      <c r="F90" s="1408"/>
      <c r="G90" s="1249"/>
      <c r="H90" s="1501">
        <v>60</v>
      </c>
      <c r="I90" s="1271" t="s">
        <v>545</v>
      </c>
      <c r="J90" s="1273" t="s">
        <v>30</v>
      </c>
      <c r="K90" s="1502"/>
      <c r="L90" s="1409"/>
      <c r="M90" s="1185" t="s">
        <v>110</v>
      </c>
      <c r="N90" s="416">
        <v>70151.5</v>
      </c>
      <c r="O90" s="1186" t="s">
        <v>110</v>
      </c>
      <c r="P90" s="1356" t="s">
        <v>32</v>
      </c>
      <c r="Q90" s="1503"/>
      <c r="R90" s="1503"/>
      <c r="S90" s="1503"/>
      <c r="T90" s="1503"/>
      <c r="U90" s="1503"/>
      <c r="V90" s="1504">
        <v>5673</v>
      </c>
      <c r="W90" s="1505"/>
      <c r="X90" s="1505">
        <f>SUM(V90-W90)</f>
        <v>5673</v>
      </c>
      <c r="Y90" s="1250">
        <f>IFERROR($W90/$V90, 0)</f>
        <v>0</v>
      </c>
      <c r="Z90" s="1503"/>
      <c r="AA90" s="1197">
        <v>0</v>
      </c>
      <c r="AB90" s="1197">
        <v>0</v>
      </c>
      <c r="AC90" s="1235">
        <v>0</v>
      </c>
      <c r="AD90" s="1251" t="s">
        <v>681</v>
      </c>
      <c r="AE90" s="728"/>
    </row>
    <row r="91" spans="1:31" ht="24.75" customHeight="1">
      <c r="A91" s="1450" t="s">
        <v>683</v>
      </c>
      <c r="B91" s="1413" t="s">
        <v>37</v>
      </c>
      <c r="C91" s="1410">
        <v>46195</v>
      </c>
      <c r="D91" s="1408"/>
      <c r="E91" s="1409"/>
      <c r="F91" s="1408"/>
      <c r="G91" s="1249"/>
      <c r="H91" s="1501">
        <v>70</v>
      </c>
      <c r="I91" s="1271" t="s">
        <v>545</v>
      </c>
      <c r="J91" s="1273" t="s">
        <v>30</v>
      </c>
      <c r="K91" s="1502"/>
      <c r="L91" s="1409"/>
      <c r="M91" s="1185" t="s">
        <v>110</v>
      </c>
      <c r="N91" s="416">
        <v>65362</v>
      </c>
      <c r="O91" s="1186" t="s">
        <v>110</v>
      </c>
      <c r="P91" s="1356" t="s">
        <v>32</v>
      </c>
      <c r="Q91" s="1503"/>
      <c r="R91" s="1503"/>
      <c r="S91" s="1503"/>
      <c r="T91" s="1503"/>
      <c r="U91" s="1503"/>
      <c r="V91" s="1504">
        <v>5460</v>
      </c>
      <c r="W91" s="1505"/>
      <c r="X91" s="1505">
        <f>SUM(V91-W91)</f>
        <v>5460</v>
      </c>
      <c r="Y91" s="1250">
        <f>IFERROR($W91/$V91, 0)</f>
        <v>0</v>
      </c>
      <c r="Z91" s="1503"/>
      <c r="AA91" s="1197">
        <v>0</v>
      </c>
      <c r="AB91" s="1197">
        <v>0</v>
      </c>
      <c r="AC91" s="1235">
        <v>0</v>
      </c>
      <c r="AD91" s="1251" t="s">
        <v>681</v>
      </c>
      <c r="AE91" s="728"/>
    </row>
    <row r="92" spans="1:31" ht="24.75" customHeight="1">
      <c r="A92" s="1411" t="s">
        <v>684</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676</v>
      </c>
      <c r="AE92" s="728"/>
    </row>
    <row r="93" spans="1:31" ht="24.75" customHeight="1">
      <c r="A93" s="1411" t="s">
        <v>685</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676</v>
      </c>
      <c r="AE93" s="728"/>
    </row>
    <row r="94" spans="1:31" ht="24.75" customHeight="1">
      <c r="A94" s="1451" t="s">
        <v>686</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676</v>
      </c>
      <c r="AE94" s="728"/>
    </row>
    <row r="95" spans="1:31" ht="24.75" customHeight="1">
      <c r="A95" s="1061" t="s">
        <v>687</v>
      </c>
      <c r="B95" s="1187" t="s">
        <v>37</v>
      </c>
      <c r="C95" s="1410">
        <v>46195</v>
      </c>
      <c r="D95" s="1408"/>
      <c r="E95" s="1409"/>
      <c r="F95" s="1408"/>
      <c r="G95" s="1249"/>
      <c r="H95" s="1501">
        <v>56</v>
      </c>
      <c r="I95" s="1271" t="s">
        <v>545</v>
      </c>
      <c r="J95" s="1273" t="s">
        <v>30</v>
      </c>
      <c r="K95" s="1502"/>
      <c r="L95" s="1409"/>
      <c r="M95" s="1185" t="s">
        <v>110</v>
      </c>
      <c r="N95" s="416">
        <v>55504</v>
      </c>
      <c r="O95" s="1186" t="s">
        <v>110</v>
      </c>
      <c r="P95" s="1356" t="s">
        <v>32</v>
      </c>
      <c r="Q95" s="1503"/>
      <c r="R95" s="1503"/>
      <c r="S95" s="1503"/>
      <c r="T95" s="1503"/>
      <c r="U95" s="1503"/>
      <c r="V95" s="1504">
        <v>4652</v>
      </c>
      <c r="W95" s="1505"/>
      <c r="X95" s="1505">
        <f>SUM(V95-W95)</f>
        <v>4652</v>
      </c>
      <c r="Y95" s="1250">
        <f>IFERROR($W95/$V95, 0)</f>
        <v>0</v>
      </c>
      <c r="Z95" s="1503"/>
      <c r="AA95" s="1197">
        <v>0</v>
      </c>
      <c r="AB95" s="1197">
        <v>0</v>
      </c>
      <c r="AC95" s="1235">
        <v>0</v>
      </c>
      <c r="AD95" s="1251" t="s">
        <v>681</v>
      </c>
      <c r="AE95" s="728"/>
    </row>
    <row r="96" spans="1:31" ht="24.75" customHeight="1">
      <c r="A96" s="1061" t="s">
        <v>688</v>
      </c>
      <c r="B96" s="1187" t="s">
        <v>37</v>
      </c>
      <c r="C96" s="1410">
        <v>46195</v>
      </c>
      <c r="D96" s="1408"/>
      <c r="E96" s="1409"/>
      <c r="F96" s="1408"/>
      <c r="G96" s="1249"/>
      <c r="H96" s="1501">
        <v>74</v>
      </c>
      <c r="I96" s="1271" t="s">
        <v>545</v>
      </c>
      <c r="J96" s="1273" t="s">
        <v>30</v>
      </c>
      <c r="K96" s="1502"/>
      <c r="L96" s="1409"/>
      <c r="M96" s="1185" t="s">
        <v>110</v>
      </c>
      <c r="N96" s="416">
        <v>70534.5</v>
      </c>
      <c r="O96" s="1186" t="s">
        <v>110</v>
      </c>
      <c r="P96" s="1356" t="s">
        <v>32</v>
      </c>
      <c r="Q96" s="1503"/>
      <c r="R96" s="1503"/>
      <c r="S96" s="1503"/>
      <c r="T96" s="1503"/>
      <c r="U96" s="1503"/>
      <c r="V96" s="1504">
        <v>5756</v>
      </c>
      <c r="W96" s="1505"/>
      <c r="X96" s="1505">
        <f>SUM(V96-W96)</f>
        <v>5756</v>
      </c>
      <c r="Y96" s="1250">
        <f>IFERROR($W96/$V96, 0)</f>
        <v>0</v>
      </c>
      <c r="Z96" s="1503"/>
      <c r="AA96" s="1197">
        <v>0</v>
      </c>
      <c r="AB96" s="1197">
        <v>0</v>
      </c>
      <c r="AC96" s="1235">
        <v>0</v>
      </c>
      <c r="AD96" s="1251" t="s">
        <v>681</v>
      </c>
      <c r="AE96" s="728"/>
    </row>
    <row r="97" spans="1:31" ht="24.75" customHeight="1">
      <c r="A97" s="1317" t="s">
        <v>689</v>
      </c>
      <c r="B97" s="1413" t="s">
        <v>37</v>
      </c>
      <c r="C97" s="700">
        <v>46187</v>
      </c>
      <c r="D97" s="1408"/>
      <c r="E97" s="1409"/>
      <c r="F97" s="1408"/>
      <c r="G97" s="1249"/>
      <c r="H97" s="1501">
        <v>85</v>
      </c>
      <c r="I97" s="1271" t="s">
        <v>545</v>
      </c>
      <c r="J97" s="1273" t="s">
        <v>30</v>
      </c>
      <c r="K97" s="1387"/>
      <c r="L97" s="1248"/>
      <c r="M97" s="1185" t="s">
        <v>110</v>
      </c>
      <c r="N97" s="1388">
        <v>64590</v>
      </c>
      <c r="O97" s="1186" t="s">
        <v>110</v>
      </c>
      <c r="P97" s="1356" t="s">
        <v>32</v>
      </c>
      <c r="Q97" s="1503"/>
      <c r="R97" s="1503"/>
      <c r="S97" s="1503"/>
      <c r="T97" s="1503"/>
      <c r="U97" s="1503"/>
      <c r="V97" s="1504">
        <v>5218</v>
      </c>
      <c r="W97" s="1505"/>
      <c r="X97" s="1505">
        <f>SUM(V97-W97)</f>
        <v>5218</v>
      </c>
      <c r="Y97" s="1250">
        <f>IFERROR($W97/$V97, 0)</f>
        <v>0</v>
      </c>
      <c r="Z97" s="1503"/>
      <c r="AA97" s="698">
        <v>0</v>
      </c>
      <c r="AB97" s="737">
        <v>0</v>
      </c>
      <c r="AC97" s="736">
        <v>0</v>
      </c>
      <c r="AD97" s="1251" t="s">
        <v>674</v>
      </c>
      <c r="AE97" s="728"/>
    </row>
    <row r="98" spans="1:31" ht="24.75" customHeight="1">
      <c r="A98" s="1407" t="s">
        <v>690</v>
      </c>
      <c r="B98" s="1187" t="s">
        <v>37</v>
      </c>
      <c r="C98" s="1410">
        <v>46195</v>
      </c>
      <c r="D98" s="1408"/>
      <c r="E98" s="1409"/>
      <c r="F98" s="1408"/>
      <c r="G98" s="1249"/>
      <c r="H98" s="1501">
        <v>28</v>
      </c>
      <c r="I98" s="1271" t="s">
        <v>545</v>
      </c>
      <c r="J98" s="1273" t="s">
        <v>30</v>
      </c>
      <c r="K98" s="1502"/>
      <c r="L98" s="1409"/>
      <c r="M98" s="1185" t="s">
        <v>110</v>
      </c>
      <c r="N98" s="416">
        <v>27694</v>
      </c>
      <c r="O98" s="1186" t="s">
        <v>110</v>
      </c>
      <c r="P98" s="1356" t="s">
        <v>32</v>
      </c>
      <c r="Q98" s="1503"/>
      <c r="R98" s="1503"/>
      <c r="S98" s="1503"/>
      <c r="T98" s="1503"/>
      <c r="U98" s="1503"/>
      <c r="V98" s="1504">
        <v>2238</v>
      </c>
      <c r="W98" s="1505"/>
      <c r="X98" s="1505">
        <f>SUM(V98-W98)</f>
        <v>2238</v>
      </c>
      <c r="Y98" s="1250">
        <f>IFERROR($W98/$V98, 0)</f>
        <v>0</v>
      </c>
      <c r="Z98" s="1503"/>
      <c r="AA98" s="1197">
        <v>0</v>
      </c>
      <c r="AB98" s="1197">
        <v>0</v>
      </c>
      <c r="AC98" s="1235">
        <v>0</v>
      </c>
      <c r="AD98" s="1251" t="s">
        <v>681</v>
      </c>
      <c r="AE98" s="728"/>
    </row>
    <row r="99" spans="1:31" ht="24.75" customHeight="1">
      <c r="A99" s="1428" t="s">
        <v>691</v>
      </c>
      <c r="B99" s="1413" t="s">
        <v>37</v>
      </c>
      <c r="C99" s="1410">
        <v>46172</v>
      </c>
      <c r="D99" s="1408"/>
      <c r="E99" s="1409"/>
      <c r="F99" s="1408"/>
      <c r="G99" s="1249"/>
      <c r="H99" s="1501">
        <v>56</v>
      </c>
      <c r="I99" s="1271" t="s">
        <v>545</v>
      </c>
      <c r="J99" s="748" t="s">
        <v>33</v>
      </c>
      <c r="K99" s="1387" t="s">
        <v>692</v>
      </c>
      <c r="L99" s="1248"/>
      <c r="M99" s="1185" t="s">
        <v>238</v>
      </c>
      <c r="N99" s="1388"/>
      <c r="O99" s="1186" t="s">
        <v>110</v>
      </c>
      <c r="P99" s="1356" t="s">
        <v>32</v>
      </c>
      <c r="Q99" s="1503"/>
      <c r="R99" s="1503"/>
      <c r="S99" s="1503"/>
      <c r="T99" s="1503"/>
      <c r="U99" s="1503"/>
      <c r="V99" s="1504">
        <v>4159</v>
      </c>
      <c r="W99" s="1505"/>
      <c r="X99" s="1505">
        <f>SUM(V99-W99)</f>
        <v>4159</v>
      </c>
      <c r="Y99" s="1250">
        <f>IFERROR($W99/$V99, 0)</f>
        <v>0</v>
      </c>
      <c r="Z99" s="1503"/>
      <c r="AA99" s="698">
        <v>0</v>
      </c>
      <c r="AB99" s="737">
        <v>0</v>
      </c>
      <c r="AC99" s="736">
        <v>0</v>
      </c>
      <c r="AD99" s="1251" t="s">
        <v>693</v>
      </c>
      <c r="AE99" s="728"/>
    </row>
    <row r="100" spans="1:31" ht="24.75" customHeight="1">
      <c r="A100" s="1428" t="s">
        <v>694</v>
      </c>
      <c r="B100" s="1413" t="s">
        <v>37</v>
      </c>
      <c r="C100" s="1410">
        <v>46172</v>
      </c>
      <c r="D100" s="1408"/>
      <c r="E100" s="1409"/>
      <c r="F100" s="1408"/>
      <c r="G100" s="1249"/>
      <c r="H100" s="1501">
        <v>62</v>
      </c>
      <c r="I100" s="1271" t="s">
        <v>545</v>
      </c>
      <c r="J100" s="748" t="s">
        <v>33</v>
      </c>
      <c r="K100" s="1387" t="s">
        <v>692</v>
      </c>
      <c r="L100" s="1248"/>
      <c r="M100" s="1185" t="s">
        <v>238</v>
      </c>
      <c r="N100" s="1388"/>
      <c r="O100" s="1186" t="s">
        <v>110</v>
      </c>
      <c r="P100" s="1356" t="s">
        <v>32</v>
      </c>
      <c r="Q100" s="1503"/>
      <c r="R100" s="1503"/>
      <c r="S100" s="1503"/>
      <c r="T100" s="1503"/>
      <c r="U100" s="1503"/>
      <c r="V100" s="1504">
        <v>4009</v>
      </c>
      <c r="W100" s="1505"/>
      <c r="X100" s="1505">
        <f>SUM(V100-W100)</f>
        <v>4009</v>
      </c>
      <c r="Y100" s="1250">
        <f>IFERROR($W100/$V100, 0)</f>
        <v>0</v>
      </c>
      <c r="Z100" s="1503"/>
      <c r="AA100" s="698">
        <v>0</v>
      </c>
      <c r="AB100" s="737">
        <v>0</v>
      </c>
      <c r="AC100" s="736">
        <v>0</v>
      </c>
      <c r="AD100" s="1251" t="s">
        <v>693</v>
      </c>
      <c r="AE100" s="728"/>
    </row>
    <row r="101" spans="1:31" ht="24.75" customHeight="1">
      <c r="A101" s="1407" t="s">
        <v>695</v>
      </c>
      <c r="B101" s="1187" t="s">
        <v>37</v>
      </c>
      <c r="C101" s="1410">
        <v>46195</v>
      </c>
      <c r="D101" s="1408"/>
      <c r="E101" s="1409"/>
      <c r="F101" s="1408"/>
      <c r="G101" s="1249"/>
      <c r="H101" s="1501">
        <v>0</v>
      </c>
      <c r="I101" s="1271" t="s">
        <v>545</v>
      </c>
      <c r="J101" s="1273" t="s">
        <v>30</v>
      </c>
      <c r="K101" s="1502"/>
      <c r="L101" s="1409"/>
      <c r="M101" s="1185" t="s">
        <v>110</v>
      </c>
      <c r="N101" s="416">
        <v>75219.199999999997</v>
      </c>
      <c r="O101" s="1186" t="s">
        <v>110</v>
      </c>
      <c r="P101" s="1356" t="s">
        <v>32</v>
      </c>
      <c r="Q101" s="1503"/>
      <c r="R101" s="1503"/>
      <c r="S101" s="1503"/>
      <c r="T101" s="1503"/>
      <c r="U101" s="1503"/>
      <c r="V101" s="1504">
        <v>5902</v>
      </c>
      <c r="W101" s="1505"/>
      <c r="X101" s="1505">
        <f>SUM(V101-W101)</f>
        <v>5902</v>
      </c>
      <c r="Y101" s="1250">
        <f>IFERROR($W101/$V101, 0)</f>
        <v>0</v>
      </c>
      <c r="Z101" s="1503"/>
      <c r="AA101" s="1197">
        <v>0</v>
      </c>
      <c r="AB101" s="1197">
        <v>0</v>
      </c>
      <c r="AC101" s="1235">
        <v>0</v>
      </c>
      <c r="AD101" s="1251" t="s">
        <v>681</v>
      </c>
      <c r="AE101" s="728"/>
    </row>
    <row r="102" spans="1:31" ht="24.75" customHeight="1">
      <c r="A102" s="1317" t="s">
        <v>696</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699</v>
      </c>
      <c r="AE103" s="728"/>
    </row>
    <row r="104" spans="1:31" ht="24.75" customHeight="1">
      <c r="A104" s="1423" t="s">
        <v>700</v>
      </c>
      <c r="B104" s="1066" t="s">
        <v>40</v>
      </c>
      <c r="C104" s="1410">
        <v>46172</v>
      </c>
      <c r="D104" s="1408" t="s">
        <v>52</v>
      </c>
      <c r="E104" s="1409">
        <v>46142</v>
      </c>
      <c r="F104" s="1408" t="s">
        <v>51</v>
      </c>
      <c r="G104" s="1249"/>
      <c r="H104" s="1501">
        <v>79</v>
      </c>
      <c r="I104" s="304" t="s">
        <v>545</v>
      </c>
      <c r="J104" s="748" t="s">
        <v>30</v>
      </c>
      <c r="K104" s="1502"/>
      <c r="L104" s="1409"/>
      <c r="M104" s="1185" t="s">
        <v>110</v>
      </c>
      <c r="N104" s="1388">
        <v>73533</v>
      </c>
      <c r="O104" s="1186" t="s">
        <v>110</v>
      </c>
      <c r="P104" s="1356" t="s">
        <v>32</v>
      </c>
      <c r="Q104" s="1503">
        <v>46147</v>
      </c>
      <c r="R104" s="1503"/>
      <c r="S104" s="1503"/>
      <c r="T104" s="1503"/>
      <c r="U104" s="1503"/>
      <c r="V104" s="1504">
        <v>5974</v>
      </c>
      <c r="W104" s="1505"/>
      <c r="X104" s="1505">
        <f>SUM(V104-W104)</f>
        <v>5974</v>
      </c>
      <c r="Y104" s="1250">
        <f>IFERROR($W104/$V104, 0)</f>
        <v>0</v>
      </c>
      <c r="Z104" s="1503"/>
      <c r="AA104" s="698">
        <v>0</v>
      </c>
      <c r="AB104" s="698">
        <v>0</v>
      </c>
      <c r="AC104" s="1060">
        <v>0</v>
      </c>
      <c r="AD104" s="1251" t="s">
        <v>622</v>
      </c>
      <c r="AE104" s="728"/>
    </row>
    <row r="105" spans="1:31" ht="24.75" customHeight="1">
      <c r="A105" s="1317" t="s">
        <v>701</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702</v>
      </c>
      <c r="AE105" s="728"/>
    </row>
    <row r="106" spans="1:31" ht="24.75" customHeight="1">
      <c r="A106" s="1317" t="s">
        <v>703</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702</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702</v>
      </c>
      <c r="AE107" s="728"/>
    </row>
    <row r="108" spans="1:31" ht="24.75" customHeight="1">
      <c r="A108" s="1317" t="s">
        <v>705</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702</v>
      </c>
      <c r="AE108" s="728"/>
    </row>
    <row r="109" spans="1:31" ht="24.75" customHeight="1">
      <c r="A109" s="1317" t="s">
        <v>706</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702</v>
      </c>
      <c r="AE109" s="728"/>
    </row>
    <row r="110" spans="1:31" ht="24.75" customHeight="1">
      <c r="A110" s="1317" t="s">
        <v>707</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92">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774</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774</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774</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774</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616</v>
      </c>
    </row>
    <row r="8" spans="1:30" ht="39.75" customHeight="1">
      <c r="A8" s="1357" t="s">
        <v>810</v>
      </c>
      <c r="B8" s="377" t="s">
        <v>34</v>
      </c>
      <c r="C8" s="1410">
        <v>46172</v>
      </c>
      <c r="D8" s="367" t="s">
        <v>54</v>
      </c>
      <c r="E8" s="367">
        <v>46101</v>
      </c>
      <c r="F8" s="366" t="s">
        <v>53</v>
      </c>
      <c r="G8" s="700" t="s">
        <v>811</v>
      </c>
      <c r="H8" s="994">
        <v>0</v>
      </c>
      <c r="I8" s="372" t="s">
        <v>774</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774</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774</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774</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774</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774</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774</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774</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774</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774</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774</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774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774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774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774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774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774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774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774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774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774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774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696</v>
      </c>
      <c r="B2998" s="1226" t="s">
        <v>54</v>
      </c>
      <c r="C2998" s="23">
        <v>46147</v>
      </c>
      <c r="D2998" s="89">
        <v>1174</v>
      </c>
      <c r="G2998" t="s">
        <v>2556</v>
      </c>
    </row>
    <row r="2999" spans="1:7">
      <c r="A2999" s="1226" t="s">
        <v>706</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619</v>
      </c>
      <c r="B3004" s="1226" t="s">
        <v>52</v>
      </c>
      <c r="C3004" s="23">
        <v>46148</v>
      </c>
      <c r="D3004" s="11">
        <v>873</v>
      </c>
      <c r="G3004" t="s">
        <v>2556</v>
      </c>
    </row>
    <row r="3005" spans="1:7">
      <c r="A3005" s="1226" t="s">
        <v>852</v>
      </c>
      <c r="B3005" s="1226" t="s">
        <v>2557</v>
      </c>
      <c r="C3005" s="23">
        <v>46148</v>
      </c>
      <c r="D3005" s="11">
        <v>561</v>
      </c>
      <c r="G3005" t="s">
        <v>2556</v>
      </c>
    </row>
    <row r="3006" spans="1:7">
      <c r="A3006" s="1226" t="s">
        <v>696</v>
      </c>
      <c r="B3006" s="1226" t="s">
        <v>54</v>
      </c>
      <c r="C3006" s="23">
        <v>46148</v>
      </c>
      <c r="D3006" s="89">
        <v>1060</v>
      </c>
      <c r="G3006" t="s">
        <v>2556</v>
      </c>
    </row>
    <row r="3007" spans="1:7">
      <c r="A3007" s="1226" t="s">
        <v>706</v>
      </c>
      <c r="B3007" s="1226"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619</v>
      </c>
      <c r="B3012" s="1226" t="s">
        <v>52</v>
      </c>
      <c r="C3012" s="23">
        <v>46149</v>
      </c>
      <c r="D3012" s="11">
        <v>449</v>
      </c>
      <c r="G3012" t="s">
        <v>2556</v>
      </c>
    </row>
    <row r="3013" spans="1:7">
      <c r="A3013" s="1226" t="s">
        <v>852</v>
      </c>
      <c r="B3013" s="1226" t="s">
        <v>2557</v>
      </c>
      <c r="C3013" s="23">
        <v>46149</v>
      </c>
      <c r="D3013" s="11">
        <v>129</v>
      </c>
      <c r="G3013" t="s">
        <v>2556</v>
      </c>
    </row>
    <row r="3014" spans="1:7">
      <c r="A3014" s="1227" t="s">
        <v>696</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706</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772</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696</v>
      </c>
      <c r="B3021" s="1226" t="s">
        <v>54</v>
      </c>
      <c r="C3021" s="23">
        <v>46150</v>
      </c>
      <c r="D3021" s="11">
        <v>441</v>
      </c>
      <c r="G3021" t="s">
        <v>2556</v>
      </c>
    </row>
    <row r="3022" spans="1:7">
      <c r="A3022" s="1226" t="s">
        <v>1538</v>
      </c>
      <c r="B3022" s="1226" t="s">
        <v>2557</v>
      </c>
      <c r="C3022" s="23">
        <v>46150</v>
      </c>
      <c r="D3022" s="89">
        <v>1540</v>
      </c>
      <c r="G3022" t="s">
        <v>2556</v>
      </c>
    </row>
    <row r="3023" spans="1:7">
      <c r="A3023" s="1226" t="s">
        <v>706</v>
      </c>
      <c r="B3023" s="1226" t="s">
        <v>1468</v>
      </c>
      <c r="C3023" s="23">
        <v>46150</v>
      </c>
      <c r="D3023" s="11">
        <v>512</v>
      </c>
      <c r="G3023" t="s">
        <v>2556</v>
      </c>
    </row>
    <row r="3024" spans="1:7">
      <c r="A3024" s="1226" t="s">
        <v>706</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G3027" t="s">
        <v>2556</v>
      </c>
    </row>
    <row r="3028" spans="1:7">
      <c r="A3028" s="1458" t="s">
        <v>808</v>
      </c>
      <c r="B3028" s="1238" t="s">
        <v>52</v>
      </c>
      <c r="C3028" s="23">
        <v>46153</v>
      </c>
      <c r="D3028" s="89">
        <v>1627</v>
      </c>
      <c r="F3028" s="11" t="s">
        <v>2566</v>
      </c>
      <c r="G3028" t="s">
        <v>2556</v>
      </c>
    </row>
    <row r="3029" spans="1:7">
      <c r="A3029" s="1459" t="s">
        <v>621</v>
      </c>
      <c r="B3029" s="1461" t="s">
        <v>471</v>
      </c>
      <c r="C3029" s="23">
        <v>46153</v>
      </c>
      <c r="G3029" t="s">
        <v>2556</v>
      </c>
    </row>
    <row r="3030" spans="1:7">
      <c r="A3030" s="1460" t="s">
        <v>678</v>
      </c>
      <c r="B3030" s="1460" t="s">
        <v>2557</v>
      </c>
      <c r="C3030" s="23">
        <v>46153</v>
      </c>
      <c r="G3030" t="s">
        <v>2556</v>
      </c>
    </row>
    <row r="3031" spans="1:7">
      <c r="A3031" s="1461" t="s">
        <v>696</v>
      </c>
      <c r="B3031" s="1461" t="s">
        <v>54</v>
      </c>
      <c r="C3031" s="23">
        <v>46153</v>
      </c>
      <c r="G3031" t="s">
        <v>2556</v>
      </c>
    </row>
    <row r="3032" spans="1:7">
      <c r="A3032" s="1460" t="s">
        <v>706</v>
      </c>
      <c r="B3032" s="1460"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B3CAFA-6E5D-41ED-ACBD-D6B364633C0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2026-05-11T21:57:10Z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