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9" documentId="8_{DCF85A03-1EEC-410A-B6A1-333228F65FDB}" xr6:coauthVersionLast="47" xr6:coauthVersionMax="47" xr10:uidLastSave="{E12BD2DB-D366-4EBA-B69C-AB82412E7EEC}"/>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445" r:id="rId12"/>
    <pivotCache cacheId="448" r:id="rId13"/>
    <pivotCache cacheId="451" r:id="rId14"/>
    <pivotCache cacheId="454" r:id="rId15"/>
    <pivotCache cacheId="4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154" i="30"/>
  <c r="V4" i="30"/>
  <c r="V157"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<sst xmlns="http://schemas.openxmlformats.org/spreadsheetml/2006/main" count="19938" uniqueCount="2504">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</sst>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125"/>
    <x v="15"/>
    <x v="3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3" t="s">
        <v>0</v>
      </c>
      <c r="B1" s="1463"/>
      <c r="C1" s="1463"/>
      <c r="D1" s="1463"/>
      <c r="E1" s="1463"/>
      <c r="F1" s="1463"/>
      <c r="G1" s="1463"/>
      <c r="H1" s="1463"/>
      <c r="I1" s="1463"/>
      <c r="J1" s="1463"/>
      <c r="K1" s="1463"/>
      <c r="L1" s="1463"/>
      <c r="M1" s="1463"/>
      <c r="N1" s="1463"/>
      <c r="O1" s="1463"/>
      <c r="P1" s="1463"/>
      <c r="Q1" s="1020"/>
      <c r="S1" s="1020"/>
      <c r="T1" s="1020"/>
      <c r="U1" s="1020"/>
      <c r="V1" s="1020"/>
      <c r="W1" s="1020"/>
      <c r="X1" s="1020"/>
      <c r="Y1" s="1020"/>
      <c r="Z1" s="1020"/>
    </row>
    <row r="2" spans="1:26" ht="24.95" customHeight="1">
      <c r="A2" s="1464" t="str">
        <f ca="1">"Last Updated: "&amp;TEXT(NOW(),"MM/DD/YYYY  h:mm AM/PM")</f>
        <v>Last Updated: 04/29/2026  7:00 PM</v>
      </c>
      <c r="B2" s="1464"/>
      <c r="C2" s="1464"/>
      <c r="D2" s="1464"/>
      <c r="E2" s="1464"/>
      <c r="F2" s="1464"/>
      <c r="G2" s="1464"/>
      <c r="H2" s="1464"/>
      <c r="I2" s="1464"/>
      <c r="J2" s="1464"/>
      <c r="K2" s="1464"/>
      <c r="L2" s="1464"/>
      <c r="M2" s="1464"/>
      <c r="N2" s="1464"/>
      <c r="O2" s="1464"/>
      <c r="P2" s="1464"/>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7" t="s">
        <v>1</v>
      </c>
      <c r="B4" s="1497"/>
      <c r="C4" s="1497"/>
      <c r="D4" s="1497"/>
      <c r="E4" s="1497"/>
      <c r="F4" s="1497"/>
      <c r="G4" s="1497"/>
      <c r="H4" s="1497"/>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5" t="s">
        <v>7</v>
      </c>
      <c r="B7" s="1465"/>
      <c r="C7" s="1465"/>
      <c r="D7" s="1465"/>
      <c r="E7" s="1465"/>
      <c r="F7" s="1465"/>
      <c r="G7" s="1465"/>
      <c r="H7" s="1465"/>
      <c r="I7" s="1465"/>
      <c r="J7" s="1465"/>
      <c r="K7" s="1465"/>
      <c r="L7" s="1465"/>
      <c r="M7" s="1465"/>
      <c r="N7" s="1465"/>
      <c r="O7" s="1465"/>
      <c r="P7" s="1465"/>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6" t="s">
        <v>8</v>
      </c>
      <c r="B9" s="1467"/>
      <c r="C9" s="1020"/>
      <c r="D9" s="1457" t="s">
        <v>9</v>
      </c>
      <c r="E9" s="1458"/>
      <c r="F9" s="1459"/>
      <c r="G9" s="1020"/>
      <c r="H9" s="1457" t="s">
        <v>10</v>
      </c>
      <c r="I9" s="1458"/>
      <c r="J9" s="1459"/>
      <c r="K9" s="1020"/>
      <c r="L9" s="1457" t="s">
        <v>11</v>
      </c>
      <c r="M9" s="1458"/>
      <c r="N9" s="1459"/>
      <c r="O9" s="1020"/>
      <c r="P9" s="1020"/>
      <c r="Q9" s="1020"/>
      <c r="R9" s="1020"/>
      <c r="S9" s="1020"/>
      <c r="T9" s="1020"/>
      <c r="U9" s="1020"/>
      <c r="V9" s="1020"/>
      <c r="W9" s="1020"/>
      <c r="X9" s="1020"/>
      <c r="Y9" s="1020"/>
      <c r="Z9" s="1020"/>
    </row>
    <row r="10" spans="1:26" ht="50.1" customHeight="1">
      <c r="A10" s="1468"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9"/>
      <c r="C10" s="1020"/>
      <c r="D10" s="1468"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70"/>
      <c r="F10" s="1469"/>
      <c r="G10" s="1020"/>
      <c r="H10" s="1471"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2"/>
      <c r="J10" s="1473"/>
      <c r="K10" s="1020"/>
      <c r="L10" s="1474"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75"/>
      <c r="N10" s="147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7" t="s">
        <v>12</v>
      </c>
      <c r="B12" s="1459"/>
      <c r="C12" s="1020"/>
      <c r="D12" s="1457" t="s">
        <v>13</v>
      </c>
      <c r="E12" s="1458"/>
      <c r="F12" s="1459"/>
      <c r="G12" s="1020"/>
      <c r="H12" s="1457" t="s">
        <v>14</v>
      </c>
      <c r="I12" s="1458"/>
      <c r="J12" s="1459"/>
      <c r="K12" s="1020"/>
      <c r="L12" s="1457" t="s">
        <v>15</v>
      </c>
      <c r="M12" s="1458"/>
      <c r="N12" s="1459"/>
      <c r="O12" s="1020"/>
      <c r="P12" s="1020"/>
      <c r="Q12" s="1020"/>
      <c r="R12" s="1020"/>
      <c r="S12" s="1020"/>
      <c r="T12" s="1020"/>
      <c r="U12" s="1020"/>
      <c r="V12" s="1020"/>
      <c r="W12" s="1020"/>
      <c r="X12" s="1020"/>
      <c r="Y12" s="1020"/>
      <c r="Z12" s="1020"/>
    </row>
    <row r="13" spans="1:26" ht="50.1" customHeight="1">
      <c r="A13" s="1477">
        <f>IFERROR(H10/D10,0)</f>
        <v>6.9012285262134321E-2</v>
      </c>
      <c r="B13" s="1478"/>
      <c r="C13" s="1020"/>
      <c r="D13" s="1483"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84"/>
      <c r="F13" s="1485"/>
      <c r="G13" s="1020"/>
      <c r="H13" s="1468"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70"/>
      <c r="J13" s="1469"/>
      <c r="K13" s="1020"/>
      <c r="L13" s="1460">
        <f>COUNTA('Completed Projects Pending PW'!A3:A42)</f>
        <v>28</v>
      </c>
      <c r="M13" s="1461"/>
      <c r="N13" s="1462"/>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2" t="s">
        <v>16</v>
      </c>
      <c r="B15" s="1482"/>
      <c r="C15" s="1482"/>
      <c r="D15" s="1482"/>
      <c r="E15" s="1020"/>
      <c r="F15" s="1482" t="s">
        <v>17</v>
      </c>
      <c r="G15" s="1482"/>
      <c r="H15" s="1482"/>
      <c r="I15" s="1482"/>
      <c r="J15" s="1020"/>
      <c r="K15" s="1482" t="s">
        <v>18</v>
      </c>
      <c r="L15" s="1482"/>
      <c r="M15" s="1482"/>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2" t="s">
        <v>44</v>
      </c>
      <c r="B27" s="1482"/>
      <c r="C27" s="1482"/>
      <c r="D27" s="1482"/>
      <c r="F27" s="1486" t="s">
        <v>45</v>
      </c>
      <c r="G27" s="1486"/>
      <c r="H27" s="1486"/>
      <c r="I27" s="1486"/>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9" t="s">
        <v>65</v>
      </c>
      <c r="B39" s="1479"/>
      <c r="C39" s="1479"/>
      <c r="D39" s="1479"/>
      <c r="E39" s="1479"/>
      <c r="F39" s="1479"/>
      <c r="G39" s="1479"/>
      <c r="H39" s="1479"/>
      <c r="I39" s="1479"/>
      <c r="J39" s="1479"/>
      <c r="K39" s="1480"/>
      <c r="L39" s="1480"/>
      <c r="M39" s="1480"/>
      <c r="N39" s="1480"/>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1" t="s">
        <v>66</v>
      </c>
      <c r="B60" s="1481"/>
      <c r="C60" s="1481"/>
      <c r="D60" s="1481"/>
      <c r="E60" s="1481"/>
      <c r="F60" s="1481"/>
      <c r="G60" s="1481"/>
      <c r="H60" s="1481"/>
      <c r="I60" s="1481"/>
      <c r="J60" s="1481"/>
      <c r="K60" s="1481"/>
      <c r="L60" s="1481"/>
      <c r="M60" s="1481"/>
      <c r="N60" s="1481"/>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16927</v>
      </c>
      <c r="K5" s="12" t="s">
        <v>450</v>
      </c>
      <c r="P5" s="12" t="s">
        <v>450</v>
      </c>
      <c r="W5" t="s">
        <v>451</v>
      </c>
      <c r="X5">
        <v>13</v>
      </c>
    </row>
    <row r="6" spans="1:25">
      <c r="B6" t="s">
        <v>452</v>
      </c>
      <c r="C6">
        <v>166064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348010</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480</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B13" activePane="topRight" state="frozen"/>
      <selection pane="topRight" activeCell="G20" sqref="G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92">
        <v>440</v>
      </c>
      <c r="X15" s="1384">
        <v>3625</v>
      </c>
      <c r="Y15" s="1493">
        <f>IFERROR($W15/$V15, 0)</f>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94">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94">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95">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498">
        <v>58</v>
      </c>
      <c r="I32" s="372" t="s">
        <v>543</v>
      </c>
      <c r="J32" s="1073" t="s">
        <v>30</v>
      </c>
      <c r="K32" s="1499"/>
      <c r="L32" s="1434"/>
      <c r="M32" s="372" t="s">
        <v>110</v>
      </c>
      <c r="N32" s="1004">
        <v>56668.15</v>
      </c>
      <c r="O32" s="372" t="s">
        <v>110</v>
      </c>
      <c r="P32" s="715" t="s">
        <v>32</v>
      </c>
      <c r="Q32" s="1500"/>
      <c r="R32" s="1500"/>
      <c r="S32" s="1500"/>
      <c r="T32" s="1500"/>
      <c r="U32" s="1500"/>
      <c r="V32" s="1501">
        <v>4436</v>
      </c>
      <c r="W32" s="1502"/>
      <c r="X32" s="1502">
        <f>SUM(V32-W32)</f>
        <v>4436</v>
      </c>
      <c r="Y32" s="1266">
        <f>IFERROR($W32/$V32, 0)</f>
        <v>0</v>
      </c>
      <c r="Z32" s="1503"/>
      <c r="AA32" s="698">
        <v>0</v>
      </c>
      <c r="AB32" s="698">
        <v>0</v>
      </c>
      <c r="AC32" s="1070">
        <v>0</v>
      </c>
      <c r="AD32" s="1267" t="s">
        <v>613</v>
      </c>
      <c r="AE32" s="735"/>
    </row>
    <row r="33" spans="1:31" ht="24.75" customHeight="1">
      <c r="A33" s="1437" t="s">
        <v>614</v>
      </c>
      <c r="B33" s="1077" t="s">
        <v>34</v>
      </c>
      <c r="C33" s="1435">
        <v>46191</v>
      </c>
      <c r="D33" s="1434"/>
      <c r="E33" s="1434"/>
      <c r="F33" s="1433"/>
      <c r="G33" s="1280"/>
      <c r="H33" s="1498">
        <v>61</v>
      </c>
      <c r="I33" s="372" t="s">
        <v>543</v>
      </c>
      <c r="J33" s="1073" t="s">
        <v>30</v>
      </c>
      <c r="K33" s="1499"/>
      <c r="L33" s="1434"/>
      <c r="M33" s="372" t="s">
        <v>110</v>
      </c>
      <c r="N33" s="1004">
        <v>44936</v>
      </c>
      <c r="O33" s="372" t="s">
        <v>110</v>
      </c>
      <c r="P33" s="715" t="s">
        <v>32</v>
      </c>
      <c r="Q33" s="1500"/>
      <c r="R33" s="1500"/>
      <c r="S33" s="1500"/>
      <c r="T33" s="1500"/>
      <c r="U33" s="1500"/>
      <c r="V33" s="1501">
        <v>3375</v>
      </c>
      <c r="W33" s="1502"/>
      <c r="X33" s="1502">
        <f>SUM(V33-W33)</f>
        <v>3375</v>
      </c>
      <c r="Y33" s="1266">
        <f>IFERROR($W33/$V33, 0)</f>
        <v>0</v>
      </c>
      <c r="Z33" s="1503"/>
      <c r="AA33" s="698">
        <v>0</v>
      </c>
      <c r="AB33" s="698">
        <v>0</v>
      </c>
      <c r="AC33" s="1070">
        <v>0</v>
      </c>
      <c r="AD33" s="1267" t="s">
        <v>613</v>
      </c>
      <c r="AE33" s="735"/>
    </row>
    <row r="34" spans="1:31" ht="24.75" customHeight="1">
      <c r="A34" s="750" t="s">
        <v>615</v>
      </c>
      <c r="B34" s="1077" t="s">
        <v>34</v>
      </c>
      <c r="C34" s="1435">
        <v>46181</v>
      </c>
      <c r="D34" s="1434"/>
      <c r="E34" s="1434"/>
      <c r="F34" s="1433"/>
      <c r="G34" s="1280"/>
      <c r="H34" s="1498">
        <v>85</v>
      </c>
      <c r="I34" s="372" t="s">
        <v>543</v>
      </c>
      <c r="J34" s="1073" t="s">
        <v>30</v>
      </c>
      <c r="K34" s="1499"/>
      <c r="L34" s="1434"/>
      <c r="M34" s="372" t="s">
        <v>110</v>
      </c>
      <c r="N34" s="1004">
        <v>60062</v>
      </c>
      <c r="O34" s="372" t="s">
        <v>110</v>
      </c>
      <c r="P34" s="715" t="s">
        <v>32</v>
      </c>
      <c r="Q34" s="1500"/>
      <c r="R34" s="1500"/>
      <c r="S34" s="1500"/>
      <c r="T34" s="1500"/>
      <c r="U34" s="1500"/>
      <c r="V34" s="1501">
        <v>4380</v>
      </c>
      <c r="W34" s="1502"/>
      <c r="X34" s="1502">
        <f>SUM(V34-W34)</f>
        <v>4380</v>
      </c>
      <c r="Y34" s="1266">
        <f>IFERROR($W34/$V34, 0)</f>
        <v>0</v>
      </c>
      <c r="Z34" s="1503"/>
      <c r="AA34" s="698">
        <v>0</v>
      </c>
      <c r="AB34" s="698">
        <v>0</v>
      </c>
      <c r="AC34" s="1070">
        <v>0</v>
      </c>
      <c r="AD34" s="1267" t="s">
        <v>616</v>
      </c>
      <c r="AE34" s="735"/>
    </row>
    <row r="35" spans="1:31" ht="24.75" customHeight="1">
      <c r="A35" s="1437" t="s">
        <v>617</v>
      </c>
      <c r="B35" s="1077" t="s">
        <v>34</v>
      </c>
      <c r="C35" s="1435">
        <v>46191</v>
      </c>
      <c r="D35" s="1434"/>
      <c r="E35" s="1434"/>
      <c r="F35" s="1433"/>
      <c r="G35" s="1280"/>
      <c r="H35" s="1498">
        <v>86</v>
      </c>
      <c r="I35" s="372" t="s">
        <v>543</v>
      </c>
      <c r="J35" s="1073" t="s">
        <v>30</v>
      </c>
      <c r="K35" s="1499"/>
      <c r="L35" s="1434"/>
      <c r="M35" s="372" t="s">
        <v>110</v>
      </c>
      <c r="N35" s="1004">
        <v>64118</v>
      </c>
      <c r="O35" s="372" t="s">
        <v>110</v>
      </c>
      <c r="P35" s="715" t="s">
        <v>32</v>
      </c>
      <c r="Q35" s="1500"/>
      <c r="R35" s="1500"/>
      <c r="S35" s="1500"/>
      <c r="T35" s="1500"/>
      <c r="U35" s="1500"/>
      <c r="V35" s="1501">
        <v>4753</v>
      </c>
      <c r="W35" s="1502"/>
      <c r="X35" s="1502">
        <f>SUM(V35-W35)</f>
        <v>4753</v>
      </c>
      <c r="Y35" s="1266">
        <f>IFERROR($W35/$V35, 0)</f>
        <v>0</v>
      </c>
      <c r="Z35" s="1503"/>
      <c r="AA35" s="698">
        <v>0</v>
      </c>
      <c r="AB35" s="698">
        <v>0</v>
      </c>
      <c r="AC35" s="1070">
        <v>0</v>
      </c>
      <c r="AD35" s="1267" t="s">
        <v>613</v>
      </c>
      <c r="AE35" s="735"/>
    </row>
    <row r="36" spans="1:31" ht="24.75" customHeight="1">
      <c r="A36" s="1437" t="s">
        <v>618</v>
      </c>
      <c r="B36" s="1077" t="s">
        <v>34</v>
      </c>
      <c r="C36" s="1435">
        <v>46191</v>
      </c>
      <c r="D36" s="1434"/>
      <c r="E36" s="1434"/>
      <c r="F36" s="1433"/>
      <c r="G36" s="1280"/>
      <c r="H36" s="1498">
        <v>87</v>
      </c>
      <c r="I36" s="372" t="s">
        <v>543</v>
      </c>
      <c r="J36" s="1073" t="s">
        <v>30</v>
      </c>
      <c r="K36" s="1499"/>
      <c r="L36" s="1434"/>
      <c r="M36" s="372" t="s">
        <v>110</v>
      </c>
      <c r="N36" s="1004">
        <v>64040</v>
      </c>
      <c r="O36" s="372" t="s">
        <v>110</v>
      </c>
      <c r="P36" s="715" t="s">
        <v>32</v>
      </c>
      <c r="Q36" s="1500"/>
      <c r="R36" s="1500"/>
      <c r="S36" s="1500"/>
      <c r="T36" s="1500"/>
      <c r="U36" s="1500"/>
      <c r="V36" s="1501">
        <v>4888</v>
      </c>
      <c r="W36" s="1502"/>
      <c r="X36" s="1502">
        <f>SUM(V36-W36)</f>
        <v>4888</v>
      </c>
      <c r="Y36" s="1266">
        <f>IFERROR($W36/$V36, 0)</f>
        <v>0</v>
      </c>
      <c r="Z36" s="1503"/>
      <c r="AA36" s="698">
        <v>0</v>
      </c>
      <c r="AB36" s="698">
        <v>0</v>
      </c>
      <c r="AC36" s="1070">
        <v>0</v>
      </c>
      <c r="AD36" s="1267" t="s">
        <v>613</v>
      </c>
      <c r="AE36" s="735"/>
    </row>
    <row r="37" spans="1:31" ht="24.75" customHeight="1">
      <c r="A37" s="1437" t="s">
        <v>619</v>
      </c>
      <c r="B37" s="1077" t="s">
        <v>34</v>
      </c>
      <c r="C37" s="1435">
        <v>46191</v>
      </c>
      <c r="D37" s="1434"/>
      <c r="E37" s="1434"/>
      <c r="F37" s="1433"/>
      <c r="G37" s="1280"/>
      <c r="H37" s="1498">
        <v>82</v>
      </c>
      <c r="I37" s="372" t="s">
        <v>543</v>
      </c>
      <c r="J37" s="1073" t="s">
        <v>30</v>
      </c>
      <c r="K37" s="1499"/>
      <c r="L37" s="1434"/>
      <c r="M37" s="372" t="s">
        <v>110</v>
      </c>
      <c r="N37" s="1004">
        <v>60234</v>
      </c>
      <c r="O37" s="372" t="s">
        <v>110</v>
      </c>
      <c r="P37" s="715" t="s">
        <v>32</v>
      </c>
      <c r="Q37" s="1500"/>
      <c r="R37" s="1500"/>
      <c r="S37" s="1500"/>
      <c r="T37" s="1500"/>
      <c r="U37" s="1500"/>
      <c r="V37" s="1501">
        <v>4497</v>
      </c>
      <c r="W37" s="1502"/>
      <c r="X37" s="1502">
        <f>SUM(V37-W37)</f>
        <v>4497</v>
      </c>
      <c r="Y37" s="1266">
        <f>IFERROR($W37/$V37, 0)</f>
        <v>0</v>
      </c>
      <c r="Z37" s="1503"/>
      <c r="AA37" s="698">
        <v>0</v>
      </c>
      <c r="AB37" s="698">
        <v>0</v>
      </c>
      <c r="AC37" s="1070">
        <v>0</v>
      </c>
      <c r="AD37" s="1267" t="s">
        <v>613</v>
      </c>
      <c r="AE37" s="735"/>
    </row>
    <row r="38" spans="1:31" ht="24.75" customHeight="1">
      <c r="A38" s="1437" t="s">
        <v>620</v>
      </c>
      <c r="B38" s="1077" t="s">
        <v>34</v>
      </c>
      <c r="C38" s="1435">
        <v>46191</v>
      </c>
      <c r="D38" s="1434"/>
      <c r="E38" s="1434"/>
      <c r="F38" s="1433"/>
      <c r="G38" s="1280"/>
      <c r="H38" s="1498">
        <v>81</v>
      </c>
      <c r="I38" s="372" t="s">
        <v>543</v>
      </c>
      <c r="J38" s="1073" t="s">
        <v>30</v>
      </c>
      <c r="K38" s="1499"/>
      <c r="L38" s="1434"/>
      <c r="M38" s="372" t="s">
        <v>110</v>
      </c>
      <c r="N38" s="1004">
        <v>66206</v>
      </c>
      <c r="O38" s="372" t="s">
        <v>110</v>
      </c>
      <c r="P38" s="715" t="s">
        <v>32</v>
      </c>
      <c r="Q38" s="1500"/>
      <c r="R38" s="1500"/>
      <c r="S38" s="1500"/>
      <c r="T38" s="1500"/>
      <c r="U38" s="1500"/>
      <c r="V38" s="1501">
        <v>5035</v>
      </c>
      <c r="W38" s="1502"/>
      <c r="X38" s="1502">
        <f>SUM(V38-W38)</f>
        <v>5035</v>
      </c>
      <c r="Y38" s="1266">
        <f>IFERROR($W38/$V38, 0)</f>
        <v>0</v>
      </c>
      <c r="Z38" s="1503"/>
      <c r="AA38" s="698">
        <v>0</v>
      </c>
      <c r="AB38" s="698">
        <v>0</v>
      </c>
      <c r="AC38" s="1070">
        <v>0</v>
      </c>
      <c r="AD38" s="1267" t="s">
        <v>613</v>
      </c>
      <c r="AE38" s="735"/>
    </row>
    <row r="39" spans="1:31" ht="24.75" customHeight="1">
      <c r="A39" s="1437" t="s">
        <v>621</v>
      </c>
      <c r="B39" s="1077" t="s">
        <v>34</v>
      </c>
      <c r="C39" s="1435">
        <v>46191</v>
      </c>
      <c r="D39" s="1434"/>
      <c r="E39" s="1434"/>
      <c r="F39" s="1433"/>
      <c r="G39" s="1280"/>
      <c r="H39" s="1498">
        <v>55</v>
      </c>
      <c r="I39" s="372" t="s">
        <v>543</v>
      </c>
      <c r="J39" s="1073" t="s">
        <v>30</v>
      </c>
      <c r="K39" s="1499"/>
      <c r="L39" s="1434"/>
      <c r="M39" s="372" t="s">
        <v>110</v>
      </c>
      <c r="N39" s="1004">
        <v>45757.7</v>
      </c>
      <c r="O39" s="372" t="s">
        <v>110</v>
      </c>
      <c r="P39" s="715" t="s">
        <v>32</v>
      </c>
      <c r="Q39" s="1500"/>
      <c r="R39" s="1500"/>
      <c r="S39" s="1500"/>
      <c r="T39" s="1500"/>
      <c r="U39" s="1500"/>
      <c r="V39" s="1501">
        <v>3537</v>
      </c>
      <c r="W39" s="1502"/>
      <c r="X39" s="1502">
        <f>SUM(V39-W39)</f>
        <v>3537</v>
      </c>
      <c r="Y39" s="1266">
        <f>IFERROR($W39/$V39, 0)</f>
        <v>0</v>
      </c>
      <c r="Z39" s="1503"/>
      <c r="AA39" s="698">
        <v>0</v>
      </c>
      <c r="AB39" s="698">
        <v>0</v>
      </c>
      <c r="AC39" s="1070">
        <v>0</v>
      </c>
      <c r="AD39" s="1267" t="s">
        <v>613</v>
      </c>
      <c r="AE39" s="735"/>
    </row>
    <row r="40" spans="1:31" ht="24.75" customHeight="1">
      <c r="A40" s="1437" t="s">
        <v>622</v>
      </c>
      <c r="B40" s="1077" t="s">
        <v>34</v>
      </c>
      <c r="C40" s="1435">
        <v>46191</v>
      </c>
      <c r="D40" s="1434"/>
      <c r="E40" s="1434"/>
      <c r="F40" s="1433"/>
      <c r="G40" s="1280"/>
      <c r="H40" s="1498">
        <v>54</v>
      </c>
      <c r="I40" s="372" t="s">
        <v>543</v>
      </c>
      <c r="J40" s="1073" t="s">
        <v>30</v>
      </c>
      <c r="K40" s="1499"/>
      <c r="L40" s="1434"/>
      <c r="M40" s="372" t="s">
        <v>110</v>
      </c>
      <c r="N40" s="1004">
        <v>39903.550000000003</v>
      </c>
      <c r="O40" s="372" t="s">
        <v>110</v>
      </c>
      <c r="P40" s="715" t="s">
        <v>32</v>
      </c>
      <c r="Q40" s="1500"/>
      <c r="R40" s="1500"/>
      <c r="S40" s="1500"/>
      <c r="T40" s="1500"/>
      <c r="U40" s="1500"/>
      <c r="V40" s="1501">
        <v>3000</v>
      </c>
      <c r="W40" s="1502"/>
      <c r="X40" s="1502">
        <f>SUM(V40-W40)</f>
        <v>3000</v>
      </c>
      <c r="Y40" s="1266">
        <f>IFERROR($W40/$V40, 0)</f>
        <v>0</v>
      </c>
      <c r="Z40" s="1503"/>
      <c r="AA40" s="698">
        <v>0</v>
      </c>
      <c r="AB40" s="698">
        <v>0</v>
      </c>
      <c r="AC40" s="1070">
        <v>0</v>
      </c>
      <c r="AD40" s="1267" t="s">
        <v>613</v>
      </c>
      <c r="AE40" s="735"/>
    </row>
    <row r="41" spans="1:31" ht="24.75" customHeight="1">
      <c r="A41" s="1437" t="s">
        <v>623</v>
      </c>
      <c r="B41" s="1077" t="s">
        <v>34</v>
      </c>
      <c r="C41" s="1435">
        <v>46191</v>
      </c>
      <c r="D41" s="1434"/>
      <c r="E41" s="1434"/>
      <c r="F41" s="1433"/>
      <c r="G41" s="1280"/>
      <c r="H41" s="1498">
        <v>78</v>
      </c>
      <c r="I41" s="372" t="s">
        <v>543</v>
      </c>
      <c r="J41" s="1073" t="s">
        <v>30</v>
      </c>
      <c r="K41" s="1499"/>
      <c r="L41" s="1434"/>
      <c r="M41" s="372" t="s">
        <v>110</v>
      </c>
      <c r="N41" s="1004">
        <v>58190</v>
      </c>
      <c r="O41" s="372" t="s">
        <v>110</v>
      </c>
      <c r="P41" s="715" t="s">
        <v>32</v>
      </c>
      <c r="Q41" s="1500"/>
      <c r="R41" s="1500"/>
      <c r="S41" s="1500"/>
      <c r="T41" s="1500"/>
      <c r="U41" s="1500"/>
      <c r="V41" s="1501">
        <v>4283</v>
      </c>
      <c r="W41" s="1502"/>
      <c r="X41" s="1502">
        <f>SUM(V41-W41)</f>
        <v>4283</v>
      </c>
      <c r="Y41" s="1266">
        <f>IFERROR($W41/$V41, 0)</f>
        <v>0</v>
      </c>
      <c r="Z41" s="1503"/>
      <c r="AA41" s="698">
        <v>0</v>
      </c>
      <c r="AB41" s="698">
        <v>0</v>
      </c>
      <c r="AC41" s="1070">
        <v>0</v>
      </c>
      <c r="AD41" s="1267" t="s">
        <v>613</v>
      </c>
      <c r="AE41" s="735"/>
    </row>
    <row r="42" spans="1:31" ht="24.75" customHeight="1">
      <c r="A42" s="1437" t="s">
        <v>624</v>
      </c>
      <c r="B42" s="1077" t="s">
        <v>34</v>
      </c>
      <c r="C42" s="1435">
        <v>46191</v>
      </c>
      <c r="D42" s="1434"/>
      <c r="E42" s="1434"/>
      <c r="F42" s="1433"/>
      <c r="G42" s="1280"/>
      <c r="H42" s="1498">
        <v>75</v>
      </c>
      <c r="I42" s="372" t="s">
        <v>543</v>
      </c>
      <c r="J42" s="1073" t="s">
        <v>30</v>
      </c>
      <c r="K42" s="1499"/>
      <c r="L42" s="1434"/>
      <c r="M42" s="372" t="s">
        <v>110</v>
      </c>
      <c r="N42" s="1004">
        <v>61026</v>
      </c>
      <c r="O42" s="372" t="s">
        <v>110</v>
      </c>
      <c r="P42" s="715" t="s">
        <v>32</v>
      </c>
      <c r="Q42" s="1500"/>
      <c r="R42" s="1500"/>
      <c r="S42" s="1500"/>
      <c r="T42" s="1500"/>
      <c r="U42" s="1500"/>
      <c r="V42" s="1501">
        <v>4683</v>
      </c>
      <c r="W42" s="1502"/>
      <c r="X42" s="1502">
        <f>SUM(V42-W42)</f>
        <v>4683</v>
      </c>
      <c r="Y42" s="1266">
        <f>IFERROR($W42/$V42, 0)</f>
        <v>0</v>
      </c>
      <c r="Z42" s="1503"/>
      <c r="AA42" s="698">
        <v>0</v>
      </c>
      <c r="AB42" s="698">
        <v>0</v>
      </c>
      <c r="AC42" s="1070">
        <v>0</v>
      </c>
      <c r="AD42" s="1267" t="s">
        <v>613</v>
      </c>
      <c r="AE42" s="735"/>
    </row>
    <row r="43" spans="1:31" ht="24.75" customHeight="1">
      <c r="A43" s="1437" t="s">
        <v>625</v>
      </c>
      <c r="B43" s="1077" t="s">
        <v>34</v>
      </c>
      <c r="C43" s="1435">
        <v>46191</v>
      </c>
      <c r="D43" s="1434"/>
      <c r="E43" s="1434"/>
      <c r="F43" s="1433"/>
      <c r="G43" s="1280"/>
      <c r="H43" s="1498">
        <v>65</v>
      </c>
      <c r="I43" s="372" t="s">
        <v>543</v>
      </c>
      <c r="J43" s="1073" t="s">
        <v>30</v>
      </c>
      <c r="K43" s="1499"/>
      <c r="L43" s="1434"/>
      <c r="M43" s="372" t="s">
        <v>110</v>
      </c>
      <c r="N43" s="1004">
        <v>45252</v>
      </c>
      <c r="O43" s="372" t="s">
        <v>110</v>
      </c>
      <c r="P43" s="715" t="s">
        <v>32</v>
      </c>
      <c r="Q43" s="1500"/>
      <c r="R43" s="1500"/>
      <c r="S43" s="1500"/>
      <c r="T43" s="1500"/>
      <c r="U43" s="1500"/>
      <c r="V43" s="1501">
        <v>3360</v>
      </c>
      <c r="W43" s="1502"/>
      <c r="X43" s="1502">
        <f>SUM(V43-W43)</f>
        <v>3360</v>
      </c>
      <c r="Y43" s="1266">
        <f>IFERROR($W43/$V43, 0)</f>
        <v>0</v>
      </c>
      <c r="Z43" s="1503"/>
      <c r="AA43" s="698">
        <v>0</v>
      </c>
      <c r="AB43" s="698">
        <v>0</v>
      </c>
      <c r="AC43" s="1070">
        <v>0</v>
      </c>
      <c r="AD43" s="1267" t="s">
        <v>613</v>
      </c>
      <c r="AE43" s="735"/>
    </row>
    <row r="44" spans="1:31" ht="24.75" customHeight="1">
      <c r="A44" s="1451" t="s">
        <v>626</v>
      </c>
      <c r="B44" s="1077" t="s">
        <v>34</v>
      </c>
      <c r="C44" s="1435">
        <v>46191</v>
      </c>
      <c r="D44" s="1434"/>
      <c r="E44" s="1434"/>
      <c r="F44" s="1433"/>
      <c r="G44" s="1280"/>
      <c r="H44" s="1498">
        <v>21</v>
      </c>
      <c r="I44" s="372" t="s">
        <v>543</v>
      </c>
      <c r="J44" s="751" t="s">
        <v>33</v>
      </c>
      <c r="K44" s="751" t="s">
        <v>549</v>
      </c>
      <c r="L44" s="1434"/>
      <c r="M44" s="372" t="s">
        <v>238</v>
      </c>
      <c r="N44" s="1004"/>
      <c r="O44" s="372" t="s">
        <v>110</v>
      </c>
      <c r="P44" s="715" t="s">
        <v>32</v>
      </c>
      <c r="Q44" s="1500"/>
      <c r="R44" s="1500"/>
      <c r="S44" s="1500"/>
      <c r="T44" s="1500"/>
      <c r="U44" s="1500"/>
      <c r="V44" s="1501">
        <v>3379</v>
      </c>
      <c r="W44" s="1502"/>
      <c r="X44" s="1502">
        <f>SUM(V44-W44)</f>
        <v>3379</v>
      </c>
      <c r="Y44" s="1266">
        <f>IFERROR($W44/$V44, 0)</f>
        <v>0</v>
      </c>
      <c r="Z44" s="1503"/>
      <c r="AA44" s="698">
        <v>0</v>
      </c>
      <c r="AB44" s="698">
        <v>0</v>
      </c>
      <c r="AC44" s="1070">
        <v>0</v>
      </c>
      <c r="AD44" s="1267" t="s">
        <v>627</v>
      </c>
      <c r="AE44" s="735"/>
    </row>
    <row r="45" spans="1:31" ht="24.75" customHeight="1">
      <c r="A45" s="1437" t="s">
        <v>628</v>
      </c>
      <c r="B45" s="1077" t="s">
        <v>34</v>
      </c>
      <c r="C45" s="1435">
        <v>46191</v>
      </c>
      <c r="D45" s="1434"/>
      <c r="E45" s="1434"/>
      <c r="F45" s="1433"/>
      <c r="G45" s="1280"/>
      <c r="H45" s="1498">
        <v>85</v>
      </c>
      <c r="I45" s="372" t="s">
        <v>543</v>
      </c>
      <c r="J45" s="1073" t="s">
        <v>30</v>
      </c>
      <c r="K45" s="1499"/>
      <c r="L45" s="1434"/>
      <c r="M45" s="372" t="s">
        <v>110</v>
      </c>
      <c r="N45" s="1004">
        <v>56492</v>
      </c>
      <c r="O45" s="372" t="s">
        <v>110</v>
      </c>
      <c r="P45" s="715" t="s">
        <v>32</v>
      </c>
      <c r="Q45" s="1500"/>
      <c r="R45" s="1500"/>
      <c r="S45" s="1500"/>
      <c r="T45" s="1500"/>
      <c r="U45" s="1500"/>
      <c r="V45" s="1501">
        <v>4054</v>
      </c>
      <c r="W45" s="1502"/>
      <c r="X45" s="1502">
        <f>SUM(V45-W45)</f>
        <v>4054</v>
      </c>
      <c r="Y45" s="1266">
        <f>IFERROR($W45/$V45, 0)</f>
        <v>0</v>
      </c>
      <c r="Z45" s="1503"/>
      <c r="AA45" s="698">
        <v>0</v>
      </c>
      <c r="AB45" s="698">
        <v>0</v>
      </c>
      <c r="AC45" s="1070">
        <v>0</v>
      </c>
      <c r="AD45" s="1267" t="s">
        <v>613</v>
      </c>
      <c r="AE45" s="735"/>
    </row>
    <row r="46" spans="1:31" ht="24.75" customHeight="1">
      <c r="A46" s="1437" t="s">
        <v>629</v>
      </c>
      <c r="B46" s="1077" t="s">
        <v>34</v>
      </c>
      <c r="C46" s="1435">
        <v>46191</v>
      </c>
      <c r="D46" s="1434"/>
      <c r="E46" s="1434"/>
      <c r="F46" s="1433"/>
      <c r="G46" s="1280"/>
      <c r="H46" s="1498">
        <v>87</v>
      </c>
      <c r="I46" s="372" t="s">
        <v>543</v>
      </c>
      <c r="J46" s="1073" t="s">
        <v>30</v>
      </c>
      <c r="K46" s="1499"/>
      <c r="L46" s="1434"/>
      <c r="M46" s="372" t="s">
        <v>110</v>
      </c>
      <c r="N46" s="1004">
        <v>59286</v>
      </c>
      <c r="O46" s="372" t="s">
        <v>110</v>
      </c>
      <c r="P46" s="715" t="s">
        <v>32</v>
      </c>
      <c r="Q46" s="1500"/>
      <c r="R46" s="1500"/>
      <c r="S46" s="1500"/>
      <c r="T46" s="1500"/>
      <c r="U46" s="1500"/>
      <c r="V46" s="1501">
        <v>4413</v>
      </c>
      <c r="W46" s="1502"/>
      <c r="X46" s="1502">
        <f>SUM(V46-W46)</f>
        <v>4413</v>
      </c>
      <c r="Y46" s="1266">
        <f>IFERROR($W46/$V46, 0)</f>
        <v>0</v>
      </c>
      <c r="Z46" s="1503"/>
      <c r="AA46" s="698">
        <v>0</v>
      </c>
      <c r="AB46" s="698">
        <v>0</v>
      </c>
      <c r="AC46" s="1070">
        <v>0</v>
      </c>
      <c r="AD46" s="1267" t="s">
        <v>613</v>
      </c>
      <c r="AE46" s="735"/>
    </row>
    <row r="47" spans="1:31" ht="24.75" customHeight="1">
      <c r="A47" s="1437" t="s">
        <v>630</v>
      </c>
      <c r="B47" s="1077" t="s">
        <v>34</v>
      </c>
      <c r="C47" s="1435">
        <v>46191</v>
      </c>
      <c r="D47" s="1434"/>
      <c r="E47" s="1434"/>
      <c r="F47" s="1433"/>
      <c r="G47" s="1280"/>
      <c r="H47" s="1498">
        <v>83</v>
      </c>
      <c r="I47" s="372" t="s">
        <v>543</v>
      </c>
      <c r="J47" s="1073" t="s">
        <v>30</v>
      </c>
      <c r="K47" s="1499"/>
      <c r="L47" s="1434"/>
      <c r="M47" s="372" t="s">
        <v>110</v>
      </c>
      <c r="N47" s="1004">
        <v>58914</v>
      </c>
      <c r="O47" s="372" t="s">
        <v>110</v>
      </c>
      <c r="P47" s="715" t="s">
        <v>32</v>
      </c>
      <c r="Q47" s="1500"/>
      <c r="R47" s="1500"/>
      <c r="S47" s="1500"/>
      <c r="T47" s="1500"/>
      <c r="U47" s="1500"/>
      <c r="V47" s="1501">
        <v>4343</v>
      </c>
      <c r="W47" s="1502"/>
      <c r="X47" s="1502">
        <f>SUM(V47-W47)</f>
        <v>4343</v>
      </c>
      <c r="Y47" s="1266">
        <f>IFERROR($W47/$V47, 0)</f>
        <v>0</v>
      </c>
      <c r="Z47" s="1503"/>
      <c r="AA47" s="698">
        <v>0</v>
      </c>
      <c r="AB47" s="698">
        <v>0</v>
      </c>
      <c r="AC47" s="1070">
        <v>0</v>
      </c>
      <c r="AD47" s="1267" t="s">
        <v>613</v>
      </c>
      <c r="AE47" s="735"/>
    </row>
    <row r="48" spans="1:31" ht="24.75" customHeight="1">
      <c r="A48" s="1437" t="s">
        <v>631</v>
      </c>
      <c r="B48" s="1077" t="s">
        <v>34</v>
      </c>
      <c r="C48" s="1435">
        <v>46191</v>
      </c>
      <c r="D48" s="1434"/>
      <c r="E48" s="1434"/>
      <c r="F48" s="1433"/>
      <c r="G48" s="1280"/>
      <c r="H48" s="1498">
        <v>56</v>
      </c>
      <c r="I48" s="372" t="s">
        <v>543</v>
      </c>
      <c r="J48" s="1073" t="s">
        <v>30</v>
      </c>
      <c r="K48" s="1499"/>
      <c r="L48" s="1434"/>
      <c r="M48" s="372" t="s">
        <v>110</v>
      </c>
      <c r="N48" s="1004">
        <v>42220</v>
      </c>
      <c r="O48" s="372" t="s">
        <v>110</v>
      </c>
      <c r="P48" s="715" t="s">
        <v>32</v>
      </c>
      <c r="Q48" s="1500"/>
      <c r="R48" s="1500"/>
      <c r="S48" s="1500"/>
      <c r="T48" s="1500"/>
      <c r="U48" s="1500"/>
      <c r="V48" s="1501">
        <v>3090</v>
      </c>
      <c r="W48" s="1502"/>
      <c r="X48" s="1502">
        <f>SUM(V48-W48)</f>
        <v>3090</v>
      </c>
      <c r="Y48" s="1266">
        <f>IFERROR($W48/$V48, 0)</f>
        <v>0</v>
      </c>
      <c r="Z48" s="1503"/>
      <c r="AA48" s="698">
        <v>0</v>
      </c>
      <c r="AB48" s="698">
        <v>0</v>
      </c>
      <c r="AC48" s="1070">
        <v>0</v>
      </c>
      <c r="AD48" s="1267" t="s">
        <v>613</v>
      </c>
      <c r="AE48" s="735"/>
    </row>
    <row r="49" spans="1:31" ht="24.75" customHeight="1">
      <c r="A49" s="1437" t="s">
        <v>632</v>
      </c>
      <c r="B49" s="1077" t="s">
        <v>34</v>
      </c>
      <c r="C49" s="1435">
        <v>46191</v>
      </c>
      <c r="D49" s="1434"/>
      <c r="E49" s="1434"/>
      <c r="F49" s="1433"/>
      <c r="G49" s="1280"/>
      <c r="H49" s="1498">
        <v>77</v>
      </c>
      <c r="I49" s="372" t="s">
        <v>543</v>
      </c>
      <c r="J49" s="1073" t="s">
        <v>30</v>
      </c>
      <c r="K49" s="1499"/>
      <c r="L49" s="1434"/>
      <c r="M49" s="372" t="s">
        <v>110</v>
      </c>
      <c r="N49" s="1004">
        <v>52948</v>
      </c>
      <c r="O49" s="372" t="s">
        <v>110</v>
      </c>
      <c r="P49" s="715" t="s">
        <v>32</v>
      </c>
      <c r="Q49" s="1500"/>
      <c r="R49" s="1500"/>
      <c r="S49" s="1500"/>
      <c r="T49" s="1500"/>
      <c r="U49" s="1500"/>
      <c r="V49" s="1501">
        <v>3957</v>
      </c>
      <c r="W49" s="1502"/>
      <c r="X49" s="1502">
        <f>SUM(V49-W49)</f>
        <v>3957</v>
      </c>
      <c r="Y49" s="1266">
        <f>IFERROR($W49/$V49, 0)</f>
        <v>0</v>
      </c>
      <c r="Z49" s="1503"/>
      <c r="AA49" s="698">
        <v>0</v>
      </c>
      <c r="AB49" s="698">
        <v>0</v>
      </c>
      <c r="AC49" s="1070">
        <v>0</v>
      </c>
      <c r="AD49" s="1267" t="s">
        <v>613</v>
      </c>
      <c r="AE49" s="735"/>
    </row>
    <row r="50" spans="1:31" ht="24.75" customHeight="1">
      <c r="A50" s="1451" t="s">
        <v>633</v>
      </c>
      <c r="B50" s="1077" t="s">
        <v>34</v>
      </c>
      <c r="C50" s="1435">
        <v>46191</v>
      </c>
      <c r="D50" s="1434"/>
      <c r="E50" s="1434"/>
      <c r="F50" s="1433"/>
      <c r="G50" s="1280"/>
      <c r="H50" s="1498">
        <v>74</v>
      </c>
      <c r="I50" s="372" t="s">
        <v>543</v>
      </c>
      <c r="J50" s="751" t="s">
        <v>33</v>
      </c>
      <c r="K50" s="751" t="s">
        <v>549</v>
      </c>
      <c r="L50" s="1434"/>
      <c r="M50" s="372" t="s">
        <v>238</v>
      </c>
      <c r="N50" s="1004"/>
      <c r="O50" s="372" t="s">
        <v>110</v>
      </c>
      <c r="P50" s="715" t="s">
        <v>32</v>
      </c>
      <c r="Q50" s="1500"/>
      <c r="R50" s="1500"/>
      <c r="S50" s="1500"/>
      <c r="T50" s="1500"/>
      <c r="U50" s="1500"/>
      <c r="V50" s="1501">
        <v>3826</v>
      </c>
      <c r="W50" s="1502"/>
      <c r="X50" s="1502">
        <f>SUM(V50-W50)</f>
        <v>3826</v>
      </c>
      <c r="Y50" s="1266">
        <f>IFERROR($W50/$V50, 0)</f>
        <v>0</v>
      </c>
      <c r="Z50" s="1503"/>
      <c r="AA50" s="698">
        <v>0</v>
      </c>
      <c r="AB50" s="698">
        <v>0</v>
      </c>
      <c r="AC50" s="1070">
        <v>0</v>
      </c>
      <c r="AD50" s="1267" t="s">
        <v>627</v>
      </c>
      <c r="AE50" s="735"/>
    </row>
    <row r="51" spans="1:31" ht="24.75" customHeight="1">
      <c r="A51" s="1437" t="s">
        <v>634</v>
      </c>
      <c r="B51" s="1077" t="s">
        <v>34</v>
      </c>
      <c r="C51" s="1435">
        <v>46191</v>
      </c>
      <c r="D51" s="1434"/>
      <c r="E51" s="1434"/>
      <c r="F51" s="1433"/>
      <c r="G51" s="1280"/>
      <c r="H51" s="1498">
        <v>73</v>
      </c>
      <c r="I51" s="372" t="s">
        <v>543</v>
      </c>
      <c r="J51" s="1073" t="s">
        <v>30</v>
      </c>
      <c r="K51" s="1499"/>
      <c r="L51" s="1434"/>
      <c r="M51" s="372" t="s">
        <v>110</v>
      </c>
      <c r="N51" s="1004">
        <v>61225.25</v>
      </c>
      <c r="O51" s="372" t="s">
        <v>110</v>
      </c>
      <c r="P51" s="715" t="s">
        <v>32</v>
      </c>
      <c r="Q51" s="1500"/>
      <c r="R51" s="1500"/>
      <c r="S51" s="1500"/>
      <c r="T51" s="1500"/>
      <c r="U51" s="1500"/>
      <c r="V51" s="1501">
        <v>4654</v>
      </c>
      <c r="W51" s="1502"/>
      <c r="X51" s="1502">
        <f>SUM(V51-W51)</f>
        <v>4654</v>
      </c>
      <c r="Y51" s="1266">
        <f>IFERROR($W51/$V51, 0)</f>
        <v>0</v>
      </c>
      <c r="Z51" s="1503"/>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499"/>
      <c r="L54" s="1434"/>
      <c r="M54" s="703" t="s">
        <v>110</v>
      </c>
      <c r="N54" s="713">
        <v>6580.6</v>
      </c>
      <c r="O54" s="703" t="s">
        <v>110</v>
      </c>
      <c r="P54" s="715" t="s">
        <v>32</v>
      </c>
      <c r="Q54" s="1500"/>
      <c r="R54" s="1500"/>
      <c r="S54" s="1500"/>
      <c r="T54" s="1500"/>
      <c r="U54" s="1500"/>
      <c r="V54" s="1501">
        <v>466</v>
      </c>
      <c r="W54" s="1502"/>
      <c r="X54" s="1502">
        <f>SUM(V54-W54)</f>
        <v>466</v>
      </c>
      <c r="Y54" s="1266">
        <f>IFERROR($W54/$V54, 0)</f>
        <v>0</v>
      </c>
      <c r="Z54" s="1503"/>
      <c r="AA54" s="698">
        <v>0</v>
      </c>
      <c r="AB54" s="698">
        <v>0</v>
      </c>
      <c r="AC54" s="1070">
        <v>0</v>
      </c>
      <c r="AD54" s="1267" t="s">
        <v>616</v>
      </c>
      <c r="AE54" s="735"/>
    </row>
    <row r="55" spans="1:31" ht="24.75" customHeight="1">
      <c r="A55" s="689" t="s">
        <v>641</v>
      </c>
      <c r="B55" s="377" t="s">
        <v>34</v>
      </c>
      <c r="C55" s="1435">
        <v>46181</v>
      </c>
      <c r="D55" s="1433"/>
      <c r="E55" s="1434"/>
      <c r="F55" s="1433"/>
      <c r="G55" s="1280"/>
      <c r="H55" s="1498">
        <v>47</v>
      </c>
      <c r="I55" s="372" t="s">
        <v>543</v>
      </c>
      <c r="J55" s="703" t="s">
        <v>30</v>
      </c>
      <c r="K55" s="1499"/>
      <c r="L55" s="1434"/>
      <c r="M55" s="703" t="s">
        <v>110</v>
      </c>
      <c r="N55" s="713">
        <v>36936</v>
      </c>
      <c r="O55" s="703" t="s">
        <v>110</v>
      </c>
      <c r="P55" s="715" t="s">
        <v>32</v>
      </c>
      <c r="Q55" s="1500"/>
      <c r="R55" s="1500"/>
      <c r="S55" s="1500"/>
      <c r="T55" s="1500"/>
      <c r="U55" s="1500"/>
      <c r="V55" s="1501">
        <v>2724</v>
      </c>
      <c r="W55" s="1502"/>
      <c r="X55" s="1502">
        <f>SUM(V55-W55)</f>
        <v>2724</v>
      </c>
      <c r="Y55" s="1266">
        <f>IFERROR($W55/$V55, 0)</f>
        <v>0</v>
      </c>
      <c r="Z55" s="1503"/>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499"/>
      <c r="L60" s="1434"/>
      <c r="M60" s="703" t="s">
        <v>110</v>
      </c>
      <c r="N60" s="713">
        <v>3443</v>
      </c>
      <c r="O60" s="703" t="s">
        <v>110</v>
      </c>
      <c r="P60" s="694" t="s">
        <v>32</v>
      </c>
      <c r="Q60" s="1500"/>
      <c r="R60" s="1500"/>
      <c r="S60" s="1500"/>
      <c r="T60" s="1500"/>
      <c r="U60" s="1500"/>
      <c r="V60" s="1502">
        <v>224</v>
      </c>
      <c r="W60" s="1502"/>
      <c r="X60" s="1502">
        <f>SUM(V60-W60)</f>
        <v>224</v>
      </c>
      <c r="Y60" s="1266">
        <f>IFERROR($W60/$V60, 0)</f>
        <v>0</v>
      </c>
      <c r="Z60" s="1500"/>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498">
        <v>74</v>
      </c>
      <c r="I69" s="1288" t="s">
        <v>543</v>
      </c>
      <c r="J69" s="1291" t="s">
        <v>30</v>
      </c>
      <c r="K69" s="1499"/>
      <c r="L69" s="1434"/>
      <c r="M69" s="1196" t="s">
        <v>110</v>
      </c>
      <c r="N69" s="1413">
        <v>92274</v>
      </c>
      <c r="O69" s="1197" t="s">
        <v>110</v>
      </c>
      <c r="P69" s="1377" t="s">
        <v>32</v>
      </c>
      <c r="Q69" s="1500"/>
      <c r="R69" s="1500"/>
      <c r="S69" s="1500"/>
      <c r="T69" s="1500"/>
      <c r="U69" s="1500"/>
      <c r="V69" s="1501">
        <v>8145</v>
      </c>
      <c r="W69" s="1502"/>
      <c r="X69" s="1502">
        <f>SUM(V69-W69)</f>
        <v>8145</v>
      </c>
      <c r="Y69" s="1266">
        <f>IFERROR($W69/$V69, 0)</f>
        <v>0</v>
      </c>
      <c r="Z69" s="1500"/>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52" t="s">
        <v>684</v>
      </c>
      <c r="B75" s="1077" t="s">
        <v>40</v>
      </c>
      <c r="C75" s="1435">
        <v>46160</v>
      </c>
      <c r="D75" s="1433"/>
      <c r="E75" s="1434"/>
      <c r="F75" s="1433"/>
      <c r="G75" s="1265"/>
      <c r="H75" s="1498">
        <v>79</v>
      </c>
      <c r="I75" s="304" t="s">
        <v>543</v>
      </c>
      <c r="J75" s="755" t="s">
        <v>30</v>
      </c>
      <c r="K75" s="1499"/>
      <c r="L75" s="1434"/>
      <c r="M75" s="1196" t="s">
        <v>110</v>
      </c>
      <c r="N75" s="1413">
        <v>73533</v>
      </c>
      <c r="O75" s="1197" t="s">
        <v>110</v>
      </c>
      <c r="P75" s="1377" t="s">
        <v>32</v>
      </c>
      <c r="Q75" s="1500"/>
      <c r="R75" s="1500"/>
      <c r="S75" s="1500"/>
      <c r="T75" s="1500"/>
      <c r="U75" s="1500"/>
      <c r="V75" s="1501">
        <v>5974</v>
      </c>
      <c r="W75" s="1502"/>
      <c r="X75" s="1502">
        <f>SUM(V75-W75)</f>
        <v>5974</v>
      </c>
      <c r="Y75" s="1266">
        <f>IFERROR($W75/$V75, 0)</f>
        <v>0</v>
      </c>
      <c r="Z75" s="1500"/>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496">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5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56" t="s">
        <v>38</v>
      </c>
      <c r="Q3" s="1248">
        <v>45932</v>
      </c>
      <c r="R3" s="1248" t="s">
        <v>110</v>
      </c>
      <c r="S3" s="363" t="s">
        <v>782</v>
      </c>
      <c r="T3" s="363">
        <v>46139</v>
      </c>
      <c r="U3" s="363">
        <v>46139</v>
      </c>
      <c r="V3" s="1249">
        <v>3997</v>
      </c>
      <c r="W3" s="145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F4">
        <v>1049</v>
      </c>
      <c r="G4">
        <v>1049</v>
      </c>
      <c r="J4" s="12" t="s">
        <v>1414</v>
      </c>
      <c r="K4" t="s">
        <v>48</v>
      </c>
      <c r="N4" s="12" t="s">
        <v>1414</v>
      </c>
      <c r="O4" t="s">
        <v>1415</v>
      </c>
      <c r="P4" t="s">
        <v>1416</v>
      </c>
      <c r="Q4" t="s">
        <v>1417</v>
      </c>
      <c r="R4" t="s">
        <v>472</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12986</v>
      </c>
      <c r="R9">
        <v>44069</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881</v>
      </c>
      <c r="P11">
        <v>5968</v>
      </c>
      <c r="Q11">
        <v>20002</v>
      </c>
      <c r="R11">
        <v>25970</v>
      </c>
    </row>
    <row r="12" spans="1:18">
      <c r="A12" t="s">
        <v>472</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472</v>
      </c>
      <c r="O13">
        <v>50898</v>
      </c>
      <c r="P13">
        <v>153120</v>
      </c>
      <c r="Q13">
        <v>118312</v>
      </c>
      <c r="R13">
        <v>322330</v>
      </c>
    </row>
    <row r="14" spans="1:18">
      <c r="J14" t="s">
        <v>881</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472</v>
      </c>
      <c r="J16" t="s">
        <v>1162</v>
      </c>
      <c r="K16">
        <v>6718</v>
      </c>
    </row>
    <row r="17" spans="1:11">
      <c r="A17" t="s">
        <v>294</v>
      </c>
      <c r="E17">
        <v>547</v>
      </c>
      <c r="F17">
        <v>792</v>
      </c>
      <c r="G17">
        <v>1339</v>
      </c>
      <c r="J17" t="s">
        <v>868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472</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472</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472</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472</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472</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504</v>
      </c>
    </row>
    <row r="509" spans="1:7">
      <c r="A509" t="s">
        <v>223</v>
      </c>
      <c r="D509">
        <v>610</v>
      </c>
      <c r="E509">
        <v>2523</v>
      </c>
      <c r="G509">
        <v>3133</v>
      </c>
    </row>
    <row r="510" spans="1:7">
      <c r="A510" t="s">
        <v>1445</v>
      </c>
    </row>
    <row r="511" spans="1:7">
      <c r="A511" t="s">
        <v>472</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472</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472</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472</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472</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508</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861</v>
      </c>
      <c r="D736">
        <v>307</v>
      </c>
      <c r="E736">
        <v>920</v>
      </c>
      <c r="F736">
        <v>610</v>
      </c>
      <c r="G736">
        <v>1837</v>
      </c>
    </row>
    <row r="737" spans="1:7">
      <c r="A737" t="s">
        <v>472</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861</v>
      </c>
      <c r="B754">
        <v>829</v>
      </c>
      <c r="D754">
        <v>863</v>
      </c>
      <c r="E754">
        <v>499</v>
      </c>
      <c r="F754">
        <v>475</v>
      </c>
      <c r="G754">
        <v>2666</v>
      </c>
    </row>
    <row r="755" spans="1:7">
      <c r="A755" t="s">
        <v>986</v>
      </c>
      <c r="E755">
        <v>754</v>
      </c>
      <c r="G755">
        <v>754</v>
      </c>
    </row>
    <row r="756" spans="1:7">
      <c r="A756" t="s">
        <v>960</v>
      </c>
      <c r="E756">
        <v>562</v>
      </c>
      <c r="G756">
        <v>562</v>
      </c>
    </row>
    <row r="757" spans="1:7">
      <c r="A757" t="s">
        <v>472</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861</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472</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861</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472</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861</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556</v>
      </c>
      <c r="D829">
        <v>1282</v>
      </c>
      <c r="E829">
        <v>980</v>
      </c>
      <c r="G829">
        <v>2262</v>
      </c>
    </row>
    <row r="830" spans="1:7">
      <c r="A830" t="s">
        <v>1306</v>
      </c>
    </row>
    <row r="831" spans="1:7">
      <c r="A831" t="s">
        <v>472</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861</v>
      </c>
      <c r="D839">
        <v>986</v>
      </c>
      <c r="G839">
        <v>986</v>
      </c>
    </row>
    <row r="840" spans="1:7">
      <c r="A840" t="s">
        <v>1454</v>
      </c>
      <c r="B840">
        <v>916</v>
      </c>
      <c r="C840">
        <v>144</v>
      </c>
      <c r="G840">
        <v>1060</v>
      </c>
    </row>
    <row r="841" spans="1:7">
      <c r="A841" t="s">
        <v>1010</v>
      </c>
    </row>
    <row r="842" spans="1:7">
      <c r="A842" t="s">
        <v>1006</v>
      </c>
    </row>
    <row r="843" spans="1:7">
      <c r="A843" t="s">
        <v>556</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867</v>
      </c>
      <c r="B847">
        <v>60</v>
      </c>
      <c r="C847">
        <v>219</v>
      </c>
      <c r="G847">
        <v>279</v>
      </c>
    </row>
    <row r="848" spans="1:7">
      <c r="A848" t="s">
        <v>1107</v>
      </c>
      <c r="D848">
        <v>240</v>
      </c>
      <c r="G848">
        <v>240</v>
      </c>
    </row>
    <row r="849" spans="1:7">
      <c r="A849" t="s">
        <v>1459</v>
      </c>
      <c r="C849">
        <v>1603</v>
      </c>
      <c r="D849">
        <v>791</v>
      </c>
      <c r="E849">
        <v>2803</v>
      </c>
      <c r="G849">
        <v>5197</v>
      </c>
    </row>
    <row r="850" spans="1:7">
      <c r="A850" t="s">
        <v>874</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880</v>
      </c>
      <c r="D853">
        <v>1457</v>
      </c>
      <c r="E853">
        <v>1142</v>
      </c>
      <c r="F853">
        <v>945</v>
      </c>
      <c r="G853">
        <v>3544</v>
      </c>
    </row>
    <row r="854" spans="1:7">
      <c r="A854" t="s">
        <v>472</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874</v>
      </c>
      <c r="B867">
        <v>1100</v>
      </c>
      <c r="C867">
        <v>527</v>
      </c>
      <c r="D867">
        <v>553</v>
      </c>
      <c r="G867">
        <v>2180</v>
      </c>
    </row>
    <row r="868" spans="1:7">
      <c r="A868" t="s">
        <v>1020</v>
      </c>
      <c r="C868">
        <v>230</v>
      </c>
      <c r="G868">
        <v>230</v>
      </c>
    </row>
    <row r="869" spans="1:7">
      <c r="A869" t="s">
        <v>1008</v>
      </c>
      <c r="B869">
        <v>853</v>
      </c>
      <c r="G869">
        <v>853</v>
      </c>
    </row>
    <row r="870" spans="1:7">
      <c r="A870" t="s">
        <v>880</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896</v>
      </c>
      <c r="D873">
        <v>1624</v>
      </c>
      <c r="E873">
        <v>551</v>
      </c>
      <c r="G873">
        <v>2175</v>
      </c>
    </row>
    <row r="874" spans="1:7">
      <c r="A874" t="s">
        <v>878</v>
      </c>
      <c r="F874">
        <v>408</v>
      </c>
      <c r="G874">
        <v>408</v>
      </c>
    </row>
    <row r="875" spans="1:7">
      <c r="A875" t="s">
        <v>472</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861</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874</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896</v>
      </c>
      <c r="F895">
        <v>168</v>
      </c>
      <c r="G895">
        <v>168</v>
      </c>
    </row>
    <row r="896" spans="1:7">
      <c r="A896" t="s">
        <v>878</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872</v>
      </c>
      <c r="D899">
        <v>3179</v>
      </c>
      <c r="G899">
        <v>3179</v>
      </c>
    </row>
    <row r="900" spans="1:7">
      <c r="A900" t="s">
        <v>1103</v>
      </c>
      <c r="E900">
        <v>978</v>
      </c>
      <c r="G900">
        <v>978</v>
      </c>
    </row>
    <row r="901" spans="1:7">
      <c r="A901" t="s">
        <v>1115</v>
      </c>
      <c r="E901">
        <v>502</v>
      </c>
      <c r="G901">
        <v>502</v>
      </c>
    </row>
    <row r="902" spans="1:7">
      <c r="A902" t="s">
        <v>786</v>
      </c>
      <c r="E902">
        <v>346</v>
      </c>
      <c r="G902">
        <v>346</v>
      </c>
    </row>
    <row r="903" spans="1:7">
      <c r="A903" t="s">
        <v>472</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row>
    <row r="909" spans="1:7">
      <c r="A909" t="s">
        <v>142</v>
      </c>
    </row>
    <row r="910" spans="1:7">
      <c r="A910" t="s">
        <v>861</v>
      </c>
    </row>
    <row r="911" spans="1:7">
      <c r="A911" t="s">
        <v>1315</v>
      </c>
      <c r="F911">
        <v>569</v>
      </c>
      <c r="G911">
        <v>569</v>
      </c>
    </row>
    <row r="912" spans="1:7">
      <c r="A912" t="s">
        <v>1379</v>
      </c>
    </row>
    <row r="913" spans="1:7">
      <c r="A913" t="s">
        <v>867</v>
      </c>
      <c r="D913">
        <v>150</v>
      </c>
      <c r="G913">
        <v>150</v>
      </c>
    </row>
    <row r="914" spans="1:7">
      <c r="A914" t="s">
        <v>880</v>
      </c>
    </row>
    <row r="915" spans="1:7">
      <c r="A915" t="s">
        <v>1049</v>
      </c>
      <c r="B915">
        <v>701</v>
      </c>
      <c r="G915">
        <v>701</v>
      </c>
    </row>
    <row r="916" spans="1:7">
      <c r="A916" t="s">
        <v>896</v>
      </c>
      <c r="B916">
        <v>463</v>
      </c>
      <c r="C916">
        <v>633</v>
      </c>
      <c r="D916">
        <v>625</v>
      </c>
      <c r="G916">
        <v>1721</v>
      </c>
    </row>
    <row r="917" spans="1:7">
      <c r="A917" t="s">
        <v>878</v>
      </c>
    </row>
    <row r="918" spans="1:7">
      <c r="A918" t="s">
        <v>872</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786</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903</v>
      </c>
      <c r="B924">
        <v>207</v>
      </c>
      <c r="G924">
        <v>207</v>
      </c>
    </row>
    <row r="925" spans="1:7">
      <c r="A925" t="s">
        <v>1202</v>
      </c>
      <c r="C925">
        <v>1691</v>
      </c>
      <c r="D925">
        <v>1998</v>
      </c>
      <c r="E925">
        <v>760</v>
      </c>
      <c r="F925">
        <v>3975</v>
      </c>
      <c r="G925">
        <v>8424</v>
      </c>
    </row>
    <row r="926" spans="1:7">
      <c r="A926" t="s">
        <v>1118</v>
      </c>
      <c r="D926">
        <v>1031</v>
      </c>
      <c r="G926">
        <v>1031</v>
      </c>
    </row>
    <row r="927" spans="1:7">
      <c r="A927" t="s">
        <v>894</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472</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row>
    <row r="939" spans="1:7">
      <c r="A939" t="s">
        <v>1306</v>
      </c>
    </row>
    <row r="940" spans="1:7">
      <c r="A940" t="s">
        <v>1379</v>
      </c>
      <c r="B940">
        <v>560</v>
      </c>
      <c r="G940">
        <v>560</v>
      </c>
    </row>
    <row r="941" spans="1:7">
      <c r="A941" t="s">
        <v>880</v>
      </c>
    </row>
    <row r="942" spans="1:7">
      <c r="A942" t="s">
        <v>1049</v>
      </c>
      <c r="B942">
        <v>138</v>
      </c>
      <c r="G942">
        <v>138</v>
      </c>
    </row>
    <row r="943" spans="1:7">
      <c r="A943" t="s">
        <v>878</v>
      </c>
    </row>
    <row r="944" spans="1:7">
      <c r="A944" t="s">
        <v>872</v>
      </c>
      <c r="B944">
        <v>96</v>
      </c>
      <c r="G944">
        <v>96</v>
      </c>
    </row>
    <row r="945" spans="1:7">
      <c r="A945" t="s">
        <v>1103</v>
      </c>
      <c r="B945">
        <v>632</v>
      </c>
      <c r="G945">
        <v>632</v>
      </c>
    </row>
    <row r="946" spans="1:7">
      <c r="A946" t="s">
        <v>1115</v>
      </c>
      <c r="B946">
        <v>558</v>
      </c>
      <c r="G946">
        <v>558</v>
      </c>
    </row>
    <row r="947" spans="1:7">
      <c r="A947" t="s">
        <v>786</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789</v>
      </c>
      <c r="B951">
        <v>435</v>
      </c>
      <c r="E951">
        <v>1123</v>
      </c>
      <c r="G951">
        <v>1558</v>
      </c>
    </row>
    <row r="952" spans="1:7">
      <c r="A952" t="s">
        <v>1024</v>
      </c>
      <c r="D952">
        <v>1580</v>
      </c>
      <c r="E952">
        <v>1258</v>
      </c>
      <c r="G952">
        <v>2838</v>
      </c>
    </row>
    <row r="953" spans="1:7">
      <c r="A953" t="s">
        <v>1022</v>
      </c>
      <c r="D953">
        <v>877</v>
      </c>
      <c r="E953">
        <v>814</v>
      </c>
      <c r="G953">
        <v>1691</v>
      </c>
    </row>
    <row r="954" spans="1:7">
      <c r="A954" t="s">
        <v>585</v>
      </c>
      <c r="D954">
        <v>711</v>
      </c>
      <c r="E954">
        <v>325</v>
      </c>
      <c r="F954">
        <v>430</v>
      </c>
      <c r="G954">
        <v>1466</v>
      </c>
    </row>
    <row r="955" spans="1:7">
      <c r="A955" t="s">
        <v>821</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472</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786</v>
      </c>
      <c r="B973">
        <v>420</v>
      </c>
      <c r="G973">
        <v>420</v>
      </c>
    </row>
    <row r="974" spans="1:7">
      <c r="A974" t="s">
        <v>1118</v>
      </c>
    </row>
    <row r="975" spans="1:7">
      <c r="A975" t="s">
        <v>789</v>
      </c>
      <c r="C975">
        <v>1917</v>
      </c>
      <c r="E975">
        <v>272</v>
      </c>
      <c r="G975">
        <v>2189</v>
      </c>
    </row>
    <row r="976" spans="1:7">
      <c r="A976" t="s">
        <v>1022</v>
      </c>
      <c r="B976">
        <v>956</v>
      </c>
      <c r="G976">
        <v>956</v>
      </c>
    </row>
    <row r="977" spans="1:7">
      <c r="A977" t="s">
        <v>585</v>
      </c>
      <c r="E977">
        <v>195</v>
      </c>
      <c r="G977">
        <v>195</v>
      </c>
    </row>
    <row r="978" spans="1:7">
      <c r="A978" t="s">
        <v>821</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823</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472</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1306</v>
      </c>
    </row>
    <row r="1008" spans="1:7">
      <c r="A1008" t="s">
        <v>896</v>
      </c>
    </row>
    <row r="1009" spans="1:7">
      <c r="A1009" t="s">
        <v>878</v>
      </c>
    </row>
    <row r="1010" spans="1:7">
      <c r="A1010" t="s">
        <v>872</v>
      </c>
    </row>
    <row r="1011" spans="1:7">
      <c r="A1011" t="s">
        <v>786</v>
      </c>
      <c r="D1011">
        <v>426</v>
      </c>
      <c r="G1011">
        <v>426</v>
      </c>
    </row>
    <row r="1012" spans="1:7">
      <c r="A1012" t="s">
        <v>894</v>
      </c>
    </row>
    <row r="1013" spans="1:7">
      <c r="A1013" t="s">
        <v>1383</v>
      </c>
    </row>
    <row r="1014" spans="1:7">
      <c r="A1014" t="s">
        <v>1389</v>
      </c>
      <c r="C1014">
        <v>1175</v>
      </c>
      <c r="G1014">
        <v>1175</v>
      </c>
    </row>
    <row r="1015" spans="1:7">
      <c r="A1015" t="s">
        <v>1386</v>
      </c>
      <c r="C1015">
        <v>996</v>
      </c>
      <c r="G1015">
        <v>996</v>
      </c>
    </row>
    <row r="1016" spans="1:7">
      <c r="A1016" t="s">
        <v>789</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472</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472</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809</v>
      </c>
      <c r="D1100">
        <v>817</v>
      </c>
      <c r="E1100">
        <v>1820</v>
      </c>
      <c r="G1100">
        <v>2637</v>
      </c>
    </row>
    <row r="1101" spans="1:7">
      <c r="A1101" t="s">
        <v>972</v>
      </c>
      <c r="E1101">
        <v>1351</v>
      </c>
      <c r="G1101">
        <v>1351</v>
      </c>
    </row>
    <row r="1102" spans="1:7">
      <c r="A1102" t="s">
        <v>815</v>
      </c>
      <c r="F1102">
        <v>1832</v>
      </c>
      <c r="G1102">
        <v>1832</v>
      </c>
    </row>
    <row r="1103" spans="1:7">
      <c r="A1103" t="s">
        <v>472</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815</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825</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472</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815</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472</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815</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472</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894</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889</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900</v>
      </c>
      <c r="F1196">
        <v>0</v>
      </c>
      <c r="G1196">
        <v>0</v>
      </c>
    </row>
    <row r="1197" spans="1:7">
      <c r="A1197" t="s">
        <v>812</v>
      </c>
      <c r="F1197">
        <v>1319</v>
      </c>
      <c r="G1197">
        <v>1319</v>
      </c>
    </row>
    <row r="1198" spans="1:7">
      <c r="A1198" t="s">
        <v>472</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903</v>
      </c>
    </row>
    <row r="1210" spans="1:7">
      <c r="A1210" t="s">
        <v>1273</v>
      </c>
    </row>
    <row r="1211" spans="1:7">
      <c r="A1211" t="s">
        <v>889</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812</v>
      </c>
      <c r="B1217">
        <v>926</v>
      </c>
      <c r="C1217">
        <v>1128</v>
      </c>
      <c r="D1217">
        <v>1082</v>
      </c>
      <c r="E1217">
        <v>1325</v>
      </c>
      <c r="F1217">
        <v>441</v>
      </c>
      <c r="G1217">
        <v>4902</v>
      </c>
    </row>
    <row r="1218" spans="1:7">
      <c r="A1218" t="s">
        <v>516</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516</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662</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668</v>
      </c>
      <c r="D1256">
        <v>2000</v>
      </c>
      <c r="E1256">
        <v>970</v>
      </c>
      <c r="G1256">
        <v>2970</v>
      </c>
    </row>
    <row r="1257" spans="1:7">
      <c r="A1257" t="s">
        <v>875</v>
      </c>
      <c r="E1257">
        <v>2031</v>
      </c>
      <c r="F1257">
        <v>845</v>
      </c>
      <c r="G1257">
        <v>2876</v>
      </c>
    </row>
    <row r="1258" spans="1:7">
      <c r="A1258" t="s">
        <v>472</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1288</v>
      </c>
    </row>
    <row r="1266" spans="1:7">
      <c r="A1266" t="s">
        <v>1282</v>
      </c>
    </row>
    <row r="1267" spans="1:7">
      <c r="A1267" t="s">
        <v>1285</v>
      </c>
    </row>
    <row r="1268" spans="1:7">
      <c r="A1268" t="s">
        <v>889</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875</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818</v>
      </c>
      <c r="E1290">
        <v>1468</v>
      </c>
      <c r="F1290">
        <v>1637</v>
      </c>
      <c r="G1290">
        <v>3105</v>
      </c>
    </row>
    <row r="1291" spans="1:7">
      <c r="A1291" t="s">
        <v>472</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786</v>
      </c>
    </row>
    <row r="1299" spans="1:7">
      <c r="A1299" t="s">
        <v>1273</v>
      </c>
      <c r="E1299">
        <v>253</v>
      </c>
      <c r="G1299">
        <v>253</v>
      </c>
    </row>
    <row r="1300" spans="1:7">
      <c r="A1300" t="s">
        <v>889</v>
      </c>
    </row>
    <row r="1301" spans="1:7">
      <c r="A1301" t="s">
        <v>516</v>
      </c>
    </row>
    <row r="1302" spans="1:7">
      <c r="A1302" t="s">
        <v>1476</v>
      </c>
    </row>
    <row r="1303" spans="1:7">
      <c r="A1303" t="s">
        <v>1477</v>
      </c>
    </row>
    <row r="1304" spans="1:7">
      <c r="A1304" t="s">
        <v>662</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818</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472</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889</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886</v>
      </c>
      <c r="C1327">
        <v>817</v>
      </c>
      <c r="G1327">
        <v>817</v>
      </c>
    </row>
    <row r="1328" spans="1:7">
      <c r="A1328" t="s">
        <v>805</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900</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781</v>
      </c>
      <c r="F1344">
        <v>45</v>
      </c>
      <c r="G1344">
        <v>45</v>
      </c>
    </row>
    <row r="1345" spans="1:7">
      <c r="A1345" t="s">
        <v>1480</v>
      </c>
      <c r="D1345">
        <v>187</v>
      </c>
      <c r="E1345">
        <v>300</v>
      </c>
      <c r="G1345">
        <v>487</v>
      </c>
    </row>
    <row r="1346" spans="1:7">
      <c r="A1346" t="s">
        <v>472</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v>837</v>
      </c>
      <c r="F1350">
        <v>199</v>
      </c>
      <c r="G1350">
        <v>1036</v>
      </c>
    </row>
    <row r="1351" spans="1:7">
      <c r="A1351" t="s">
        <v>900</v>
      </c>
      <c r="B1351">
        <v>1274</v>
      </c>
      <c r="C1351">
        <v>1073</v>
      </c>
      <c r="D1351">
        <v>271</v>
      </c>
      <c r="G1351">
        <v>2618</v>
      </c>
    </row>
    <row r="1352" spans="1:7">
      <c r="A1352" t="s">
        <v>1344</v>
      </c>
      <c r="E1352">
        <v>1033</v>
      </c>
      <c r="G1352">
        <v>1033</v>
      </c>
    </row>
    <row r="1353" spans="1:7">
      <c r="A1353" t="s">
        <v>662</v>
      </c>
      <c r="D1353">
        <v>667</v>
      </c>
      <c r="G1353">
        <v>667</v>
      </c>
    </row>
    <row r="1354" spans="1:7">
      <c r="A1354" t="s">
        <v>940</v>
      </c>
      <c r="B1354">
        <v>1044</v>
      </c>
      <c r="G1354">
        <v>1044</v>
      </c>
    </row>
    <row r="1355" spans="1:7">
      <c r="A1355" t="s">
        <v>805</v>
      </c>
      <c r="C1355">
        <v>1062</v>
      </c>
      <c r="D1355">
        <v>1318</v>
      </c>
      <c r="E1355">
        <v>1165</v>
      </c>
      <c r="G1355">
        <v>3545</v>
      </c>
    </row>
    <row r="1356" spans="1:7">
      <c r="A1356" t="s">
        <v>665</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472</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C1367">
        <v>179</v>
      </c>
      <c r="G1367">
        <v>179</v>
      </c>
    </row>
    <row r="1368" spans="1:7">
      <c r="A1368" t="s">
        <v>900</v>
      </c>
    </row>
    <row r="1369" spans="1:7">
      <c r="A1369" t="s">
        <v>940</v>
      </c>
    </row>
    <row r="1370" spans="1:7">
      <c r="A1370" t="s">
        <v>805</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472</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892</v>
      </c>
      <c r="B1384">
        <v>1146</v>
      </c>
      <c r="C1384">
        <v>308</v>
      </c>
      <c r="D1384">
        <v>300</v>
      </c>
      <c r="F1384">
        <v>510</v>
      </c>
      <c r="G1384">
        <v>2264</v>
      </c>
    </row>
    <row r="1385" spans="1:7">
      <c r="A1385" t="s">
        <v>648</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472</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808</v>
      </c>
      <c r="E1398">
        <v>646</v>
      </c>
      <c r="F1398">
        <v>212</v>
      </c>
      <c r="G1398">
        <v>858</v>
      </c>
    </row>
    <row r="1399" spans="1:7">
      <c r="A1399" t="s">
        <v>1320</v>
      </c>
      <c r="B1399">
        <v>307</v>
      </c>
      <c r="C1399">
        <v>872</v>
      </c>
      <c r="D1399">
        <v>312</v>
      </c>
      <c r="E1399">
        <v>287</v>
      </c>
      <c r="G1399">
        <v>1778</v>
      </c>
    </row>
    <row r="1400" spans="1:7">
      <c r="A1400" t="s">
        <v>892</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864</v>
      </c>
      <c r="B1403">
        <v>1163</v>
      </c>
      <c r="G1403">
        <v>1163</v>
      </c>
    </row>
    <row r="1404" spans="1:7">
      <c r="A1404" t="s">
        <v>1029</v>
      </c>
      <c r="C1404">
        <v>560</v>
      </c>
      <c r="D1404">
        <v>367</v>
      </c>
      <c r="G1404">
        <v>927</v>
      </c>
    </row>
    <row r="1405" spans="1:7">
      <c r="A1405" t="s">
        <v>642</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472</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row>
    <row r="1416" spans="1:7">
      <c r="A1416" t="s">
        <v>509</v>
      </c>
    </row>
    <row r="1417" spans="1:7">
      <c r="A1417" t="s">
        <v>786</v>
      </c>
      <c r="E1417">
        <v>438</v>
      </c>
      <c r="G1417">
        <v>438</v>
      </c>
    </row>
    <row r="1418" spans="1:7">
      <c r="A1418" t="s">
        <v>1317</v>
      </c>
    </row>
    <row r="1419" spans="1:7">
      <c r="A1419" t="s">
        <v>808</v>
      </c>
      <c r="B1419">
        <v>225</v>
      </c>
      <c r="C1419">
        <v>135</v>
      </c>
      <c r="D1419">
        <v>494</v>
      </c>
      <c r="E1419">
        <v>333</v>
      </c>
      <c r="F1419">
        <v>377</v>
      </c>
      <c r="G1419">
        <v>1564</v>
      </c>
    </row>
    <row r="1420" spans="1:7">
      <c r="A1420" t="s">
        <v>1320</v>
      </c>
    </row>
    <row r="1421" spans="1:7">
      <c r="A1421" t="s">
        <v>892</v>
      </c>
    </row>
    <row r="1422" spans="1:7">
      <c r="A1422" t="s">
        <v>1137</v>
      </c>
      <c r="D1422">
        <v>2020</v>
      </c>
      <c r="E1422">
        <v>1855</v>
      </c>
      <c r="F1422">
        <v>1609</v>
      </c>
      <c r="G1422">
        <v>5484</v>
      </c>
    </row>
    <row r="1423" spans="1:7">
      <c r="A1423" t="s">
        <v>792</v>
      </c>
      <c r="B1423">
        <v>735</v>
      </c>
      <c r="C1423">
        <v>755</v>
      </c>
      <c r="D1423">
        <v>897</v>
      </c>
      <c r="E1423">
        <v>583</v>
      </c>
      <c r="G1423">
        <v>2970</v>
      </c>
    </row>
    <row r="1424" spans="1:7">
      <c r="A1424" t="s">
        <v>1485</v>
      </c>
      <c r="C1424">
        <v>513</v>
      </c>
      <c r="G1424">
        <v>513</v>
      </c>
    </row>
    <row r="1425" spans="1:7">
      <c r="A1425" t="s">
        <v>659</v>
      </c>
      <c r="D1425">
        <v>172</v>
      </c>
      <c r="G1425">
        <v>172</v>
      </c>
    </row>
    <row r="1426" spans="1:7">
      <c r="A1426" t="s">
        <v>828</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472</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row>
    <row r="1436" spans="1:7">
      <c r="A1436" t="s">
        <v>808</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795</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835</v>
      </c>
      <c r="C1443">
        <v>551</v>
      </c>
      <c r="D1443">
        <v>1606</v>
      </c>
      <c r="G1443">
        <v>2157</v>
      </c>
    </row>
    <row r="1444" spans="1:7">
      <c r="A1444" t="s">
        <v>844</v>
      </c>
      <c r="F1444">
        <v>752</v>
      </c>
      <c r="G1444">
        <v>752</v>
      </c>
    </row>
    <row r="1445" spans="1:7">
      <c r="A1445" t="s">
        <v>472</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795</v>
      </c>
      <c r="C1456">
        <v>400</v>
      </c>
      <c r="G1456">
        <v>400</v>
      </c>
    </row>
    <row r="1457" spans="1:7">
      <c r="A1457" t="s">
        <v>1140</v>
      </c>
    </row>
    <row r="1458" spans="1:7">
      <c r="A1458" t="s">
        <v>1358</v>
      </c>
    </row>
    <row r="1459" spans="1:7">
      <c r="A1459" t="s">
        <v>835</v>
      </c>
    </row>
    <row r="1460" spans="1:7">
      <c r="A1460" t="s">
        <v>844</v>
      </c>
    </row>
    <row r="1461" spans="1:7">
      <c r="A1461" t="s">
        <v>797</v>
      </c>
      <c r="B1461">
        <v>1360</v>
      </c>
      <c r="G1461">
        <v>1360</v>
      </c>
    </row>
    <row r="1462" spans="1:7">
      <c r="A1462" t="s">
        <v>838</v>
      </c>
      <c r="C1462">
        <v>102</v>
      </c>
      <c r="G1462">
        <v>102</v>
      </c>
    </row>
    <row r="1463" spans="1:7">
      <c r="A1463" t="s">
        <v>841</v>
      </c>
      <c r="C1463">
        <v>417</v>
      </c>
      <c r="G1463">
        <v>417</v>
      </c>
    </row>
    <row r="1464" spans="1:7">
      <c r="A1464" t="s">
        <v>803</v>
      </c>
      <c r="D1464">
        <v>1036</v>
      </c>
      <c r="G1464">
        <v>1036</v>
      </c>
    </row>
    <row r="1465" spans="1:7">
      <c r="A1465" t="s">
        <v>650</v>
      </c>
      <c r="F1465">
        <v>891</v>
      </c>
      <c r="G1465">
        <v>891</v>
      </c>
    </row>
    <row r="1466" spans="1:7">
      <c r="A1466" t="s">
        <v>472</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F1471">
        <v>67</v>
      </c>
      <c r="G1471">
        <v>67</v>
      </c>
    </row>
    <row r="1472" spans="1:7">
      <c r="A1472" t="s">
        <v>1137</v>
      </c>
    </row>
    <row r="1473" spans="1:7">
      <c r="A1473" t="s">
        <v>795</v>
      </c>
    </row>
    <row r="1474" spans="1:7">
      <c r="A1474" t="s">
        <v>797</v>
      </c>
    </row>
    <row r="1475" spans="1:7">
      <c r="A1475" t="s">
        <v>838</v>
      </c>
    </row>
    <row r="1476" spans="1:7">
      <c r="A1476" t="s">
        <v>841</v>
      </c>
    </row>
    <row r="1477" spans="1:7">
      <c r="A1477" t="s">
        <v>650</v>
      </c>
      <c r="B1477">
        <v>2719</v>
      </c>
      <c r="C1477">
        <v>2206</v>
      </c>
      <c r="D1477">
        <v>2612</v>
      </c>
      <c r="E1477">
        <v>1765</v>
      </c>
      <c r="F1477">
        <v>1356</v>
      </c>
      <c r="G1477">
        <v>10658</v>
      </c>
    </row>
    <row r="1478" spans="1:7">
      <c r="A1478" t="s">
        <v>1487</v>
      </c>
    </row>
    <row r="1479" spans="1:7">
      <c r="A1479" t="s">
        <v>582</v>
      </c>
      <c r="E1479">
        <v>407</v>
      </c>
      <c r="G1479">
        <v>407</v>
      </c>
    </row>
    <row r="1480" spans="1:7">
      <c r="A1480" t="s">
        <v>472</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F1485">
        <v>70</v>
      </c>
      <c r="G1485">
        <v>70</v>
      </c>
    </row>
    <row r="1486" spans="1:7">
      <c r="A1486" t="s">
        <v>659</v>
      </c>
      <c r="B1486">
        <v>572</v>
      </c>
      <c r="C1486">
        <v>776</v>
      </c>
      <c r="D1486">
        <v>1009</v>
      </c>
      <c r="E1486">
        <v>770</v>
      </c>
      <c r="G1486">
        <v>3127</v>
      </c>
    </row>
    <row r="1487" spans="1:7">
      <c r="A1487" t="s">
        <v>803</v>
      </c>
    </row>
    <row r="1488" spans="1:7">
      <c r="A1488" t="s">
        <v>650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576</v>
      </c>
      <c r="C1491">
        <v>767</v>
      </c>
      <c r="D1491">
        <v>779</v>
      </c>
      <c r="E1491">
        <v>130</v>
      </c>
      <c r="G1491">
        <v>1676</v>
      </c>
    </row>
    <row r="1492" spans="1:7">
      <c r="A1492" t="s">
        <v>692</v>
      </c>
      <c r="F1492">
        <v>339</v>
      </c>
      <c r="G1492">
        <v>339</v>
      </c>
    </row>
    <row r="1493" spans="1:7">
      <c r="A1493" t="s">
        <v>695</v>
      </c>
      <c r="B1493">
        <v>288</v>
      </c>
      <c r="G1493">
        <v>288</v>
      </c>
    </row>
    <row r="1494" spans="1:7">
      <c r="A1494" t="s">
        <v>697</v>
      </c>
      <c r="C1494">
        <v>290</v>
      </c>
      <c r="G1494">
        <v>290</v>
      </c>
    </row>
    <row r="1495" spans="1:7">
      <c r="A1495" t="s">
        <v>563</v>
      </c>
      <c r="D1495">
        <v>390</v>
      </c>
      <c r="F1495">
        <v>8</v>
      </c>
      <c r="G1495">
        <v>398</v>
      </c>
    </row>
    <row r="1496" spans="1:7">
      <c r="A1496" t="s">
        <v>570</v>
      </c>
      <c r="D1496">
        <v>454</v>
      </c>
      <c r="E1496">
        <v>285</v>
      </c>
      <c r="F1496">
        <v>33</v>
      </c>
      <c r="G1496">
        <v>772</v>
      </c>
    </row>
    <row r="1497" spans="1:7">
      <c r="A1497" t="s">
        <v>766</v>
      </c>
      <c r="D1497">
        <v>544</v>
      </c>
      <c r="E1497">
        <v>723</v>
      </c>
      <c r="F1497">
        <v>563</v>
      </c>
      <c r="G1497">
        <v>1830</v>
      </c>
    </row>
    <row r="1498" spans="1:7">
      <c r="A1498" t="s">
        <v>763</v>
      </c>
      <c r="C1498">
        <v>3749</v>
      </c>
      <c r="G1498">
        <v>3749</v>
      </c>
    </row>
    <row r="1499" spans="1:7">
      <c r="A1499" t="s">
        <v>597</v>
      </c>
      <c r="F1499">
        <v>1587</v>
      </c>
      <c r="G1499">
        <v>1587</v>
      </c>
    </row>
    <row r="1500" spans="1:7">
      <c r="A1500" t="s">
        <v>671</v>
      </c>
      <c r="F1500">
        <v>1085</v>
      </c>
      <c r="G1500">
        <v>1085</v>
      </c>
    </row>
    <row r="1501" spans="1:7">
      <c r="A1501" t="s">
        <v>472</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472</v>
      </c>
    </row>
    <row r="1506" spans="1:5">
      <c r="A1506" t="s">
        <v>435</v>
      </c>
      <c r="B1506">
        <v>380</v>
      </c>
      <c r="E1506">
        <v>380</v>
      </c>
    </row>
    <row r="1507" spans="1:5">
      <c r="A1507" t="s">
        <v>642</v>
      </c>
      <c r="B1507">
        <v>245</v>
      </c>
      <c r="E1507">
        <v>245</v>
      </c>
    </row>
    <row r="1508" spans="1:5">
      <c r="A1508" t="s">
        <v>582</v>
      </c>
      <c r="B1508">
        <v>864</v>
      </c>
      <c r="C1508">
        <v>674</v>
      </c>
      <c r="D1508">
        <v>724</v>
      </c>
      <c r="E1508">
        <v>2262</v>
      </c>
    </row>
    <row r="1509" spans="1:5">
      <c r="A1509" t="s">
        <v>608</v>
      </c>
      <c r="D1509">
        <v>1012</v>
      </c>
      <c r="E1509">
        <v>1012</v>
      </c>
    </row>
    <row r="1510" spans="1:5">
      <c r="A1510" t="s">
        <v>576</v>
      </c>
      <c r="C1510">
        <v>276</v>
      </c>
      <c r="E1510">
        <v>276</v>
      </c>
    </row>
    <row r="1511" spans="1:5">
      <c r="A1511" t="s">
        <v>563</v>
      </c>
      <c r="B1511">
        <v>615</v>
      </c>
      <c r="C1511">
        <v>349</v>
      </c>
      <c r="E1511">
        <v>964</v>
      </c>
    </row>
    <row r="1512" spans="1:5">
      <c r="A1512" t="s">
        <v>570</v>
      </c>
      <c r="B1512">
        <v>327</v>
      </c>
      <c r="C1512">
        <v>269</v>
      </c>
      <c r="D1512">
        <v>515</v>
      </c>
      <c r="E1512">
        <v>1111</v>
      </c>
    </row>
    <row r="1513" spans="1:5">
      <c r="A1513" t="s">
        <v>766</v>
      </c>
      <c r="B1513">
        <v>1246</v>
      </c>
      <c r="E1513">
        <v>1246</v>
      </c>
    </row>
    <row r="1514" spans="1:5">
      <c r="A1514" t="s">
        <v>597</v>
      </c>
      <c r="B1514">
        <v>1339</v>
      </c>
      <c r="C1514">
        <v>857</v>
      </c>
      <c r="D1514">
        <v>32</v>
      </c>
      <c r="E1514">
        <v>2228</v>
      </c>
    </row>
    <row r="1515" spans="1:5">
      <c r="A1515" t="s">
        <v>671</v>
      </c>
    </row>
    <row r="1516" spans="1:5">
      <c r="A1516" t="s">
        <v>573</v>
      </c>
      <c r="D1516">
        <v>440</v>
      </c>
      <c r="E1516">
        <v>440</v>
      </c>
    </row>
    <row r="1517" spans="1:5">
      <c r="A1517" t="s">
        <v>1488</v>
      </c>
      <c r="D1517">
        <v>641</v>
      </c>
      <c r="E1517">
        <v>641</v>
      </c>
    </row>
    <row r="1518" spans="1:5">
      <c r="A1518" t="s">
        <v>591</v>
      </c>
      <c r="D1518">
        <v>947</v>
      </c>
      <c r="E1518">
        <v>947</v>
      </c>
    </row>
    <row r="1519" spans="1:5">
      <c r="A1519" t="s">
        <v>579</v>
      </c>
      <c r="C1519">
        <v>2304</v>
      </c>
      <c r="D1519">
        <v>1216</v>
      </c>
      <c r="E1519">
        <v>3520</v>
      </c>
    </row>
    <row r="1520" spans="1:5">
      <c r="A1520" t="s">
        <v>768</v>
      </c>
      <c r="C1520">
        <v>708</v>
      </c>
      <c r="D1520">
        <v>697</v>
      </c>
      <c r="E1520">
        <v>1405</v>
      </c>
    </row>
    <row r="1521" spans="1:5">
      <c r="A1521" t="s">
        <v>472</v>
      </c>
      <c r="B1521">
        <v>5016</v>
      </c>
      <c r="C1521">
        <v>5437</v>
      </c>
      <c r="D1521">
        <v>6224</v>
      </c>
      <c r="E152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5EB2ED0-9282-4C3C-9E2F-4E0FED6AB96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2026-04-30T01:14:33Z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