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4" documentId="8_{DCF85A03-1EEC-410A-B6A1-333228F65FDB}" xr6:coauthVersionLast="47" xr6:coauthVersionMax="47" xr10:uidLastSave="{95D52341-BFFC-4AA8-8F82-FC1E97FA50C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291" r:id="rId12"/>
    <pivotCache cacheId="1292" r:id="rId13"/>
    <pivotCache cacheId="1293" r:id="rId14"/>
    <pivotCache cacheId="1294" r:id="rId15"/>
    <pivotCache cacheId="12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4" i="30"/>
  <c r="V152" i="30"/>
  <c r="V153" i="30"/>
  <c r="V156" i="30"/>
  <c r="V293" i="30"/>
  <c r="V16" i="30"/>
  <c r="V15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<sst xmlns="http://schemas.openxmlformats.org/spreadsheetml/2006/main" count="19707" uniqueCount="2479">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</sst>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5" t="s">
        <v>0</v>
      </c>
      <c r="B1" s="1465"/>
      <c r="C1" s="1465"/>
      <c r="D1" s="1465"/>
      <c r="E1" s="1465"/>
      <c r="F1" s="1465"/>
      <c r="G1" s="1465"/>
      <c r="H1" s="1465"/>
      <c r="I1" s="1465"/>
      <c r="J1" s="1465"/>
      <c r="K1" s="1465"/>
      <c r="L1" s="1465"/>
      <c r="M1" s="1465"/>
      <c r="N1" s="1465"/>
      <c r="O1" s="1465"/>
      <c r="P1" s="1465"/>
      <c r="Q1" s="1021"/>
      <c r="S1" s="1021"/>
      <c r="T1" s="1021"/>
      <c r="U1" s="1021"/>
      <c r="V1" s="1021"/>
      <c r="W1" s="1021"/>
      <c r="X1" s="1021"/>
      <c r="Y1" s="1021"/>
      <c r="Z1" s="1021"/>
    </row>
    <row r="2" spans="1:26" ht="24.95" customHeight="1">
      <c r="A2" s="1466" t="str">
        <f ca="1">"Last Updated: "&amp;TEXT(NOW(),"MM/DD/YYYY  h:mm AM/PM")</f>
        <v>Last Updated: 04/28/2026  7:46 AM</v>
      </c>
      <c r="B2" s="1466"/>
      <c r="C2" s="1466"/>
      <c r="D2" s="1466"/>
      <c r="E2" s="1466"/>
      <c r="F2" s="1466"/>
      <c r="G2" s="1466"/>
      <c r="H2" s="1466"/>
      <c r="I2" s="1466"/>
      <c r="J2" s="1466"/>
      <c r="K2" s="1466"/>
      <c r="L2" s="1466"/>
      <c r="M2" s="1466"/>
      <c r="N2" s="1466"/>
      <c r="O2" s="1466"/>
      <c r="P2" s="146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67" t="s">
        <v>7</v>
      </c>
      <c r="B7" s="1467"/>
      <c r="C7" s="1467"/>
      <c r="D7" s="1467"/>
      <c r="E7" s="1467"/>
      <c r="F7" s="1467"/>
      <c r="G7" s="1467"/>
      <c r="H7" s="1467"/>
      <c r="I7" s="1467"/>
      <c r="J7" s="1467"/>
      <c r="K7" s="1467"/>
      <c r="L7" s="1467"/>
      <c r="M7" s="1467"/>
      <c r="N7" s="1467"/>
      <c r="O7" s="1467"/>
      <c r="P7" s="146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8" t="s">
        <v>8</v>
      </c>
      <c r="B9" s="1469"/>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4"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6"/>
      <c r="C10" s="1021"/>
      <c r="D10" s="1454"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55"/>
      <c r="F10" s="1456"/>
      <c r="G10" s="1021"/>
      <c r="H10" s="1470"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71"/>
      <c r="J10" s="1472"/>
      <c r="K10" s="1021"/>
      <c r="L10" s="1473"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74"/>
      <c r="N10" s="1475"/>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76">
        <f>IFERROR(H10/D10,0)</f>
        <v>6.573807268276223E-2</v>
      </c>
      <c r="B13" s="1477"/>
      <c r="C13" s="1021"/>
      <c r="D13" s="1451"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52"/>
      <c r="F13" s="1453"/>
      <c r="G13" s="1021"/>
      <c r="H13" s="1454"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5"/>
      <c r="J13" s="1456"/>
      <c r="K13" s="1021"/>
      <c r="L13" s="1462">
        <f>COUNTA('Completed Projects Pending PW'!A3:A42)</f>
        <v>28</v>
      </c>
      <c r="M13" s="1463"/>
      <c r="N13" s="146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57" t="s">
        <v>16</v>
      </c>
      <c r="B15" s="1457"/>
      <c r="C15" s="1457"/>
      <c r="D15" s="1457"/>
      <c r="E15" s="1021"/>
      <c r="F15" s="1457" t="s">
        <v>17</v>
      </c>
      <c r="G15" s="1457"/>
      <c r="H15" s="1457"/>
      <c r="I15" s="1457"/>
      <c r="J15" s="1021"/>
      <c r="K15" s="1457" t="s">
        <v>18</v>
      </c>
      <c r="L15" s="1457"/>
      <c r="M15" s="1457"/>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57" t="s">
        <v>44</v>
      </c>
      <c r="B27" s="1457"/>
      <c r="C27" s="1457"/>
      <c r="D27" s="1457"/>
      <c r="F27" s="1458" t="s">
        <v>45</v>
      </c>
      <c r="G27" s="1458"/>
      <c r="H27" s="1458"/>
      <c r="I27" s="145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9" t="s">
        <v>65</v>
      </c>
      <c r="B39" s="1459"/>
      <c r="C39" s="1459"/>
      <c r="D39" s="1459"/>
      <c r="E39" s="1459"/>
      <c r="F39" s="1459"/>
      <c r="G39" s="1459"/>
      <c r="H39" s="1459"/>
      <c r="I39" s="1459"/>
      <c r="J39" s="1459"/>
      <c r="K39" s="1460"/>
      <c r="L39" s="1460"/>
      <c r="M39" s="1460"/>
      <c r="N39" s="1460"/>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61" t="s">
        <v>66</v>
      </c>
      <c r="B60" s="1461"/>
      <c r="C60" s="1461"/>
      <c r="D60" s="1461"/>
      <c r="E60" s="1461"/>
      <c r="F60" s="1461"/>
      <c r="G60" s="1461"/>
      <c r="H60" s="1461"/>
      <c r="I60" s="1461"/>
      <c r="J60" s="1461"/>
      <c r="K60" s="1461"/>
      <c r="L60" s="1461"/>
      <c r="M60" s="1461"/>
      <c r="N60" s="1461"/>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W52" activePane="topRight" state="frozen"/>
      <selection pane="topRight" activeCell="Z66" sqref="Z66"/>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v>46132</v>
      </c>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v>46133</v>
      </c>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6BAF209-E7B2-426D-A6E3-9758C6CF1AE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2026-04-28T11:46:20Z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