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9" r:id="rId12"/>
    <pivotCache cacheId="90" r:id="rId13"/>
    <pivotCache cacheId="91" r:id="rId14"/>
    <pivotCache cacheId="92" r:id="rId15"/>
    <pivotCache cacheId="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<sst xmlns="http://schemas.openxmlformats.org/spreadsheetml/2006/main" count="25507" uniqueCount="3013">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</sst>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30" fillId="2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1" t="s">
        <v>0</v>
      </c>
      <c r="B1" s="1661"/>
      <c r="C1" s="1661"/>
      <c r="D1" s="1661"/>
      <c r="E1" s="1661"/>
      <c r="F1" s="1661"/>
      <c r="G1" s="1661"/>
      <c r="H1" s="1661"/>
      <c r="I1" s="1661"/>
      <c r="J1" s="1661"/>
      <c r="K1" s="1661"/>
      <c r="L1" s="1661"/>
      <c r="M1" s="1661"/>
      <c r="N1" s="1661"/>
      <c r="O1" s="1661"/>
      <c r="P1" s="1661"/>
    </row>
    <row r="2" spans="1:16" ht="24.95" customHeight="1">
      <c r="A2" s="1662" t="str">
        <f ca="1">"Last Updated: "&amp;TEXT(NOW(),"MM/DD/YYYY  h:mm AM/PM")</f>
        <v>Last Updated: 08/14/2026  6:18 PM</v>
      </c>
      <c r="B2" s="1662"/>
      <c r="C2" s="1662"/>
      <c r="D2" s="1662"/>
      <c r="E2" s="1662"/>
      <c r="F2" s="1662"/>
      <c r="G2" s="1662"/>
      <c r="H2" s="1662"/>
      <c r="I2" s="1662"/>
      <c r="J2" s="1662"/>
      <c r="K2" s="1662"/>
      <c r="L2" s="1662"/>
      <c r="M2" s="1662"/>
      <c r="N2" s="1662"/>
      <c r="O2" s="1662"/>
      <c r="P2" s="166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9" t="s">
        <v>1</v>
      </c>
      <c r="B4" s="1659"/>
      <c r="C4" s="1659"/>
      <c r="D4" s="1659"/>
      <c r="E4" s="1659"/>
      <c r="F4" s="1659"/>
      <c r="G4" s="1659"/>
      <c r="H4" s="1659"/>
      <c r="I4" s="1659"/>
      <c r="J4" s="1659"/>
      <c r="K4" s="1659"/>
      <c r="L4" s="1659"/>
      <c r="M4" s="1659"/>
      <c r="N4" s="1659"/>
      <c r="O4" s="1659"/>
      <c r="P4" s="165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3" t="s">
        <v>7</v>
      </c>
      <c r="B7" s="1663"/>
      <c r="C7" s="1663"/>
      <c r="D7" s="1663"/>
      <c r="E7" s="1663"/>
      <c r="F7" s="1663"/>
      <c r="G7" s="1663"/>
      <c r="H7" s="1663"/>
      <c r="I7" s="1663"/>
      <c r="J7" s="1663"/>
      <c r="K7" s="1663"/>
      <c r="L7" s="1663"/>
      <c r="M7" s="1663"/>
      <c r="N7" s="1663"/>
      <c r="O7" s="1663"/>
      <c r="P7" s="1663"/>
    </row>
    <row r="8" spans="1:16" ht="8.1" customHeight="1">
      <c r="A8" s="975"/>
      <c r="B8" s="975"/>
      <c r="C8" s="975"/>
      <c r="D8" s="975"/>
      <c r="E8" s="975"/>
      <c r="F8" s="975"/>
      <c r="G8" s="975"/>
      <c r="H8" s="975"/>
      <c r="I8" s="975"/>
      <c r="J8" s="975"/>
      <c r="K8" s="975"/>
      <c r="L8" s="975"/>
      <c r="M8" s="975"/>
      <c r="N8" s="975"/>
      <c r="O8" s="975"/>
      <c r="P8" s="975"/>
    </row>
    <row r="9" spans="1:16" ht="21.95" customHeight="1">
      <c r="A9" s="1664" t="s">
        <v>8</v>
      </c>
      <c r="B9" s="1664"/>
      <c r="C9" s="975"/>
      <c r="D9" s="1652" t="s">
        <v>9</v>
      </c>
      <c r="E9" s="1652"/>
      <c r="F9" s="1652"/>
      <c r="G9" s="975"/>
      <c r="H9" s="1652" t="s">
        <v>10</v>
      </c>
      <c r="I9" s="1652"/>
      <c r="J9" s="1652"/>
      <c r="K9" s="975"/>
      <c r="L9" s="1652" t="s">
        <v>11</v>
      </c>
      <c r="M9" s="1652"/>
      <c r="N9" s="1652"/>
      <c r="O9" s="975"/>
      <c r="P9" s="975"/>
    </row>
    <row r="10" spans="1:16" ht="50.1" customHeight="1">
      <c r="A10" s="165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4"/>
      <c r="C10" s="975"/>
      <c r="D10" s="165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4"/>
      <c r="F10" s="1654"/>
      <c r="G10" s="975"/>
      <c r="H10" s="1665"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5"/>
      <c r="J10" s="1665"/>
      <c r="K10" s="975"/>
      <c r="L10" s="1666"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6"/>
      <c r="N10" s="1666"/>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2" t="s">
        <v>12</v>
      </c>
      <c r="B12" s="1652"/>
      <c r="C12" s="975"/>
      <c r="D12" s="1652" t="s">
        <v>13</v>
      </c>
      <c r="E12" s="1652"/>
      <c r="F12" s="1652"/>
      <c r="G12" s="975"/>
      <c r="H12" s="1652" t="s">
        <v>14</v>
      </c>
      <c r="I12" s="1652"/>
      <c r="J12" s="1652"/>
      <c r="K12" s="975"/>
      <c r="L12" s="1652" t="s">
        <v>15</v>
      </c>
      <c r="M12" s="1652"/>
      <c r="N12" s="1652"/>
      <c r="O12" s="975"/>
      <c r="P12" s="975"/>
    </row>
    <row r="13" spans="1:16" ht="50.1" customHeight="1">
      <c r="A13" s="1667">
        <f>IFERROR(H10/D10,0)</f>
        <v>0.18469406517658227</v>
      </c>
      <c r="B13" s="1667"/>
      <c r="C13" s="975"/>
      <c r="D13" s="1653"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3"/>
      <c r="F13" s="1653"/>
      <c r="G13" s="975"/>
      <c r="H13" s="165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4"/>
      <c r="J13" s="1654"/>
      <c r="K13" s="975"/>
      <c r="L13" s="1660">
        <f>COUNTA('Pending Resto-COP Packages'!A22:A90)</f>
        <v>57</v>
      </c>
      <c r="M13" s="1660"/>
      <c r="N13" s="166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5" t="s">
        <v>16</v>
      </c>
      <c r="B15" s="1655"/>
      <c r="C15" s="1655"/>
      <c r="D15" s="1655"/>
      <c r="E15" s="975"/>
      <c r="F15" s="1655" t="s">
        <v>17</v>
      </c>
      <c r="G15" s="1655"/>
      <c r="H15" s="1655"/>
      <c r="I15" s="1655"/>
      <c r="J15" s="975"/>
      <c r="K15" s="1655" t="s">
        <v>18</v>
      </c>
      <c r="L15" s="1655"/>
      <c r="M15" s="165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5" t="s">
        <v>45</v>
      </c>
      <c r="B28" s="1655"/>
      <c r="C28" s="1655"/>
      <c r="D28" s="1655"/>
      <c r="F28" s="1656" t="s">
        <v>46</v>
      </c>
      <c r="G28" s="1656"/>
      <c r="H28" s="1656"/>
      <c r="I28" s="1656"/>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7" t="s">
        <v>82</v>
      </c>
      <c r="B55" s="1657"/>
      <c r="C55" s="1657"/>
      <c r="D55" s="1657"/>
      <c r="E55" s="1657"/>
      <c r="F55" s="1657"/>
      <c r="G55" s="1657"/>
      <c r="H55" s="1657"/>
      <c r="I55" s="1657"/>
      <c r="J55" s="1657"/>
      <c r="K55" s="1657"/>
      <c r="L55" s="1657"/>
      <c r="M55" s="1657"/>
      <c r="N55" s="1657"/>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8" t="s">
        <v>459</v>
      </c>
      <c r="C1" s="1668"/>
      <c r="D1" s="420"/>
      <c r="E1" s="1668" t="s">
        <v>460</v>
      </c>
      <c r="F1" s="16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9"/>
      <c r="B1" s="1669"/>
      <c r="C1" s="1669"/>
      <c r="D1" s="1669"/>
      <c r="E1" s="1669"/>
      <c r="F1" s="1669"/>
      <c r="G1" s="1669"/>
      <c r="H1" s="1670" t="s">
        <v>507</v>
      </c>
      <c r="I1" s="1670"/>
      <c r="J1" s="1670"/>
      <c r="K1" s="1670"/>
      <c r="L1" s="1670"/>
      <c r="M1" s="1670"/>
      <c r="N1" s="1670"/>
      <c r="O1" s="1670"/>
      <c r="P1" s="183"/>
      <c r="Q1" s="1671" t="s">
        <v>115</v>
      </c>
      <c r="R1" s="1671"/>
      <c r="S1" s="1672"/>
      <c r="T1" s="1671"/>
      <c r="U1" s="1671"/>
      <c r="V1" s="1671"/>
      <c r="W1" s="1671"/>
      <c r="X1" s="167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73">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73">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C4731C-1034-486A-83A2-1942671D2F3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2026-08-14T22:20:06Z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