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67" documentId="8_{E14B221E-02E2-46A3-8CEC-C736815F2DD5}" xr6:coauthVersionLast="47" xr6:coauthVersionMax="47" xr10:uidLastSave="{BE64549A-65D9-4E9F-A4D3-854C1727E74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3715" r:id="rId12"/>
    <pivotCache cacheId="3716" r:id="rId13"/>
    <pivotCache cacheId="3717" r:id="rId14"/>
    <pivotCache cacheId="3718" r:id="rId15"/>
    <pivotCache cacheId="3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8" i="2"/>
  <c r="X119" i="2"/>
  <c r="X120" i="2"/>
  <c r="X121" i="2"/>
  <c r="X122" i="2"/>
  <c r="X123" i="2"/>
  <c r="X124" i="2"/>
  <c r="X125" i="2"/>
  <c r="X126" i="2"/>
  <c r="X127" i="2"/>
  <c r="X128" i="2"/>
  <c r="X129" i="2"/>
  <c r="X130" i="2"/>
  <c r="X131" i="2"/>
  <c r="X116"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69"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23" i="2"/>
  <c r="X3" i="2"/>
  <c r="X4" i="2"/>
  <c r="X5" i="2"/>
  <c r="X6" i="2"/>
  <c r="X7" i="2"/>
  <c r="X8" i="2"/>
  <c r="X9" i="2"/>
  <c r="X10" i="2"/>
  <c r="X11" i="2"/>
  <c r="X12" i="2"/>
  <c r="X13" i="2"/>
  <c r="X14" i="2"/>
  <c r="X15" i="2"/>
  <c r="X16" i="2"/>
  <c r="X17" i="2"/>
  <c r="X18" i="2"/>
  <c r="X19"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2" i="2"/>
  <c r="Y73" i="2"/>
  <c r="Y74" i="2"/>
  <c r="Y64" i="2"/>
  <c r="Y65" i="2"/>
  <c r="Y54" i="2"/>
  <c r="Y42" i="2"/>
  <c r="Y23" i="2"/>
  <c r="Y24" i="2"/>
  <c r="Y112" i="2"/>
  <c r="Y111" i="2"/>
  <c r="Y110" i="2"/>
  <c r="Y109" i="2"/>
  <c r="Y108" i="2"/>
  <c r="Y107" i="2"/>
  <c r="Y106" i="2"/>
  <c r="Y105" i="2"/>
  <c r="Y104" i="2"/>
  <c r="Y103" i="2"/>
  <c r="Y102"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<sst xmlns="http://schemas.openxmlformats.org/spreadsheetml/2006/main" count="13478" uniqueCount="1629">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</sst>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8:AD112" totalsRowShown="0" headerRowDxfId="207" tableBorderDxfId="206">
  <autoFilter ref="A68: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SUM(V69-W69)</calculatedColumnFormula>
    </tableColumn>
    <tableColumn id="25" xr3:uid="{379DDEA3-89EB-4099-83E7-3171E0DEAC62}" name="UG Percentage Complete" dataDxfId="181">
      <calculatedColumnFormula>IFERROR($W69/$V69,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5" totalsRowShown="0" headerRowDxfId="175" tableBorderDxfId="174">
  <autoFilter ref="A22:AD65"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SUM(V23-W23)</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5" tableBorderDxfId="144">
  <autoFilter ref="A1:AD19"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3" tableBorderDxfId="82">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0" tableBorderDxfId="69">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I28" activePane="topRight" state="frozen"/>
      <selection pane="topRight" activeCell="J35" sqref="J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SUM(V4-W4)</f>
        <v>3015</v>
      </c>
      <c r="Y4" s="699">
        <f t="shared" si="0"/>
        <v>0.51229375606599803</v>
      </c>
      <c r="Z4" s="1125">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SUM(V5-W5)</f>
        <v>3796</v>
      </c>
      <c r="Y5" s="699">
        <f t="shared" si="0"/>
        <v>0</v>
      </c>
      <c r="Z5" s="1126"/>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SUM(V6-W6)</f>
        <v>6634</v>
      </c>
      <c r="Y6" s="699">
        <f t="shared" si="0"/>
        <v>5.4985754985754982E-2</v>
      </c>
      <c r="Z6" s="1125">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SUM(V7-W7)</f>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SUM(V8-W8)</f>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SUM(V9-W9)</f>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SUM(V10-W10)</f>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1117">
        <v>1155</v>
      </c>
      <c r="X11" s="492">
        <f>SUM(V11-W11)</f>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SUM(V12-W12)</f>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SUM(V13-W13)</f>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SUM(V14-W14)</f>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SUM(V15-W15)</f>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1117">
        <v>4794</v>
      </c>
      <c r="X17" s="492">
        <f>SUM(V17-W17)</f>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1117">
        <v>2222</v>
      </c>
      <c r="X18" s="492">
        <f>SUM(V18-W18)</f>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SUM(V19-W19)</f>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f>SUM(V23-W23)</f>
        <v>5534</v>
      </c>
      <c r="Y23" s="699">
        <f t="shared" si="0"/>
        <v>0</v>
      </c>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92">
        <f>SUM(V24-W24)</f>
        <v>3690</v>
      </c>
      <c r="Y24" s="699">
        <f t="shared" si="0"/>
        <v>0</v>
      </c>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SUM(V26-W26)</f>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SUM(V27-W27)</f>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SUM(V28-W28)</f>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SUM(V29-W29)</f>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SUM(V30-W30)</f>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1117">
        <v>1678</v>
      </c>
      <c r="X31" s="492">
        <f>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1117">
        <v>1509</v>
      </c>
      <c r="X32" s="492">
        <f>SUM(V32-W32)</f>
        <v>1869</v>
      </c>
      <c r="Y32" s="699">
        <f t="shared" ref="Y32:Y62" si="1">IFERROR($W32/$V32, 0)</f>
        <v>0.44671403197158083</v>
      </c>
      <c r="Z32" s="364"/>
      <c r="AA32" s="367">
        <v>0</v>
      </c>
      <c r="AB32" s="367">
        <v>0</v>
      </c>
      <c r="AC32" s="833">
        <v>0</v>
      </c>
      <c r="AD32" s="1061" t="s">
        <v>135</v>
      </c>
      <c r="AE32" s="123"/>
    </row>
    <row r="33" spans="1:31" ht="24.75" customHeight="1">
      <c r="A33" s="954" t="s">
        <v>136</v>
      </c>
      <c r="B33" s="485" t="s">
        <v>109</v>
      </c>
      <c r="C33" s="496">
        <v>45976</v>
      </c>
      <c r="D33" s="487"/>
      <c r="E33" s="487"/>
      <c r="F33" s="485" t="s">
        <v>123</v>
      </c>
      <c r="G33" s="720"/>
      <c r="H33" s="489">
        <v>61</v>
      </c>
      <c r="I33" s="698" t="s">
        <v>55</v>
      </c>
      <c r="J33" s="489" t="s">
        <v>63</v>
      </c>
      <c r="K33" s="489"/>
      <c r="L33" s="487"/>
      <c r="M33" s="489" t="s">
        <v>57</v>
      </c>
      <c r="N33" s="567">
        <v>35050</v>
      </c>
      <c r="O33" s="489" t="s">
        <v>57</v>
      </c>
      <c r="P33" s="831" t="s">
        <v>58</v>
      </c>
      <c r="Q33" s="491"/>
      <c r="R33" s="579"/>
      <c r="S33" s="579"/>
      <c r="T33" s="579"/>
      <c r="U33" s="579"/>
      <c r="V33" s="492">
        <v>2527</v>
      </c>
      <c r="W33" s="492"/>
      <c r="X33" s="492">
        <f>SUM(V33-W33)</f>
        <v>2527</v>
      </c>
      <c r="Y33" s="699">
        <f t="shared" si="1"/>
        <v>0</v>
      </c>
      <c r="Z33" s="364"/>
      <c r="AA33" s="367">
        <v>0</v>
      </c>
      <c r="AB33" s="367">
        <v>0</v>
      </c>
      <c r="AC33" s="833">
        <v>0</v>
      </c>
      <c r="AD33" s="494" t="s">
        <v>137</v>
      </c>
      <c r="AE33" s="123"/>
    </row>
    <row r="34" spans="1:31" ht="24.75" customHeight="1">
      <c r="A34" s="954" t="s">
        <v>138</v>
      </c>
      <c r="B34" s="485" t="s">
        <v>109</v>
      </c>
      <c r="C34" s="496">
        <v>45976</v>
      </c>
      <c r="D34" s="487"/>
      <c r="E34" s="487"/>
      <c r="F34" s="485" t="s">
        <v>123</v>
      </c>
      <c r="G34" s="720"/>
      <c r="H34" s="489">
        <v>69</v>
      </c>
      <c r="I34" s="698" t="s">
        <v>55</v>
      </c>
      <c r="J34" s="489" t="s">
        <v>63</v>
      </c>
      <c r="K34" s="489"/>
      <c r="L34" s="487"/>
      <c r="M34" s="489" t="s">
        <v>57</v>
      </c>
      <c r="N34" s="567">
        <v>37418</v>
      </c>
      <c r="O34" s="489" t="s">
        <v>57</v>
      </c>
      <c r="P34" s="831" t="s">
        <v>58</v>
      </c>
      <c r="Q34" s="491"/>
      <c r="R34" s="579"/>
      <c r="S34" s="579"/>
      <c r="T34" s="579"/>
      <c r="U34" s="579"/>
      <c r="V34" s="492">
        <v>2851</v>
      </c>
      <c r="W34" s="492"/>
      <c r="X34" s="492">
        <f>SUM(V34-W34)</f>
        <v>2851</v>
      </c>
      <c r="Y34" s="699">
        <f t="shared" si="1"/>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63</v>
      </c>
      <c r="K35" s="489"/>
      <c r="L35" s="487">
        <v>45954</v>
      </c>
      <c r="M35" s="489" t="s">
        <v>57</v>
      </c>
      <c r="N35" s="567">
        <v>54228.7</v>
      </c>
      <c r="O35" s="489" t="s">
        <v>57</v>
      </c>
      <c r="P35" s="831" t="s">
        <v>58</v>
      </c>
      <c r="Q35" s="491">
        <v>45953</v>
      </c>
      <c r="R35" s="579"/>
      <c r="S35" s="579"/>
      <c r="T35" s="579"/>
      <c r="U35" s="579"/>
      <c r="V35" s="492">
        <v>4342</v>
      </c>
      <c r="W35" s="492"/>
      <c r="X35" s="492">
        <f>SUM(V35-W35)</f>
        <v>4342</v>
      </c>
      <c r="Y35" s="699">
        <f t="shared" si="1"/>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SUM(V36-W36)</f>
        <v>2691</v>
      </c>
      <c r="Y36" s="699">
        <f t="shared" si="1"/>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SUM(V37-W37)</f>
        <v>5030</v>
      </c>
      <c r="Y37" s="699">
        <f t="shared" si="1"/>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SUM(V38-W38)</f>
        <v>6325</v>
      </c>
      <c r="Y38" s="699">
        <f t="shared" si="1"/>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SUM(V39-W39)</f>
        <v>4731</v>
      </c>
      <c r="Y39" s="699">
        <f t="shared" si="1"/>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SUM(V40-W40)</f>
        <v>3183</v>
      </c>
      <c r="Y40" s="699">
        <f t="shared" si="1"/>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SUM(V41-W41)</f>
        <v>119</v>
      </c>
      <c r="Y41" s="699">
        <f t="shared" si="1"/>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f>SUM(V42-W42)</f>
        <v>5917</v>
      </c>
      <c r="Y42" s="699">
        <f t="shared" si="1"/>
        <v>0</v>
      </c>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SUM(V43-W43)</f>
        <v>5324</v>
      </c>
      <c r="Y43" s="699">
        <f t="shared" si="1"/>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SUM(V44-W44)</f>
        <v>6025</v>
      </c>
      <c r="Y44" s="699">
        <f t="shared" si="1"/>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SUM(V45-W45)</f>
        <v>4814</v>
      </c>
      <c r="Y45" s="699">
        <f t="shared" si="1"/>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SUM(V46-W46)</f>
        <v>5053</v>
      </c>
      <c r="Y46" s="699">
        <f t="shared" si="1"/>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SUM(V47-W47)</f>
        <v>1111</v>
      </c>
      <c r="Y47" s="699">
        <f t="shared" si="1"/>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SUM(V48-W48)</f>
        <v>1547</v>
      </c>
      <c r="Y48" s="699">
        <f t="shared" si="1"/>
        <v>0</v>
      </c>
      <c r="Z48" s="364"/>
      <c r="AA48" s="367">
        <v>0</v>
      </c>
      <c r="AB48" s="367">
        <v>0</v>
      </c>
      <c r="AC48" s="677">
        <v>0</v>
      </c>
      <c r="AD48" s="494" t="s">
        <v>128</v>
      </c>
      <c r="AE48" s="123"/>
    </row>
    <row r="49" spans="1:32" ht="24.75" customHeight="1">
      <c r="A49" s="954"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1" t="s">
        <v>74</v>
      </c>
      <c r="Q49" s="491">
        <v>45933</v>
      </c>
      <c r="R49" s="579"/>
      <c r="S49" s="579"/>
      <c r="T49" s="579"/>
      <c r="U49" s="579"/>
      <c r="V49" s="492">
        <v>4104</v>
      </c>
      <c r="W49" s="492">
        <v>3928</v>
      </c>
      <c r="X49" s="492">
        <f>SUM(V49-W49)</f>
        <v>176</v>
      </c>
      <c r="Y49" s="699">
        <f t="shared" si="1"/>
        <v>0.9571150097465887</v>
      </c>
      <c r="Z49" s="499">
        <v>45938</v>
      </c>
      <c r="AA49" s="367">
        <v>0</v>
      </c>
      <c r="AB49" s="367">
        <v>0</v>
      </c>
      <c r="AC49" s="677">
        <v>0</v>
      </c>
      <c r="AD49" s="494" t="s">
        <v>162</v>
      </c>
      <c r="AE49" s="123"/>
    </row>
    <row r="50" spans="1:32" ht="24.75" customHeight="1">
      <c r="A50" s="955"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1" t="s">
        <v>58</v>
      </c>
      <c r="Q50" s="491"/>
      <c r="R50" s="491"/>
      <c r="S50" s="491"/>
      <c r="T50" s="491"/>
      <c r="U50" s="491"/>
      <c r="V50" s="435">
        <v>923</v>
      </c>
      <c r="W50" s="435"/>
      <c r="X50" s="492">
        <f>SUM(V50-W50)</f>
        <v>923</v>
      </c>
      <c r="Y50" s="699">
        <f t="shared" si="1"/>
        <v>0</v>
      </c>
      <c r="Z50" s="205"/>
      <c r="AA50" s="367">
        <v>0</v>
      </c>
      <c r="AB50" s="367">
        <v>0</v>
      </c>
      <c r="AC50" s="492">
        <v>0</v>
      </c>
      <c r="AD50" s="174" t="s">
        <v>128</v>
      </c>
    </row>
    <row r="51" spans="1:32" ht="24.75" customHeight="1">
      <c r="A51" s="955"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1" t="s">
        <v>58</v>
      </c>
      <c r="Q51" s="491"/>
      <c r="R51" s="491"/>
      <c r="S51" s="491"/>
      <c r="T51" s="491"/>
      <c r="U51" s="491"/>
      <c r="V51" s="435">
        <v>1347</v>
      </c>
      <c r="W51" s="435"/>
      <c r="X51" s="492">
        <f>SUM(V51-W51)</f>
        <v>1347</v>
      </c>
      <c r="Y51" s="699">
        <f t="shared" si="1"/>
        <v>0</v>
      </c>
      <c r="Z51" s="364"/>
      <c r="AA51" s="367">
        <v>0</v>
      </c>
      <c r="AB51" s="367">
        <v>0</v>
      </c>
      <c r="AC51" s="833">
        <v>0</v>
      </c>
      <c r="AD51" s="494" t="s">
        <v>165</v>
      </c>
    </row>
    <row r="52" spans="1:32" ht="24.75" customHeight="1">
      <c r="A52" s="955"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1" t="s">
        <v>58</v>
      </c>
      <c r="Q52" s="907"/>
      <c r="R52" s="491"/>
      <c r="S52" s="491"/>
      <c r="T52" s="491"/>
      <c r="U52" s="491"/>
      <c r="V52" s="514">
        <v>226</v>
      </c>
      <c r="W52" s="514"/>
      <c r="X52" s="492">
        <f>SUM(V52-W52)</f>
        <v>226</v>
      </c>
      <c r="Y52" s="699">
        <f t="shared" si="1"/>
        <v>0</v>
      </c>
      <c r="Z52" s="205"/>
      <c r="AA52" s="367">
        <v>0</v>
      </c>
      <c r="AB52" s="367">
        <v>0</v>
      </c>
      <c r="AC52" s="492">
        <v>0</v>
      </c>
      <c r="AD52" s="409" t="s">
        <v>168</v>
      </c>
    </row>
    <row r="53" spans="1:32" ht="24.75" customHeight="1">
      <c r="A53" s="955"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1" t="s">
        <v>58</v>
      </c>
      <c r="Q53" s="491"/>
      <c r="R53" s="491"/>
      <c r="S53" s="491"/>
      <c r="T53" s="491"/>
      <c r="U53" s="491"/>
      <c r="V53" s="435">
        <v>911</v>
      </c>
      <c r="W53" s="435"/>
      <c r="X53" s="492">
        <f>SUM(V53-W53)</f>
        <v>911</v>
      </c>
      <c r="Y53" s="699">
        <f t="shared" si="1"/>
        <v>0</v>
      </c>
      <c r="Z53" s="364"/>
      <c r="AA53" s="367">
        <v>0</v>
      </c>
      <c r="AB53" s="367">
        <v>0</v>
      </c>
      <c r="AC53" s="677">
        <v>0</v>
      </c>
      <c r="AD53" s="494" t="s">
        <v>126</v>
      </c>
    </row>
    <row r="54" spans="1:32" ht="24.75" customHeight="1">
      <c r="A54" s="955" t="s">
        <v>170</v>
      </c>
      <c r="B54" s="485" t="s">
        <v>109</v>
      </c>
      <c r="C54" s="487">
        <v>45687</v>
      </c>
      <c r="D54" s="487"/>
      <c r="E54" s="487"/>
      <c r="F54" s="485" t="s">
        <v>131</v>
      </c>
      <c r="G54" s="488"/>
      <c r="H54" s="489">
        <v>0</v>
      </c>
      <c r="I54" s="489" t="s">
        <v>55</v>
      </c>
      <c r="J54" s="489" t="s">
        <v>111</v>
      </c>
      <c r="K54" s="489" t="s">
        <v>112</v>
      </c>
      <c r="L54" s="487"/>
      <c r="M54" s="489" t="s">
        <v>57</v>
      </c>
      <c r="N54" s="567">
        <v>72842</v>
      </c>
      <c r="O54" s="489" t="s">
        <v>57</v>
      </c>
      <c r="P54" s="831" t="s">
        <v>58</v>
      </c>
      <c r="Q54" s="491"/>
      <c r="R54" s="491"/>
      <c r="S54" s="491"/>
      <c r="T54" s="491"/>
      <c r="U54" s="491"/>
      <c r="V54" s="492">
        <v>5780</v>
      </c>
      <c r="W54" s="492"/>
      <c r="X54" s="492">
        <f>SUM(V54-W54)</f>
        <v>5780</v>
      </c>
      <c r="Y54" s="699">
        <f t="shared" si="1"/>
        <v>0</v>
      </c>
      <c r="Z54" s="364"/>
      <c r="AA54" s="367">
        <v>0</v>
      </c>
      <c r="AB54" s="367">
        <v>0</v>
      </c>
      <c r="AC54" s="677">
        <v>0</v>
      </c>
      <c r="AD54" s="494" t="s">
        <v>113</v>
      </c>
    </row>
    <row r="55" spans="1:32" ht="24.75" customHeight="1">
      <c r="A55" s="955"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1" t="s">
        <v>58</v>
      </c>
      <c r="Q55" s="491"/>
      <c r="R55" s="491"/>
      <c r="S55" s="491"/>
      <c r="T55" s="491"/>
      <c r="U55" s="491"/>
      <c r="V55" s="514">
        <v>1433</v>
      </c>
      <c r="W55" s="514"/>
      <c r="X55" s="492">
        <f>SUM(V55-W55)</f>
        <v>1433</v>
      </c>
      <c r="Y55" s="699">
        <f t="shared" si="1"/>
        <v>0</v>
      </c>
      <c r="Z55" s="205"/>
      <c r="AA55" s="367">
        <v>0</v>
      </c>
      <c r="AB55" s="367">
        <v>0</v>
      </c>
      <c r="AC55" s="492">
        <v>0</v>
      </c>
      <c r="AD55" s="409" t="s">
        <v>173</v>
      </c>
    </row>
    <row r="56" spans="1:32" ht="24.75" customHeight="1">
      <c r="A56" s="955"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1" t="s">
        <v>64</v>
      </c>
      <c r="Q56" s="491">
        <v>45866</v>
      </c>
      <c r="R56" s="491"/>
      <c r="S56" s="491"/>
      <c r="T56" s="491"/>
      <c r="U56" s="491"/>
      <c r="V56" s="435">
        <v>1403</v>
      </c>
      <c r="W56" s="435"/>
      <c r="X56" s="492">
        <f>SUM(V56-W56)</f>
        <v>1403</v>
      </c>
      <c r="Y56" s="699">
        <f t="shared" si="1"/>
        <v>0</v>
      </c>
      <c r="Z56" s="205"/>
      <c r="AA56" s="367">
        <v>0</v>
      </c>
      <c r="AB56" s="367">
        <v>0</v>
      </c>
      <c r="AC56" s="492">
        <v>0</v>
      </c>
      <c r="AD56" s="174" t="s">
        <v>176</v>
      </c>
    </row>
    <row r="57" spans="1:32" ht="24.75" customHeight="1">
      <c r="A57" s="955"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1" t="s">
        <v>58</v>
      </c>
      <c r="Q57" s="491"/>
      <c r="R57" s="491"/>
      <c r="S57" s="491"/>
      <c r="T57" s="491"/>
      <c r="U57" s="491"/>
      <c r="V57" s="435">
        <v>465</v>
      </c>
      <c r="W57" s="435"/>
      <c r="X57" s="492">
        <f>SUM(V57-W57)</f>
        <v>465</v>
      </c>
      <c r="Y57" s="699">
        <f t="shared" si="1"/>
        <v>0</v>
      </c>
      <c r="Z57" s="364"/>
      <c r="AA57" s="367">
        <v>0</v>
      </c>
      <c r="AB57" s="367">
        <v>0</v>
      </c>
      <c r="AC57" s="677">
        <v>0</v>
      </c>
      <c r="AD57" s="494" t="s">
        <v>121</v>
      </c>
      <c r="AF57" s="402"/>
    </row>
    <row r="58" spans="1:32" ht="24.75" customHeight="1">
      <c r="A58" s="955"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1" t="s">
        <v>58</v>
      </c>
      <c r="Q58" s="491"/>
      <c r="R58" s="491"/>
      <c r="S58" s="491"/>
      <c r="T58" s="491"/>
      <c r="U58" s="491"/>
      <c r="V58" s="435">
        <v>2710</v>
      </c>
      <c r="W58" s="435"/>
      <c r="X58" s="492">
        <f>SUM(V58-W58)</f>
        <v>2710</v>
      </c>
      <c r="Y58" s="699">
        <f t="shared" si="1"/>
        <v>0</v>
      </c>
      <c r="Z58" s="364"/>
      <c r="AA58" s="367">
        <v>0</v>
      </c>
      <c r="AB58" s="367">
        <v>0</v>
      </c>
      <c r="AC58" s="677">
        <v>0</v>
      </c>
      <c r="AD58" s="494" t="s">
        <v>179</v>
      </c>
      <c r="AF58" s="402"/>
    </row>
    <row r="59" spans="1:32" ht="24.75" customHeight="1">
      <c r="A59" s="954"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1" t="s">
        <v>58</v>
      </c>
      <c r="Q59" s="491">
        <v>45953</v>
      </c>
      <c r="R59" s="491"/>
      <c r="S59" s="491"/>
      <c r="T59" s="491"/>
      <c r="U59" s="491"/>
      <c r="V59" s="514">
        <v>4544</v>
      </c>
      <c r="W59" s="514"/>
      <c r="X59" s="492">
        <f>SUM(V59-W59)</f>
        <v>4544</v>
      </c>
      <c r="Y59" s="699">
        <f t="shared" si="1"/>
        <v>0</v>
      </c>
      <c r="Z59" s="205"/>
      <c r="AA59" s="367">
        <v>0</v>
      </c>
      <c r="AB59" s="367">
        <v>0</v>
      </c>
      <c r="AC59" s="492">
        <v>0</v>
      </c>
      <c r="AD59" s="409" t="s">
        <v>183</v>
      </c>
      <c r="AF59" s="402"/>
    </row>
    <row r="60" spans="1:32" ht="24.75" customHeight="1">
      <c r="A60" s="954"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1" t="s">
        <v>58</v>
      </c>
      <c r="Q60" s="491"/>
      <c r="R60" s="491"/>
      <c r="S60" s="491"/>
      <c r="T60" s="491"/>
      <c r="U60" s="491"/>
      <c r="V60" s="435">
        <v>0</v>
      </c>
      <c r="W60" s="435"/>
      <c r="X60" s="492">
        <f>SUM(V60-W60)</f>
        <v>0</v>
      </c>
      <c r="Y60" s="699">
        <f t="shared" si="1"/>
        <v>0</v>
      </c>
      <c r="Z60" s="205"/>
      <c r="AA60" s="367">
        <v>0</v>
      </c>
      <c r="AB60" s="367">
        <v>0</v>
      </c>
      <c r="AC60" s="492">
        <v>0</v>
      </c>
      <c r="AD60" s="174" t="s">
        <v>186</v>
      </c>
      <c r="AF60" s="402"/>
    </row>
    <row r="61" spans="1:32" ht="24.75" customHeight="1">
      <c r="A61" s="955"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1" t="s">
        <v>58</v>
      </c>
      <c r="Q61" s="491">
        <v>45939</v>
      </c>
      <c r="R61" s="491"/>
      <c r="S61" s="491"/>
      <c r="T61" s="491"/>
      <c r="U61" s="491"/>
      <c r="V61" s="435">
        <v>7421</v>
      </c>
      <c r="W61" s="435"/>
      <c r="X61" s="492">
        <f>SUM(V61-W61)</f>
        <v>7421</v>
      </c>
      <c r="Y61" s="699">
        <f t="shared" si="1"/>
        <v>0</v>
      </c>
      <c r="Z61" s="205"/>
      <c r="AA61" s="367">
        <v>0</v>
      </c>
      <c r="AB61" s="367">
        <v>0</v>
      </c>
      <c r="AC61" s="492">
        <v>0</v>
      </c>
      <c r="AD61" s="174" t="s">
        <v>188</v>
      </c>
      <c r="AE61" s="173"/>
      <c r="AF61" s="402"/>
    </row>
    <row r="62" spans="1:32" ht="24.75" customHeight="1">
      <c r="A62" s="955"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1" t="s">
        <v>64</v>
      </c>
      <c r="Q62" s="491">
        <v>45950</v>
      </c>
      <c r="R62" s="491"/>
      <c r="S62" s="491"/>
      <c r="T62" s="491"/>
      <c r="U62" s="491"/>
      <c r="V62" s="435">
        <v>3078</v>
      </c>
      <c r="W62" s="435"/>
      <c r="X62" s="492">
        <f>SUM(V62-W62)</f>
        <v>3078</v>
      </c>
      <c r="Y62" s="699">
        <f t="shared" si="1"/>
        <v>0</v>
      </c>
      <c r="Z62" s="205"/>
      <c r="AA62" s="367">
        <v>0</v>
      </c>
      <c r="AB62" s="367">
        <v>0</v>
      </c>
      <c r="AC62" s="492">
        <v>0</v>
      </c>
      <c r="AD62" s="174" t="s">
        <v>190</v>
      </c>
      <c r="AE62" s="173"/>
      <c r="AF62" s="402"/>
    </row>
    <row r="63" spans="1:32" ht="24.75" customHeight="1">
      <c r="A63" s="954"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1" t="s">
        <v>64</v>
      </c>
      <c r="Q63" s="491">
        <v>45936</v>
      </c>
      <c r="R63" s="491"/>
      <c r="S63" s="491"/>
      <c r="T63" s="491"/>
      <c r="U63" s="491"/>
      <c r="V63" s="435">
        <v>19287</v>
      </c>
      <c r="W63" s="1118">
        <v>17597</v>
      </c>
      <c r="X63" s="492">
        <f>SUM(V63-W63)</f>
        <v>1690</v>
      </c>
      <c r="Y63" s="699">
        <f t="shared" ref="Y63:Y112" si="2">IFERROR($W63/$V63, 0)</f>
        <v>0.91237621195623997</v>
      </c>
      <c r="Z63" s="499">
        <v>45944</v>
      </c>
      <c r="AA63" s="367">
        <v>0</v>
      </c>
      <c r="AB63" s="367">
        <v>0</v>
      </c>
      <c r="AC63" s="492">
        <v>0</v>
      </c>
      <c r="AD63" s="174" t="s">
        <v>193</v>
      </c>
      <c r="AE63" s="173"/>
      <c r="AF63" s="402"/>
    </row>
    <row r="64" spans="1:32" ht="24.75" customHeight="1">
      <c r="A64" s="954" t="s">
        <v>194</v>
      </c>
      <c r="B64" s="485" t="s">
        <v>109</v>
      </c>
      <c r="C64" s="487">
        <v>45989</v>
      </c>
      <c r="D64" s="487" t="s">
        <v>192</v>
      </c>
      <c r="E64" s="487"/>
      <c r="F64" s="485" t="s">
        <v>131</v>
      </c>
      <c r="G64" s="488"/>
      <c r="H64" s="489">
        <v>303</v>
      </c>
      <c r="I64" s="698" t="s">
        <v>55</v>
      </c>
      <c r="J64" s="489" t="s">
        <v>56</v>
      </c>
      <c r="K64" s="489"/>
      <c r="L64" s="487">
        <v>45953</v>
      </c>
      <c r="M64" s="489" t="s">
        <v>57</v>
      </c>
      <c r="N64" s="567">
        <v>168480.8</v>
      </c>
      <c r="O64" s="489" t="s">
        <v>57</v>
      </c>
      <c r="P64" s="831" t="s">
        <v>64</v>
      </c>
      <c r="Q64" s="491">
        <v>45953</v>
      </c>
      <c r="R64" s="491"/>
      <c r="S64" s="491"/>
      <c r="T64" s="491"/>
      <c r="U64" s="491"/>
      <c r="V64" s="492">
        <v>16290</v>
      </c>
      <c r="W64" s="492"/>
      <c r="X64" s="492">
        <f>SUM(V64-W64)</f>
        <v>16290</v>
      </c>
      <c r="Y64" s="699">
        <f t="shared" si="2"/>
        <v>0</v>
      </c>
      <c r="Z64" s="364"/>
      <c r="AA64" s="367">
        <v>0</v>
      </c>
      <c r="AB64" s="367">
        <v>0</v>
      </c>
      <c r="AC64" s="492">
        <v>0</v>
      </c>
      <c r="AD64" s="798" t="s">
        <v>195</v>
      </c>
      <c r="AE64" s="173"/>
      <c r="AF64" s="402"/>
    </row>
    <row r="65" spans="1:56" ht="24.75" customHeight="1">
      <c r="A65" s="954" t="s">
        <v>196</v>
      </c>
      <c r="B65" s="485" t="s">
        <v>109</v>
      </c>
      <c r="C65" s="487">
        <v>46017</v>
      </c>
      <c r="D65" s="487" t="s">
        <v>197</v>
      </c>
      <c r="E65" s="487">
        <v>45936</v>
      </c>
      <c r="F65" s="485" t="s">
        <v>110</v>
      </c>
      <c r="G65" s="488"/>
      <c r="H65" s="489">
        <v>157</v>
      </c>
      <c r="I65" s="698" t="s">
        <v>55</v>
      </c>
      <c r="J65" s="489" t="s">
        <v>56</v>
      </c>
      <c r="K65" s="489"/>
      <c r="L65" s="487">
        <v>45943</v>
      </c>
      <c r="M65" s="489" t="s">
        <v>57</v>
      </c>
      <c r="N65" s="567">
        <v>64059.5</v>
      </c>
      <c r="O65" s="489" t="s">
        <v>57</v>
      </c>
      <c r="P65" s="831" t="s">
        <v>64</v>
      </c>
      <c r="Q65" s="491">
        <v>45943</v>
      </c>
      <c r="R65" s="491"/>
      <c r="S65" s="491"/>
      <c r="T65" s="491"/>
      <c r="U65" s="491"/>
      <c r="V65" s="492">
        <v>5576</v>
      </c>
      <c r="W65" s="492"/>
      <c r="X65" s="492">
        <f>SUM(V65-W65)</f>
        <v>5576</v>
      </c>
      <c r="Y65" s="699">
        <f t="shared" si="2"/>
        <v>0</v>
      </c>
      <c r="Z65" s="364"/>
      <c r="AA65" s="367">
        <v>0</v>
      </c>
      <c r="AB65" s="367">
        <v>0</v>
      </c>
      <c r="AC65" s="492">
        <v>0</v>
      </c>
      <c r="AD65" s="798" t="s">
        <v>198</v>
      </c>
      <c r="AE65" s="173"/>
      <c r="AF65" s="402"/>
    </row>
    <row r="66" spans="1:56" ht="24.75" customHeight="1">
      <c r="A66" s="485"/>
      <c r="B66" s="1120"/>
      <c r="C66" s="487"/>
      <c r="D66" s="487"/>
      <c r="E66" s="487"/>
      <c r="F66" s="485"/>
      <c r="G66" s="488"/>
      <c r="H66" s="489"/>
      <c r="I66" s="490"/>
      <c r="J66" s="489"/>
      <c r="K66" s="489"/>
      <c r="L66" s="487"/>
      <c r="M66" s="489"/>
      <c r="N66" s="567"/>
      <c r="O66" s="489"/>
      <c r="P66" s="831"/>
      <c r="Q66" s="491"/>
      <c r="R66" s="491"/>
      <c r="S66" s="491"/>
      <c r="T66" s="491"/>
      <c r="U66" s="491"/>
      <c r="V66" s="492"/>
      <c r="W66" s="492"/>
      <c r="X66" s="492"/>
      <c r="Y66" s="699"/>
      <c r="Z66" s="364"/>
      <c r="AA66" s="367"/>
      <c r="AB66" s="367"/>
      <c r="AC66" s="492"/>
      <c r="AD66" s="798"/>
      <c r="AE66" s="173"/>
      <c r="AF66" s="402"/>
    </row>
    <row r="67" spans="1:56" ht="24.75" customHeight="1">
      <c r="A67" s="485"/>
      <c r="B67" s="1120"/>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953" t="s">
        <v>199</v>
      </c>
      <c r="B68" s="894" t="s">
        <v>20</v>
      </c>
      <c r="C68" s="894" t="s">
        <v>21</v>
      </c>
      <c r="D68" s="894" t="s">
        <v>22</v>
      </c>
      <c r="E68" s="894" t="s">
        <v>23</v>
      </c>
      <c r="F68" s="894" t="s">
        <v>24</v>
      </c>
      <c r="G68" s="894" t="s">
        <v>25</v>
      </c>
      <c r="H68" s="894" t="s">
        <v>26</v>
      </c>
      <c r="I68" s="894" t="s">
        <v>27</v>
      </c>
      <c r="J68" s="894" t="s">
        <v>28</v>
      </c>
      <c r="K68" s="894" t="s">
        <v>29</v>
      </c>
      <c r="L68" s="894" t="s">
        <v>30</v>
      </c>
      <c r="M68" s="894" t="s">
        <v>31</v>
      </c>
      <c r="N68" s="895" t="s">
        <v>32</v>
      </c>
      <c r="O68" s="894" t="s">
        <v>33</v>
      </c>
      <c r="P68" s="896" t="s">
        <v>34</v>
      </c>
      <c r="Q68" s="483" t="s">
        <v>35</v>
      </c>
      <c r="R68" s="483" t="s">
        <v>36</v>
      </c>
      <c r="S68" s="483" t="s">
        <v>37</v>
      </c>
      <c r="T68" s="483" t="s">
        <v>38</v>
      </c>
      <c r="U68" s="483" t="s">
        <v>39</v>
      </c>
      <c r="V68" s="483" t="s">
        <v>40</v>
      </c>
      <c r="W68" s="483" t="s">
        <v>41</v>
      </c>
      <c r="X68" s="483" t="s">
        <v>42</v>
      </c>
      <c r="Y68" s="483" t="s">
        <v>43</v>
      </c>
      <c r="Z68" s="483" t="s">
        <v>44</v>
      </c>
      <c r="AA68" s="484" t="s">
        <v>45</v>
      </c>
      <c r="AB68" s="483" t="s">
        <v>46</v>
      </c>
      <c r="AC68" s="483" t="s">
        <v>47</v>
      </c>
      <c r="AD68" s="897" t="s">
        <v>48</v>
      </c>
      <c r="AE68" s="173"/>
      <c r="AF68" s="402"/>
    </row>
    <row r="69" spans="1:56" ht="24.75" customHeight="1">
      <c r="A69" s="954" t="s">
        <v>200</v>
      </c>
      <c r="B69" s="908" t="s">
        <v>201</v>
      </c>
      <c r="C69" s="487">
        <v>45991</v>
      </c>
      <c r="D69" s="487"/>
      <c r="E69" s="487"/>
      <c r="F69" s="487"/>
      <c r="G69" s="720"/>
      <c r="H69" s="489">
        <v>0</v>
      </c>
      <c r="I69" s="698" t="s">
        <v>55</v>
      </c>
      <c r="J69" s="489" t="s">
        <v>63</v>
      </c>
      <c r="K69" s="498"/>
      <c r="L69" s="487"/>
      <c r="M69" s="489" t="s">
        <v>57</v>
      </c>
      <c r="N69" s="567">
        <v>82825</v>
      </c>
      <c r="O69" s="489" t="s">
        <v>57</v>
      </c>
      <c r="P69" s="831" t="s">
        <v>64</v>
      </c>
      <c r="Q69" s="491">
        <v>45932</v>
      </c>
      <c r="R69" s="491"/>
      <c r="S69" s="491"/>
      <c r="T69" s="491"/>
      <c r="U69" s="491"/>
      <c r="V69" s="435">
        <v>6210</v>
      </c>
      <c r="W69" s="435"/>
      <c r="X69" s="492">
        <f>SUM(V69-W69)</f>
        <v>6210</v>
      </c>
      <c r="Y69" s="699">
        <f t="shared" si="2"/>
        <v>0</v>
      </c>
      <c r="Z69" s="364"/>
      <c r="AA69" s="367">
        <v>0</v>
      </c>
      <c r="AB69" s="367">
        <v>0</v>
      </c>
      <c r="AC69" s="41">
        <v>0</v>
      </c>
      <c r="AD69" s="798" t="s">
        <v>202</v>
      </c>
      <c r="AE69" s="173"/>
      <c r="AF69" s="402"/>
    </row>
    <row r="70" spans="1:56" ht="24.75" customHeight="1">
      <c r="A70" s="954" t="s">
        <v>203</v>
      </c>
      <c r="B70" s="908" t="s">
        <v>201</v>
      </c>
      <c r="C70" s="487">
        <v>45976</v>
      </c>
      <c r="D70" s="487"/>
      <c r="E70" s="487"/>
      <c r="F70" s="487"/>
      <c r="G70" s="720"/>
      <c r="H70" s="489">
        <v>7</v>
      </c>
      <c r="I70" s="698" t="s">
        <v>55</v>
      </c>
      <c r="J70" s="489" t="s">
        <v>63</v>
      </c>
      <c r="K70" s="498"/>
      <c r="L70" s="487"/>
      <c r="M70" s="489" t="s">
        <v>57</v>
      </c>
      <c r="N70" s="567">
        <v>34736.85</v>
      </c>
      <c r="O70" s="489" t="s">
        <v>57</v>
      </c>
      <c r="P70" s="831" t="s">
        <v>64</v>
      </c>
      <c r="Q70" s="491">
        <v>45932</v>
      </c>
      <c r="R70" s="491"/>
      <c r="S70" s="491"/>
      <c r="T70" s="491"/>
      <c r="U70" s="491"/>
      <c r="V70" s="435">
        <v>2601</v>
      </c>
      <c r="W70" s="435"/>
      <c r="X70" s="492">
        <f>SUM(V70-W70)</f>
        <v>2601</v>
      </c>
      <c r="Y70" s="699">
        <f t="shared" si="2"/>
        <v>0</v>
      </c>
      <c r="Z70" s="364"/>
      <c r="AA70" s="367">
        <v>0</v>
      </c>
      <c r="AB70" s="367">
        <v>0</v>
      </c>
      <c r="AC70" s="41">
        <v>2601</v>
      </c>
      <c r="AD70" s="494" t="s">
        <v>204</v>
      </c>
      <c r="AE70" s="173"/>
      <c r="AF70" s="402"/>
    </row>
    <row r="71" spans="1:56" ht="24.75" customHeight="1">
      <c r="A71" s="955" t="s">
        <v>205</v>
      </c>
      <c r="B71" s="908" t="s">
        <v>201</v>
      </c>
      <c r="C71" s="487">
        <v>45991</v>
      </c>
      <c r="D71" s="495"/>
      <c r="E71" s="496">
        <v>45716</v>
      </c>
      <c r="F71" s="495" t="s">
        <v>206</v>
      </c>
      <c r="G71" s="899" t="s">
        <v>207</v>
      </c>
      <c r="H71" s="498">
        <v>0</v>
      </c>
      <c r="I71" s="904" t="s">
        <v>55</v>
      </c>
      <c r="J71" s="498" t="s">
        <v>63</v>
      </c>
      <c r="K71" s="498" t="s">
        <v>208</v>
      </c>
      <c r="L71" s="487">
        <v>45716</v>
      </c>
      <c r="M71" s="498" t="s">
        <v>57</v>
      </c>
      <c r="N71" s="568">
        <v>14013.5</v>
      </c>
      <c r="O71" s="498" t="s">
        <v>57</v>
      </c>
      <c r="P71" s="828" t="s">
        <v>64</v>
      </c>
      <c r="Q71" s="499">
        <v>45721</v>
      </c>
      <c r="R71" s="499"/>
      <c r="S71" s="499"/>
      <c r="T71" s="499"/>
      <c r="U71" s="499"/>
      <c r="V71" s="41">
        <v>150</v>
      </c>
      <c r="W71" s="501"/>
      <c r="X71" s="492">
        <f>SUM(V71-W71)</f>
        <v>150</v>
      </c>
      <c r="Y71" s="699">
        <f t="shared" si="2"/>
        <v>0</v>
      </c>
      <c r="Z71" s="364"/>
      <c r="AA71" s="367">
        <v>0</v>
      </c>
      <c r="AB71" s="367">
        <v>0</v>
      </c>
      <c r="AC71" s="41">
        <v>0</v>
      </c>
      <c r="AD71" s="174" t="s">
        <v>209</v>
      </c>
      <c r="AE71" s="173"/>
      <c r="AF71" s="402"/>
    </row>
    <row r="72" spans="1:56" ht="24.75" customHeight="1">
      <c r="A72" s="954" t="s">
        <v>210</v>
      </c>
      <c r="B72" s="908" t="s">
        <v>201</v>
      </c>
      <c r="C72" s="487">
        <v>45999</v>
      </c>
      <c r="D72" s="495"/>
      <c r="E72" s="496"/>
      <c r="F72" s="495"/>
      <c r="G72" s="497"/>
      <c r="H72" s="498">
        <v>0</v>
      </c>
      <c r="I72" s="698" t="s">
        <v>55</v>
      </c>
      <c r="J72" s="489" t="s">
        <v>63</v>
      </c>
      <c r="K72" s="489"/>
      <c r="L72" s="487"/>
      <c r="M72" s="498" t="s">
        <v>57</v>
      </c>
      <c r="N72" s="568">
        <v>4911.8999999999996</v>
      </c>
      <c r="O72" s="498" t="s">
        <v>57</v>
      </c>
      <c r="P72" s="828" t="s">
        <v>58</v>
      </c>
      <c r="Q72" s="499"/>
      <c r="R72" s="499"/>
      <c r="S72" s="499"/>
      <c r="T72" s="499"/>
      <c r="U72" s="499"/>
      <c r="V72" s="41">
        <v>294</v>
      </c>
      <c r="W72" s="492"/>
      <c r="X72" s="492">
        <f>SUM(V72-W72)</f>
        <v>294</v>
      </c>
      <c r="Y72" s="699">
        <f t="shared" si="2"/>
        <v>0</v>
      </c>
      <c r="Z72" s="364"/>
      <c r="AA72" s="367">
        <v>0</v>
      </c>
      <c r="AB72" s="367">
        <v>0</v>
      </c>
      <c r="AC72" s="41">
        <v>0</v>
      </c>
      <c r="AD72" s="798" t="s">
        <v>211</v>
      </c>
      <c r="AE72" s="173"/>
      <c r="AF72" s="402"/>
    </row>
    <row r="73" spans="1:56" ht="24.75" customHeight="1">
      <c r="A73" s="954" t="s">
        <v>212</v>
      </c>
      <c r="B73" s="908" t="s">
        <v>201</v>
      </c>
      <c r="C73" s="487">
        <v>46021</v>
      </c>
      <c r="D73" s="487"/>
      <c r="E73" s="487"/>
      <c r="F73" s="487"/>
      <c r="G73" s="488"/>
      <c r="H73" s="489">
        <v>82</v>
      </c>
      <c r="I73" s="489" t="s">
        <v>55</v>
      </c>
      <c r="J73" s="489" t="s">
        <v>63</v>
      </c>
      <c r="K73" s="489"/>
      <c r="L73" s="487"/>
      <c r="M73" s="489" t="s">
        <v>57</v>
      </c>
      <c r="N73" s="567">
        <v>56294</v>
      </c>
      <c r="O73" s="489" t="s">
        <v>57</v>
      </c>
      <c r="P73" s="831" t="s">
        <v>58</v>
      </c>
      <c r="Q73" s="491"/>
      <c r="R73" s="491"/>
      <c r="S73" s="491"/>
      <c r="T73" s="491"/>
      <c r="U73" s="491"/>
      <c r="V73" s="492">
        <v>4146</v>
      </c>
      <c r="W73" s="492"/>
      <c r="X73" s="492">
        <f>SUM(V73-W73)</f>
        <v>4146</v>
      </c>
      <c r="Y73" s="699">
        <f t="shared" si="2"/>
        <v>0</v>
      </c>
      <c r="Z73" s="499"/>
      <c r="AA73" s="367">
        <v>0</v>
      </c>
      <c r="AB73" s="367">
        <v>0</v>
      </c>
      <c r="AC73" s="492">
        <v>0</v>
      </c>
      <c r="AD73" s="798"/>
      <c r="AE73" s="173"/>
    </row>
    <row r="74" spans="1:56" ht="24.75" customHeight="1">
      <c r="A74" s="954" t="s">
        <v>213</v>
      </c>
      <c r="B74" s="908" t="s">
        <v>201</v>
      </c>
      <c r="C74" s="487">
        <v>46021</v>
      </c>
      <c r="D74" s="487"/>
      <c r="E74" s="487"/>
      <c r="F74" s="487"/>
      <c r="G74" s="488"/>
      <c r="H74" s="489">
        <v>54</v>
      </c>
      <c r="I74" s="489" t="s">
        <v>55</v>
      </c>
      <c r="J74" s="489" t="s">
        <v>63</v>
      </c>
      <c r="K74" s="489"/>
      <c r="L74" s="487"/>
      <c r="M74" s="489" t="s">
        <v>57</v>
      </c>
      <c r="N74" s="567">
        <v>58240</v>
      </c>
      <c r="O74" s="489" t="s">
        <v>57</v>
      </c>
      <c r="P74" s="831" t="s">
        <v>58</v>
      </c>
      <c r="Q74" s="491"/>
      <c r="R74" s="491"/>
      <c r="S74" s="491"/>
      <c r="T74" s="491"/>
      <c r="U74" s="491"/>
      <c r="V74" s="492">
        <v>4594</v>
      </c>
      <c r="W74" s="492"/>
      <c r="X74" s="492">
        <f>SUM(V74-W74)</f>
        <v>4594</v>
      </c>
      <c r="Y74" s="699">
        <f t="shared" si="2"/>
        <v>0</v>
      </c>
      <c r="Z74" s="499"/>
      <c r="AA74" s="367">
        <v>0</v>
      </c>
      <c r="AB74" s="367">
        <v>0</v>
      </c>
      <c r="AC74" s="41">
        <v>0</v>
      </c>
      <c r="AD74" s="494" t="s">
        <v>214</v>
      </c>
      <c r="AE74" s="173"/>
    </row>
    <row r="75" spans="1:56" ht="24.75" customHeight="1">
      <c r="A75" s="954" t="s">
        <v>215</v>
      </c>
      <c r="B75" s="908" t="s">
        <v>201</v>
      </c>
      <c r="C75" s="487">
        <v>45960</v>
      </c>
      <c r="D75" s="496" t="s">
        <v>216</v>
      </c>
      <c r="E75" s="496">
        <v>45950</v>
      </c>
      <c r="F75" s="495" t="s">
        <v>206</v>
      </c>
      <c r="G75" s="903"/>
      <c r="H75" s="909">
        <v>82</v>
      </c>
      <c r="I75" s="904" t="s">
        <v>55</v>
      </c>
      <c r="J75" s="909" t="s">
        <v>63</v>
      </c>
      <c r="K75" s="511"/>
      <c r="L75" s="496">
        <v>45902</v>
      </c>
      <c r="M75" s="904" t="s">
        <v>57</v>
      </c>
      <c r="N75" s="910">
        <v>87830</v>
      </c>
      <c r="O75" s="904" t="s">
        <v>57</v>
      </c>
      <c r="P75" s="828" t="s">
        <v>74</v>
      </c>
      <c r="Q75" s="499">
        <v>45898</v>
      </c>
      <c r="R75" s="499"/>
      <c r="S75" s="499"/>
      <c r="T75" s="499"/>
      <c r="U75" s="499"/>
      <c r="V75" s="1127">
        <v>7022</v>
      </c>
      <c r="W75" s="1122">
        <v>423</v>
      </c>
      <c r="X75" s="492">
        <f>SUM(V75-W75)</f>
        <v>6599</v>
      </c>
      <c r="Y75" s="699">
        <f t="shared" si="2"/>
        <v>6.0239248077470803E-2</v>
      </c>
      <c r="Z75" s="364"/>
      <c r="AA75" s="367">
        <v>0</v>
      </c>
      <c r="AB75" s="367">
        <v>0</v>
      </c>
      <c r="AC75" s="41">
        <v>0</v>
      </c>
      <c r="AD75" s="798" t="s">
        <v>217</v>
      </c>
    </row>
    <row r="76" spans="1:56" ht="24.75" customHeight="1">
      <c r="A76" s="954" t="s">
        <v>218</v>
      </c>
      <c r="B76" s="908" t="s">
        <v>201</v>
      </c>
      <c r="C76" s="487">
        <v>45960</v>
      </c>
      <c r="D76" s="496" t="s">
        <v>216</v>
      </c>
      <c r="E76" s="496">
        <v>45930</v>
      </c>
      <c r="F76" s="495" t="s">
        <v>206</v>
      </c>
      <c r="G76" s="903"/>
      <c r="H76" s="909">
        <v>80</v>
      </c>
      <c r="I76" s="904" t="s">
        <v>55</v>
      </c>
      <c r="J76" s="909" t="s">
        <v>63</v>
      </c>
      <c r="K76" s="904"/>
      <c r="L76" s="496">
        <v>45902</v>
      </c>
      <c r="M76" s="904" t="s">
        <v>57</v>
      </c>
      <c r="N76" s="910">
        <v>90173</v>
      </c>
      <c r="O76" s="904" t="s">
        <v>57</v>
      </c>
      <c r="P76" s="828" t="s">
        <v>74</v>
      </c>
      <c r="Q76" s="499">
        <v>45898</v>
      </c>
      <c r="R76" s="499"/>
      <c r="S76" s="499"/>
      <c r="T76" s="499"/>
      <c r="U76" s="499"/>
      <c r="V76" s="1127">
        <v>7009</v>
      </c>
      <c r="W76" s="1118">
        <v>6575</v>
      </c>
      <c r="X76" s="492">
        <f>SUM(V76-W76)</f>
        <v>434</v>
      </c>
      <c r="Y76" s="699">
        <f t="shared" si="2"/>
        <v>0.93807961192752176</v>
      </c>
      <c r="Z76" s="499">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4" t="s">
        <v>219</v>
      </c>
      <c r="B77" s="908" t="s">
        <v>201</v>
      </c>
      <c r="C77" s="487">
        <v>45989</v>
      </c>
      <c r="D77" s="496"/>
      <c r="E77" s="496"/>
      <c r="F77" s="495"/>
      <c r="G77" s="903"/>
      <c r="H77" s="909">
        <v>69</v>
      </c>
      <c r="I77" s="489" t="s">
        <v>55</v>
      </c>
      <c r="J77" s="489" t="s">
        <v>63</v>
      </c>
      <c r="K77" s="489"/>
      <c r="L77" s="496">
        <v>45925</v>
      </c>
      <c r="M77" s="904" t="s">
        <v>57</v>
      </c>
      <c r="N77" s="910">
        <v>51632</v>
      </c>
      <c r="O77" s="904" t="s">
        <v>57</v>
      </c>
      <c r="P77" s="828" t="s">
        <v>64</v>
      </c>
      <c r="Q77" s="499">
        <v>45932</v>
      </c>
      <c r="R77" s="499"/>
      <c r="S77" s="499"/>
      <c r="T77" s="499"/>
      <c r="U77" s="499"/>
      <c r="V77" s="1127">
        <v>3997</v>
      </c>
      <c r="W77" s="435"/>
      <c r="X77" s="492">
        <f>SUM(V77-W77)</f>
        <v>3997</v>
      </c>
      <c r="Y77" s="699">
        <f t="shared" si="2"/>
        <v>0</v>
      </c>
      <c r="Z77" s="364"/>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221</v>
      </c>
      <c r="B78" s="908" t="s">
        <v>201</v>
      </c>
      <c r="C78" s="487">
        <v>45989</v>
      </c>
      <c r="D78" s="496"/>
      <c r="E78" s="496"/>
      <c r="F78" s="495"/>
      <c r="G78" s="903"/>
      <c r="H78" s="909">
        <v>74</v>
      </c>
      <c r="I78" s="489" t="s">
        <v>55</v>
      </c>
      <c r="J78" s="489" t="s">
        <v>63</v>
      </c>
      <c r="K78" s="489"/>
      <c r="L78" s="496"/>
      <c r="M78" s="904" t="s">
        <v>57</v>
      </c>
      <c r="N78" s="910">
        <v>47064</v>
      </c>
      <c r="O78" s="904" t="s">
        <v>57</v>
      </c>
      <c r="P78" s="828" t="s">
        <v>64</v>
      </c>
      <c r="Q78" s="499">
        <v>45932</v>
      </c>
      <c r="R78" s="499"/>
      <c r="S78" s="499"/>
      <c r="T78" s="499"/>
      <c r="U78" s="499"/>
      <c r="V78" s="1127">
        <v>4366</v>
      </c>
      <c r="W78" s="435"/>
      <c r="X78" s="492">
        <f>SUM(V78-W78)</f>
        <v>4366</v>
      </c>
      <c r="Y78" s="699">
        <f t="shared" si="2"/>
        <v>0</v>
      </c>
      <c r="Z78" s="364"/>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222</v>
      </c>
      <c r="B79" s="908" t="s">
        <v>201</v>
      </c>
      <c r="C79" s="487">
        <v>45989</v>
      </c>
      <c r="D79" s="496"/>
      <c r="E79" s="496"/>
      <c r="F79" s="495"/>
      <c r="G79" s="903"/>
      <c r="H79" s="909">
        <v>81</v>
      </c>
      <c r="I79" s="489" t="s">
        <v>55</v>
      </c>
      <c r="J79" s="489" t="s">
        <v>63</v>
      </c>
      <c r="K79" s="489"/>
      <c r="L79" s="496"/>
      <c r="M79" s="904" t="s">
        <v>57</v>
      </c>
      <c r="N79" s="910">
        <v>68962</v>
      </c>
      <c r="O79" s="904" t="s">
        <v>57</v>
      </c>
      <c r="P79" s="828" t="s">
        <v>64</v>
      </c>
      <c r="Q79" s="499">
        <v>45932</v>
      </c>
      <c r="R79" s="499"/>
      <c r="S79" s="499"/>
      <c r="T79" s="499"/>
      <c r="U79" s="499"/>
      <c r="V79" s="1127">
        <v>5333</v>
      </c>
      <c r="W79" s="435"/>
      <c r="X79" s="492">
        <f>SUM(V79-W79)</f>
        <v>5333</v>
      </c>
      <c r="Y79" s="699">
        <f t="shared" si="2"/>
        <v>0</v>
      </c>
      <c r="Z79" s="364"/>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223</v>
      </c>
      <c r="B80" s="908" t="s">
        <v>201</v>
      </c>
      <c r="C80" s="487">
        <v>45960</v>
      </c>
      <c r="D80" s="496" t="s">
        <v>224</v>
      </c>
      <c r="E80" s="496">
        <v>45950</v>
      </c>
      <c r="F80" s="495" t="s">
        <v>225</v>
      </c>
      <c r="G80" s="903"/>
      <c r="H80" s="909">
        <v>80</v>
      </c>
      <c r="I80" s="904" t="s">
        <v>55</v>
      </c>
      <c r="J80" s="909" t="s">
        <v>63</v>
      </c>
      <c r="K80" s="904"/>
      <c r="L80" s="496">
        <v>45905</v>
      </c>
      <c r="M80" s="904" t="s">
        <v>57</v>
      </c>
      <c r="N80" s="910">
        <v>66674.3</v>
      </c>
      <c r="O80" s="904" t="s">
        <v>57</v>
      </c>
      <c r="P80" s="828" t="s">
        <v>64</v>
      </c>
      <c r="Q80" s="499">
        <v>45922</v>
      </c>
      <c r="R80" s="499"/>
      <c r="S80" s="499"/>
      <c r="T80" s="499"/>
      <c r="U80" s="499"/>
      <c r="V80" s="1127">
        <v>4672</v>
      </c>
      <c r="W80" s="1118">
        <v>3247</v>
      </c>
      <c r="X80" s="492">
        <f>SUM(V80-W80)</f>
        <v>1425</v>
      </c>
      <c r="Y80" s="699">
        <f t="shared" si="2"/>
        <v>0.69499143835616439</v>
      </c>
      <c r="Z80" s="364"/>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6" t="s">
        <v>227</v>
      </c>
      <c r="B81" s="908" t="s">
        <v>201</v>
      </c>
      <c r="C81" s="487">
        <v>45989</v>
      </c>
      <c r="D81" s="496"/>
      <c r="E81" s="496"/>
      <c r="F81" s="495"/>
      <c r="G81" s="903"/>
      <c r="H81" s="909">
        <v>48</v>
      </c>
      <c r="I81" s="489" t="s">
        <v>55</v>
      </c>
      <c r="J81" s="489" t="s">
        <v>63</v>
      </c>
      <c r="K81" s="489"/>
      <c r="L81" s="496"/>
      <c r="M81" s="904" t="s">
        <v>57</v>
      </c>
      <c r="N81" s="910">
        <v>39064</v>
      </c>
      <c r="O81" s="904" t="s">
        <v>57</v>
      </c>
      <c r="P81" s="828" t="s">
        <v>64</v>
      </c>
      <c r="Q81" s="499">
        <v>45932</v>
      </c>
      <c r="R81" s="499"/>
      <c r="S81" s="499"/>
      <c r="T81" s="499"/>
      <c r="U81" s="499"/>
      <c r="V81" s="1127">
        <v>2982</v>
      </c>
      <c r="W81" s="435"/>
      <c r="X81" s="492">
        <f>SUM(V81-W81)</f>
        <v>2982</v>
      </c>
      <c r="Y81" s="699">
        <f t="shared" si="2"/>
        <v>0</v>
      </c>
      <c r="Z81" s="364"/>
      <c r="AA81" s="367">
        <v>0</v>
      </c>
      <c r="AB81" s="367">
        <v>0</v>
      </c>
      <c r="AC81" s="677">
        <v>0</v>
      </c>
      <c r="AD81" s="494" t="s">
        <v>228</v>
      </c>
      <c r="AE81" s="102"/>
    </row>
    <row r="82" spans="1:31" ht="24.75" customHeight="1">
      <c r="A82" s="955" t="s">
        <v>229</v>
      </c>
      <c r="B82" s="908" t="s">
        <v>201</v>
      </c>
      <c r="C82" s="487">
        <v>46172</v>
      </c>
      <c r="D82" s="496"/>
      <c r="E82" s="496"/>
      <c r="F82" s="495"/>
      <c r="G82" s="1046"/>
      <c r="H82" s="498">
        <v>52</v>
      </c>
      <c r="I82" s="904" t="s">
        <v>55</v>
      </c>
      <c r="J82" s="909" t="s">
        <v>63</v>
      </c>
      <c r="K82" s="489" t="s">
        <v>230</v>
      </c>
      <c r="L82" s="496"/>
      <c r="M82" s="904" t="s">
        <v>57</v>
      </c>
      <c r="N82" s="568">
        <v>61830</v>
      </c>
      <c r="O82" s="904" t="s">
        <v>57</v>
      </c>
      <c r="P82" s="828" t="s">
        <v>58</v>
      </c>
      <c r="Q82" s="499"/>
      <c r="R82" s="499"/>
      <c r="S82" s="499"/>
      <c r="T82" s="499"/>
      <c r="U82" s="499"/>
      <c r="V82" s="41">
        <v>5149</v>
      </c>
      <c r="W82" s="492"/>
      <c r="X82" s="492">
        <f>SUM(V82-W82)</f>
        <v>5149</v>
      </c>
      <c r="Y82" s="699">
        <f t="shared" si="2"/>
        <v>0</v>
      </c>
      <c r="Z82" s="364"/>
      <c r="AA82" s="367">
        <v>0</v>
      </c>
      <c r="AB82" s="367">
        <v>0</v>
      </c>
      <c r="AC82" s="677">
        <v>0</v>
      </c>
      <c r="AD82" s="798" t="s">
        <v>231</v>
      </c>
      <c r="AE82" s="102"/>
    </row>
    <row r="83" spans="1:31" ht="24.75" customHeight="1">
      <c r="A83" s="955" t="s">
        <v>232</v>
      </c>
      <c r="B83" s="908" t="s">
        <v>201</v>
      </c>
      <c r="C83" s="487">
        <v>46172</v>
      </c>
      <c r="D83" s="496"/>
      <c r="E83" s="496"/>
      <c r="F83" s="495"/>
      <c r="G83" s="1046"/>
      <c r="H83" s="498">
        <v>56</v>
      </c>
      <c r="I83" s="904" t="s">
        <v>55</v>
      </c>
      <c r="J83" s="909" t="s">
        <v>63</v>
      </c>
      <c r="K83" s="489" t="s">
        <v>230</v>
      </c>
      <c r="L83" s="496"/>
      <c r="M83" s="904" t="s">
        <v>57</v>
      </c>
      <c r="N83" s="568">
        <v>75665</v>
      </c>
      <c r="O83" s="904" t="s">
        <v>57</v>
      </c>
      <c r="P83" s="828" t="s">
        <v>58</v>
      </c>
      <c r="Q83" s="499"/>
      <c r="R83" s="499"/>
      <c r="S83" s="499"/>
      <c r="T83" s="499"/>
      <c r="U83" s="499"/>
      <c r="V83" s="41">
        <v>6249</v>
      </c>
      <c r="W83" s="492"/>
      <c r="X83" s="492">
        <f>SUM(V83-W83)</f>
        <v>6249</v>
      </c>
      <c r="Y83" s="699">
        <f t="shared" si="2"/>
        <v>0</v>
      </c>
      <c r="Z83" s="364"/>
      <c r="AA83" s="367">
        <v>0</v>
      </c>
      <c r="AB83" s="367">
        <v>0</v>
      </c>
      <c r="AC83" s="677">
        <v>0</v>
      </c>
      <c r="AD83" s="494" t="s">
        <v>233</v>
      </c>
      <c r="AE83" s="102"/>
    </row>
    <row r="84" spans="1:31" ht="24.75" customHeight="1">
      <c r="A84" s="955" t="s">
        <v>234</v>
      </c>
      <c r="B84" s="908" t="s">
        <v>201</v>
      </c>
      <c r="C84" s="487">
        <v>46172</v>
      </c>
      <c r="D84" s="496"/>
      <c r="E84" s="496"/>
      <c r="F84" s="495"/>
      <c r="G84" s="903"/>
      <c r="H84" s="909">
        <v>70</v>
      </c>
      <c r="I84" s="904" t="s">
        <v>55</v>
      </c>
      <c r="J84" s="909" t="s">
        <v>63</v>
      </c>
      <c r="K84" s="489" t="s">
        <v>230</v>
      </c>
      <c r="L84" s="496"/>
      <c r="M84" s="904" t="s">
        <v>57</v>
      </c>
      <c r="N84" s="910">
        <v>80624</v>
      </c>
      <c r="O84" s="904" t="s">
        <v>57</v>
      </c>
      <c r="P84" s="828" t="s">
        <v>58</v>
      </c>
      <c r="Q84" s="499"/>
      <c r="R84" s="499"/>
      <c r="S84" s="499"/>
      <c r="T84" s="499"/>
      <c r="U84" s="499"/>
      <c r="V84" s="1127">
        <v>6762</v>
      </c>
      <c r="W84" s="435"/>
      <c r="X84" s="492">
        <f>SUM(V84-W84)</f>
        <v>6762</v>
      </c>
      <c r="Y84" s="699">
        <f t="shared" si="2"/>
        <v>0</v>
      </c>
      <c r="Z84" s="364"/>
      <c r="AA84" s="367">
        <v>0</v>
      </c>
      <c r="AB84" s="367">
        <v>0</v>
      </c>
      <c r="AC84" s="677">
        <v>0</v>
      </c>
      <c r="AD84" s="494" t="s">
        <v>235</v>
      </c>
      <c r="AE84" s="102"/>
    </row>
    <row r="85" spans="1:31" ht="24.75" customHeight="1">
      <c r="A85" s="955" t="s">
        <v>236</v>
      </c>
      <c r="B85" s="908" t="s">
        <v>201</v>
      </c>
      <c r="C85" s="487">
        <v>46172</v>
      </c>
      <c r="D85" s="496"/>
      <c r="E85" s="496"/>
      <c r="F85" s="495"/>
      <c r="G85" s="1046"/>
      <c r="H85" s="498">
        <v>30</v>
      </c>
      <c r="I85" s="904" t="s">
        <v>55</v>
      </c>
      <c r="J85" s="909" t="s">
        <v>63</v>
      </c>
      <c r="K85" s="489" t="s">
        <v>230</v>
      </c>
      <c r="L85" s="496"/>
      <c r="M85" s="904" t="s">
        <v>57</v>
      </c>
      <c r="N85" s="568">
        <v>45160</v>
      </c>
      <c r="O85" s="904" t="s">
        <v>57</v>
      </c>
      <c r="P85" s="828" t="s">
        <v>58</v>
      </c>
      <c r="Q85" s="499"/>
      <c r="R85" s="499"/>
      <c r="S85" s="499"/>
      <c r="T85" s="499"/>
      <c r="U85" s="499"/>
      <c r="V85" s="41">
        <v>3700</v>
      </c>
      <c r="W85" s="492"/>
      <c r="X85" s="492">
        <f>SUM(V85-W85)</f>
        <v>3700</v>
      </c>
      <c r="Y85" s="699">
        <f t="shared" si="2"/>
        <v>0</v>
      </c>
      <c r="Z85" s="364"/>
      <c r="AA85" s="367">
        <v>0</v>
      </c>
      <c r="AB85" s="367">
        <v>0</v>
      </c>
      <c r="AC85" s="677">
        <v>0</v>
      </c>
      <c r="AD85" s="494" t="s">
        <v>237</v>
      </c>
      <c r="AE85" s="102"/>
    </row>
    <row r="86" spans="1:31" ht="24.75" customHeight="1">
      <c r="A86" s="955" t="s">
        <v>238</v>
      </c>
      <c r="B86" s="908" t="s">
        <v>201</v>
      </c>
      <c r="C86" s="487">
        <v>46172</v>
      </c>
      <c r="D86" s="496"/>
      <c r="E86" s="496"/>
      <c r="F86" s="495"/>
      <c r="G86" s="903"/>
      <c r="H86" s="909">
        <v>48</v>
      </c>
      <c r="I86" s="904" t="s">
        <v>55</v>
      </c>
      <c r="J86" s="909" t="s">
        <v>63</v>
      </c>
      <c r="K86" s="489" t="s">
        <v>230</v>
      </c>
      <c r="L86" s="496"/>
      <c r="M86" s="904" t="s">
        <v>57</v>
      </c>
      <c r="N86" s="910">
        <v>54814</v>
      </c>
      <c r="O86" s="904" t="s">
        <v>57</v>
      </c>
      <c r="P86" s="828" t="s">
        <v>58</v>
      </c>
      <c r="Q86" s="499"/>
      <c r="R86" s="499"/>
      <c r="S86" s="499"/>
      <c r="T86" s="499"/>
      <c r="U86" s="499"/>
      <c r="V86" s="1127">
        <v>4515</v>
      </c>
      <c r="W86" s="435"/>
      <c r="X86" s="492">
        <f>SUM(V86-W86)</f>
        <v>4515</v>
      </c>
      <c r="Y86" s="699">
        <f t="shared" si="2"/>
        <v>0</v>
      </c>
      <c r="Z86" s="364"/>
      <c r="AA86" s="367">
        <v>0</v>
      </c>
      <c r="AB86" s="367">
        <v>0</v>
      </c>
      <c r="AC86" s="677">
        <v>0</v>
      </c>
      <c r="AD86" s="494" t="s">
        <v>239</v>
      </c>
      <c r="AE86" s="102"/>
    </row>
    <row r="87" spans="1:31" ht="24.75" customHeight="1">
      <c r="A87" s="955" t="s">
        <v>240</v>
      </c>
      <c r="B87" s="908" t="s">
        <v>201</v>
      </c>
      <c r="C87" s="487">
        <v>46172</v>
      </c>
      <c r="D87" s="496"/>
      <c r="E87" s="496"/>
      <c r="F87" s="495"/>
      <c r="G87" s="903"/>
      <c r="H87" s="909">
        <v>60</v>
      </c>
      <c r="I87" s="904" t="s">
        <v>55</v>
      </c>
      <c r="J87" s="909" t="s">
        <v>63</v>
      </c>
      <c r="K87" s="489" t="s">
        <v>230</v>
      </c>
      <c r="L87" s="496"/>
      <c r="M87" s="904" t="s">
        <v>57</v>
      </c>
      <c r="N87" s="910">
        <v>76865.5</v>
      </c>
      <c r="O87" s="904" t="s">
        <v>57</v>
      </c>
      <c r="P87" s="828" t="s">
        <v>58</v>
      </c>
      <c r="Q87" s="499"/>
      <c r="R87" s="499"/>
      <c r="S87" s="499"/>
      <c r="T87" s="499"/>
      <c r="U87" s="499"/>
      <c r="V87" s="1127">
        <v>5795</v>
      </c>
      <c r="W87" s="435"/>
      <c r="X87" s="492">
        <f>SUM(V87-W87)</f>
        <v>5795</v>
      </c>
      <c r="Y87" s="699">
        <f t="shared" si="2"/>
        <v>0</v>
      </c>
      <c r="Z87" s="364"/>
      <c r="AA87" s="367">
        <v>0</v>
      </c>
      <c r="AB87" s="367">
        <v>0</v>
      </c>
      <c r="AC87" s="677">
        <v>0</v>
      </c>
      <c r="AD87" s="494" t="s">
        <v>239</v>
      </c>
      <c r="AE87" s="102"/>
    </row>
    <row r="88" spans="1:31" ht="24.75" customHeight="1">
      <c r="A88" s="955" t="s">
        <v>241</v>
      </c>
      <c r="B88" s="908" t="s">
        <v>201</v>
      </c>
      <c r="C88" s="487">
        <v>46172</v>
      </c>
      <c r="D88" s="496"/>
      <c r="E88" s="496"/>
      <c r="F88" s="495"/>
      <c r="G88" s="903"/>
      <c r="H88" s="909">
        <v>72</v>
      </c>
      <c r="I88" s="904" t="s">
        <v>55</v>
      </c>
      <c r="J88" s="909" t="s">
        <v>63</v>
      </c>
      <c r="K88" s="489" t="s">
        <v>230</v>
      </c>
      <c r="L88" s="496"/>
      <c r="M88" s="904" t="s">
        <v>57</v>
      </c>
      <c r="N88" s="910">
        <v>85035</v>
      </c>
      <c r="O88" s="904" t="s">
        <v>57</v>
      </c>
      <c r="P88" s="828" t="s">
        <v>58</v>
      </c>
      <c r="Q88" s="499"/>
      <c r="R88" s="499"/>
      <c r="S88" s="499"/>
      <c r="T88" s="499"/>
      <c r="U88" s="499"/>
      <c r="V88" s="1127">
        <v>7140</v>
      </c>
      <c r="W88" s="435"/>
      <c r="X88" s="492">
        <f>SUM(V88-W88)</f>
        <v>7140</v>
      </c>
      <c r="Y88" s="699">
        <f t="shared" si="2"/>
        <v>0</v>
      </c>
      <c r="Z88" s="364"/>
      <c r="AA88" s="367">
        <v>0</v>
      </c>
      <c r="AB88" s="367">
        <v>0</v>
      </c>
      <c r="AC88" s="677">
        <v>0</v>
      </c>
      <c r="AD88" s="494" t="s">
        <v>239</v>
      </c>
      <c r="AE88" s="102"/>
    </row>
    <row r="89" spans="1:31" ht="24.75" customHeight="1">
      <c r="A89" s="955" t="s">
        <v>242</v>
      </c>
      <c r="B89" s="908" t="s">
        <v>201</v>
      </c>
      <c r="C89" s="487">
        <v>46172</v>
      </c>
      <c r="D89" s="496"/>
      <c r="E89" s="496"/>
      <c r="F89" s="495"/>
      <c r="G89" s="1046"/>
      <c r="H89" s="498">
        <v>20</v>
      </c>
      <c r="I89" s="904" t="s">
        <v>55</v>
      </c>
      <c r="J89" s="909" t="s">
        <v>63</v>
      </c>
      <c r="K89" s="489" t="s">
        <v>230</v>
      </c>
      <c r="L89" s="496"/>
      <c r="M89" s="904" t="s">
        <v>57</v>
      </c>
      <c r="N89" s="568">
        <v>23501</v>
      </c>
      <c r="O89" s="904" t="s">
        <v>57</v>
      </c>
      <c r="P89" s="828" t="s">
        <v>58</v>
      </c>
      <c r="Q89" s="499"/>
      <c r="R89" s="499"/>
      <c r="S89" s="499"/>
      <c r="T89" s="499"/>
      <c r="U89" s="499"/>
      <c r="V89" s="41">
        <v>1831</v>
      </c>
      <c r="W89" s="492"/>
      <c r="X89" s="492">
        <f>SUM(V89-W89)</f>
        <v>1831</v>
      </c>
      <c r="Y89" s="699">
        <f t="shared" si="2"/>
        <v>0</v>
      </c>
      <c r="Z89" s="364"/>
      <c r="AA89" s="367">
        <v>0</v>
      </c>
      <c r="AB89" s="367">
        <v>0</v>
      </c>
      <c r="AC89" s="677">
        <v>0</v>
      </c>
      <c r="AD89" s="494" t="s">
        <v>233</v>
      </c>
      <c r="AE89" s="102"/>
    </row>
    <row r="90" spans="1:31" ht="24.75" customHeight="1">
      <c r="A90" s="955" t="s">
        <v>243</v>
      </c>
      <c r="B90" s="908" t="s">
        <v>201</v>
      </c>
      <c r="C90" s="487">
        <v>46111</v>
      </c>
      <c r="D90" s="496"/>
      <c r="E90" s="496"/>
      <c r="F90" s="495"/>
      <c r="G90" s="903"/>
      <c r="H90" s="498">
        <v>0</v>
      </c>
      <c r="I90" s="489" t="s">
        <v>55</v>
      </c>
      <c r="J90" s="489" t="s">
        <v>111</v>
      </c>
      <c r="K90" s="489" t="s">
        <v>112</v>
      </c>
      <c r="L90" s="496"/>
      <c r="M90" s="498" t="s">
        <v>57</v>
      </c>
      <c r="N90" s="568">
        <v>11518.95</v>
      </c>
      <c r="O90" s="498" t="s">
        <v>57</v>
      </c>
      <c r="P90" s="828" t="s">
        <v>58</v>
      </c>
      <c r="Q90" s="499"/>
      <c r="R90" s="499"/>
      <c r="S90" s="499"/>
      <c r="T90" s="499"/>
      <c r="U90" s="499"/>
      <c r="V90" s="1128">
        <v>881</v>
      </c>
      <c r="W90" s="492"/>
      <c r="X90" s="492">
        <f>SUM(V90-W90)</f>
        <v>881</v>
      </c>
      <c r="Y90" s="699">
        <f t="shared" si="2"/>
        <v>0</v>
      </c>
      <c r="Z90" s="364"/>
      <c r="AA90" s="367">
        <v>0</v>
      </c>
      <c r="AB90" s="367">
        <v>0</v>
      </c>
      <c r="AC90" s="677">
        <v>0</v>
      </c>
      <c r="AD90" s="494" t="s">
        <v>244</v>
      </c>
      <c r="AE90" s="102"/>
    </row>
    <row r="91" spans="1:31" ht="24.75" customHeight="1">
      <c r="A91" s="954" t="s">
        <v>245</v>
      </c>
      <c r="B91" s="908" t="s">
        <v>201</v>
      </c>
      <c r="C91" s="487">
        <v>45960</v>
      </c>
      <c r="D91" s="495"/>
      <c r="E91" s="496"/>
      <c r="F91" s="495"/>
      <c r="G91" s="899"/>
      <c r="H91" s="498">
        <v>0</v>
      </c>
      <c r="I91" s="904" t="s">
        <v>55</v>
      </c>
      <c r="J91" s="498" t="s">
        <v>63</v>
      </c>
      <c r="K91" s="511"/>
      <c r="L91" s="496"/>
      <c r="M91" s="498" t="s">
        <v>57</v>
      </c>
      <c r="N91" s="568">
        <v>29960</v>
      </c>
      <c r="O91" s="498" t="s">
        <v>57</v>
      </c>
      <c r="P91" s="828" t="s">
        <v>58</v>
      </c>
      <c r="Q91" s="499">
        <v>45922</v>
      </c>
      <c r="R91" s="499"/>
      <c r="S91" s="499"/>
      <c r="T91" s="499"/>
      <c r="U91" s="499"/>
      <c r="V91" s="926">
        <v>2372</v>
      </c>
      <c r="W91" s="492"/>
      <c r="X91" s="492">
        <f>SUM(V91-W91)</f>
        <v>2372</v>
      </c>
      <c r="Y91" s="699">
        <f t="shared" si="2"/>
        <v>0</v>
      </c>
      <c r="Z91" s="364"/>
      <c r="AA91" s="367">
        <v>0</v>
      </c>
      <c r="AB91" s="367">
        <v>0</v>
      </c>
      <c r="AC91" s="41">
        <v>0</v>
      </c>
      <c r="AD91" s="174" t="s">
        <v>246</v>
      </c>
      <c r="AE91" s="102"/>
    </row>
    <row r="92" spans="1:31" ht="24.75" customHeight="1">
      <c r="A92" s="954" t="s">
        <v>247</v>
      </c>
      <c r="B92" s="908" t="s">
        <v>201</v>
      </c>
      <c r="C92" s="487">
        <v>46111</v>
      </c>
      <c r="D92" s="495"/>
      <c r="E92" s="496"/>
      <c r="F92" s="495"/>
      <c r="G92" s="497"/>
      <c r="H92" s="498">
        <v>0</v>
      </c>
      <c r="I92" s="904" t="s">
        <v>55</v>
      </c>
      <c r="J92" s="498" t="s">
        <v>63</v>
      </c>
      <c r="K92" s="489"/>
      <c r="L92" s="496"/>
      <c r="M92" s="498" t="s">
        <v>57</v>
      </c>
      <c r="N92" s="568">
        <v>3995.4</v>
      </c>
      <c r="O92" s="498" t="s">
        <v>57</v>
      </c>
      <c r="P92" s="828" t="s">
        <v>58</v>
      </c>
      <c r="Q92" s="499"/>
      <c r="R92" s="499"/>
      <c r="S92" s="499"/>
      <c r="T92" s="499"/>
      <c r="U92" s="499"/>
      <c r="V92" s="41">
        <v>294</v>
      </c>
      <c r="W92" s="492"/>
      <c r="X92" s="492">
        <f>SUM(V92-W92)</f>
        <v>294</v>
      </c>
      <c r="Y92" s="699">
        <f t="shared" si="2"/>
        <v>0</v>
      </c>
      <c r="Z92" s="364"/>
      <c r="AA92" s="367">
        <v>0</v>
      </c>
      <c r="AB92" s="367">
        <v>0</v>
      </c>
      <c r="AC92" s="41">
        <v>0</v>
      </c>
      <c r="AD92" s="798" t="s">
        <v>248</v>
      </c>
      <c r="AE92" s="102"/>
    </row>
    <row r="93" spans="1:31" ht="24.75" customHeight="1">
      <c r="A93" s="954" t="s">
        <v>249</v>
      </c>
      <c r="B93" s="908" t="s">
        <v>201</v>
      </c>
      <c r="C93" s="487">
        <v>45960</v>
      </c>
      <c r="D93" s="495" t="s">
        <v>224</v>
      </c>
      <c r="E93" s="496">
        <v>45944</v>
      </c>
      <c r="F93" s="495" t="s">
        <v>225</v>
      </c>
      <c r="G93" s="899"/>
      <c r="H93" s="498">
        <v>0</v>
      </c>
      <c r="I93" s="904" t="s">
        <v>55</v>
      </c>
      <c r="J93" s="498" t="s">
        <v>63</v>
      </c>
      <c r="K93" s="511"/>
      <c r="L93" s="496"/>
      <c r="M93" s="498" t="s">
        <v>57</v>
      </c>
      <c r="N93" s="568">
        <v>50539.6</v>
      </c>
      <c r="O93" s="498" t="s">
        <v>57</v>
      </c>
      <c r="P93" s="828" t="s">
        <v>58</v>
      </c>
      <c r="Q93" s="499">
        <v>45932</v>
      </c>
      <c r="R93" s="499"/>
      <c r="S93" s="499"/>
      <c r="T93" s="499"/>
      <c r="U93" s="499"/>
      <c r="V93" s="926">
        <v>4084</v>
      </c>
      <c r="W93" s="492">
        <v>2175</v>
      </c>
      <c r="X93" s="492">
        <f>SUM(V93-W93)</f>
        <v>1909</v>
      </c>
      <c r="Y93" s="699">
        <f t="shared" si="2"/>
        <v>0.53256611165523993</v>
      </c>
      <c r="Z93" s="364"/>
      <c r="AA93" s="367">
        <v>0</v>
      </c>
      <c r="AB93" s="367">
        <v>0</v>
      </c>
      <c r="AC93" s="41">
        <v>0</v>
      </c>
      <c r="AD93" s="174" t="s">
        <v>250</v>
      </c>
      <c r="AE93" s="102"/>
    </row>
    <row r="94" spans="1:31" ht="24.75" customHeight="1">
      <c r="A94" s="954" t="s">
        <v>251</v>
      </c>
      <c r="B94" s="908" t="s">
        <v>201</v>
      </c>
      <c r="C94" s="487">
        <v>46002</v>
      </c>
      <c r="D94" s="495"/>
      <c r="E94" s="496"/>
      <c r="F94" s="495"/>
      <c r="G94" s="497"/>
      <c r="H94" s="498">
        <v>0</v>
      </c>
      <c r="I94" s="904" t="s">
        <v>55</v>
      </c>
      <c r="J94" s="498" t="s">
        <v>63</v>
      </c>
      <c r="K94" s="489"/>
      <c r="L94" s="496"/>
      <c r="M94" s="498" t="s">
        <v>57</v>
      </c>
      <c r="N94" s="568">
        <v>1675.2</v>
      </c>
      <c r="O94" s="498" t="s">
        <v>57</v>
      </c>
      <c r="P94" s="828" t="s">
        <v>58</v>
      </c>
      <c r="Q94" s="499"/>
      <c r="R94" s="499"/>
      <c r="S94" s="499"/>
      <c r="T94" s="499"/>
      <c r="U94" s="499"/>
      <c r="V94" s="41">
        <v>123</v>
      </c>
      <c r="W94" s="492"/>
      <c r="X94" s="492">
        <f>SUM(V94-W94)</f>
        <v>123</v>
      </c>
      <c r="Y94" s="699">
        <f t="shared" si="2"/>
        <v>0</v>
      </c>
      <c r="Z94" s="364"/>
      <c r="AA94" s="367">
        <v>0</v>
      </c>
      <c r="AB94" s="367">
        <v>0</v>
      </c>
      <c r="AC94" s="41">
        <v>0</v>
      </c>
      <c r="AD94" s="798" t="s">
        <v>248</v>
      </c>
      <c r="AE94" s="102"/>
    </row>
    <row r="95" spans="1:31" ht="24.75" customHeight="1">
      <c r="A95" s="954" t="s">
        <v>252</v>
      </c>
      <c r="B95" s="908" t="s">
        <v>201</v>
      </c>
      <c r="C95" s="487" t="s">
        <v>253</v>
      </c>
      <c r="D95" s="495" t="s">
        <v>60</v>
      </c>
      <c r="E95" s="496"/>
      <c r="F95" s="495"/>
      <c r="G95" s="899"/>
      <c r="H95" s="498">
        <v>0</v>
      </c>
      <c r="I95" s="489" t="s">
        <v>55</v>
      </c>
      <c r="J95" s="498" t="s">
        <v>63</v>
      </c>
      <c r="K95" s="489"/>
      <c r="L95" s="496"/>
      <c r="M95" s="498" t="s">
        <v>57</v>
      </c>
      <c r="N95" s="568">
        <v>2670.65</v>
      </c>
      <c r="O95" s="498" t="s">
        <v>57</v>
      </c>
      <c r="P95" s="828" t="s">
        <v>58</v>
      </c>
      <c r="Q95" s="499"/>
      <c r="R95" s="499"/>
      <c r="S95" s="499"/>
      <c r="T95" s="499"/>
      <c r="U95" s="499"/>
      <c r="V95" s="1128">
        <v>209</v>
      </c>
      <c r="W95" s="492"/>
      <c r="X95" s="492">
        <f>SUM(V95-W95)</f>
        <v>209</v>
      </c>
      <c r="Y95" s="699">
        <f t="shared" si="2"/>
        <v>0</v>
      </c>
      <c r="Z95" s="364"/>
      <c r="AA95" s="367">
        <v>0</v>
      </c>
      <c r="AB95" s="367">
        <v>0</v>
      </c>
      <c r="AC95" s="677">
        <v>0</v>
      </c>
      <c r="AD95" s="494" t="s">
        <v>202</v>
      </c>
      <c r="AE95" s="102"/>
    </row>
    <row r="96" spans="1:31" ht="24.75" customHeight="1">
      <c r="A96" s="954" t="s">
        <v>254</v>
      </c>
      <c r="B96" s="908" t="s">
        <v>201</v>
      </c>
      <c r="C96" s="487">
        <v>45960</v>
      </c>
      <c r="D96" s="495" t="s">
        <v>60</v>
      </c>
      <c r="E96" s="496">
        <v>45867</v>
      </c>
      <c r="F96" s="495" t="s">
        <v>206</v>
      </c>
      <c r="G96" s="899" t="s">
        <v>255</v>
      </c>
      <c r="H96" s="498">
        <v>0</v>
      </c>
      <c r="I96" s="904" t="s">
        <v>55</v>
      </c>
      <c r="J96" s="498" t="s">
        <v>63</v>
      </c>
      <c r="K96" s="489"/>
      <c r="L96" s="496"/>
      <c r="M96" s="498" t="s">
        <v>57</v>
      </c>
      <c r="N96" s="568">
        <v>144972.5</v>
      </c>
      <c r="O96" s="498" t="s">
        <v>57</v>
      </c>
      <c r="P96" s="828" t="s">
        <v>74</v>
      </c>
      <c r="Q96" s="499">
        <v>45867</v>
      </c>
      <c r="R96" s="499"/>
      <c r="S96" s="499"/>
      <c r="T96" s="499"/>
      <c r="U96" s="499"/>
      <c r="V96" s="926">
        <v>4825</v>
      </c>
      <c r="W96" s="492">
        <v>2733</v>
      </c>
      <c r="X96" s="492">
        <f>SUM(V96-W96)</f>
        <v>2092</v>
      </c>
      <c r="Y96" s="699">
        <f t="shared" si="2"/>
        <v>0.56642487046632128</v>
      </c>
      <c r="Z96" s="499">
        <v>45884</v>
      </c>
      <c r="AA96" s="367">
        <v>0</v>
      </c>
      <c r="AB96" s="367">
        <v>0</v>
      </c>
      <c r="AC96" s="41">
        <v>0</v>
      </c>
      <c r="AD96" s="494"/>
      <c r="AE96" s="102"/>
    </row>
    <row r="97" spans="1:31" ht="24.75" customHeight="1">
      <c r="A97" s="955" t="s">
        <v>256</v>
      </c>
      <c r="B97" s="908" t="s">
        <v>201</v>
      </c>
      <c r="C97" s="487">
        <v>45960</v>
      </c>
      <c r="D97" s="495" t="s">
        <v>224</v>
      </c>
      <c r="E97" s="496">
        <v>45923</v>
      </c>
      <c r="F97" s="495" t="s">
        <v>225</v>
      </c>
      <c r="G97" s="899"/>
      <c r="H97" s="498">
        <v>0</v>
      </c>
      <c r="I97" s="904" t="s">
        <v>55</v>
      </c>
      <c r="J97" s="498" t="s">
        <v>63</v>
      </c>
      <c r="K97" s="489"/>
      <c r="L97" s="496"/>
      <c r="M97" s="498" t="s">
        <v>57</v>
      </c>
      <c r="N97" s="568">
        <v>139581.6</v>
      </c>
      <c r="O97" s="498" t="s">
        <v>57</v>
      </c>
      <c r="P97" s="828" t="s">
        <v>58</v>
      </c>
      <c r="Q97" s="499">
        <v>45918</v>
      </c>
      <c r="R97" s="499"/>
      <c r="S97" s="499"/>
      <c r="T97" s="499"/>
      <c r="U97" s="499"/>
      <c r="V97" s="926">
        <v>11150</v>
      </c>
      <c r="W97" s="492"/>
      <c r="X97" s="492">
        <f>SUM(V97-W97)</f>
        <v>11150</v>
      </c>
      <c r="Y97" s="699">
        <f t="shared" si="2"/>
        <v>0</v>
      </c>
      <c r="Z97" s="364"/>
      <c r="AA97" s="367">
        <v>0</v>
      </c>
      <c r="AB97" s="367">
        <v>0</v>
      </c>
      <c r="AC97" s="41">
        <v>0</v>
      </c>
      <c r="AD97" s="174" t="s">
        <v>246</v>
      </c>
      <c r="AE97" s="102"/>
    </row>
    <row r="98" spans="1:31" ht="24.75" customHeight="1">
      <c r="A98" s="954" t="s">
        <v>257</v>
      </c>
      <c r="B98" s="908" t="s">
        <v>201</v>
      </c>
      <c r="C98" s="487">
        <v>46172</v>
      </c>
      <c r="D98" s="495"/>
      <c r="E98" s="496"/>
      <c r="F98" s="495"/>
      <c r="G98" s="899"/>
      <c r="H98" s="498">
        <v>0</v>
      </c>
      <c r="I98" s="904" t="s">
        <v>55</v>
      </c>
      <c r="J98" s="498" t="s">
        <v>63</v>
      </c>
      <c r="K98" s="489"/>
      <c r="L98" s="496"/>
      <c r="M98" s="498" t="s">
        <v>57</v>
      </c>
      <c r="N98" s="568">
        <v>73653.899999999994</v>
      </c>
      <c r="O98" s="498" t="s">
        <v>57</v>
      </c>
      <c r="P98" s="828" t="s">
        <v>58</v>
      </c>
      <c r="Q98" s="499"/>
      <c r="R98" s="499"/>
      <c r="S98" s="499"/>
      <c r="T98" s="499"/>
      <c r="U98" s="499"/>
      <c r="V98" s="926">
        <v>5394</v>
      </c>
      <c r="W98" s="492"/>
      <c r="X98" s="492">
        <f>SUM(V98-W98)</f>
        <v>5394</v>
      </c>
      <c r="Y98" s="699">
        <f t="shared" si="2"/>
        <v>0</v>
      </c>
      <c r="Z98" s="364"/>
      <c r="AA98" s="367">
        <v>0</v>
      </c>
      <c r="AB98" s="367">
        <v>0</v>
      </c>
      <c r="AC98" s="41">
        <v>0</v>
      </c>
      <c r="AD98" s="174"/>
      <c r="AE98" s="102"/>
    </row>
    <row r="99" spans="1:31" ht="24.75" customHeight="1">
      <c r="A99" s="954" t="s">
        <v>258</v>
      </c>
      <c r="B99" s="908" t="s">
        <v>201</v>
      </c>
      <c r="C99" s="487">
        <v>46111</v>
      </c>
      <c r="D99" s="495"/>
      <c r="E99" s="496"/>
      <c r="F99" s="495"/>
      <c r="G99" s="497"/>
      <c r="H99" s="498">
        <v>0</v>
      </c>
      <c r="I99" s="904" t="s">
        <v>55</v>
      </c>
      <c r="J99" s="498" t="s">
        <v>63</v>
      </c>
      <c r="K99" s="489"/>
      <c r="L99" s="496"/>
      <c r="M99" s="498" t="s">
        <v>57</v>
      </c>
      <c r="N99" s="568">
        <v>6526.35</v>
      </c>
      <c r="O99" s="498" t="s">
        <v>57</v>
      </c>
      <c r="P99" s="828" t="s">
        <v>58</v>
      </c>
      <c r="Q99" s="499"/>
      <c r="R99" s="499"/>
      <c r="S99" s="499"/>
      <c r="T99" s="499"/>
      <c r="U99" s="499"/>
      <c r="V99" s="41">
        <v>411</v>
      </c>
      <c r="W99" s="492"/>
      <c r="X99" s="492">
        <f>SUM(V99-W99)</f>
        <v>411</v>
      </c>
      <c r="Y99" s="699">
        <f t="shared" si="2"/>
        <v>0</v>
      </c>
      <c r="Z99" s="364"/>
      <c r="AA99" s="367">
        <v>0</v>
      </c>
      <c r="AB99" s="367">
        <v>0</v>
      </c>
      <c r="AC99" s="41">
        <v>0</v>
      </c>
      <c r="AD99" s="798" t="s">
        <v>231</v>
      </c>
      <c r="AE99" s="102"/>
    </row>
    <row r="100" spans="1:31" ht="24.75" customHeight="1">
      <c r="A100" s="954" t="s">
        <v>259</v>
      </c>
      <c r="B100" s="515" t="s">
        <v>260</v>
      </c>
      <c r="C100" s="487">
        <v>46021</v>
      </c>
      <c r="D100" s="495"/>
      <c r="E100" s="496"/>
      <c r="F100" s="495"/>
      <c r="G100" s="497"/>
      <c r="H100" s="498">
        <v>35</v>
      </c>
      <c r="I100" s="904" t="s">
        <v>55</v>
      </c>
      <c r="J100" s="498" t="s">
        <v>63</v>
      </c>
      <c r="K100" s="489"/>
      <c r="L100" s="496"/>
      <c r="M100" s="498" t="s">
        <v>57</v>
      </c>
      <c r="N100" s="568">
        <v>35942</v>
      </c>
      <c r="O100" s="498" t="s">
        <v>57</v>
      </c>
      <c r="P100" s="828" t="s">
        <v>58</v>
      </c>
      <c r="Q100" s="499"/>
      <c r="R100" s="499"/>
      <c r="S100" s="499"/>
      <c r="T100" s="499"/>
      <c r="U100" s="499"/>
      <c r="V100" s="41">
        <v>2801</v>
      </c>
      <c r="W100" s="492"/>
      <c r="X100" s="492">
        <f>SUM(V100-W100)</f>
        <v>2801</v>
      </c>
      <c r="Y100" s="699">
        <f t="shared" si="2"/>
        <v>0</v>
      </c>
      <c r="Z100" s="364"/>
      <c r="AA100" s="367">
        <v>0</v>
      </c>
      <c r="AB100" s="367">
        <v>0</v>
      </c>
      <c r="AC100" s="41">
        <v>0</v>
      </c>
      <c r="AD100" s="798" t="s">
        <v>261</v>
      </c>
      <c r="AE100" s="102"/>
    </row>
    <row r="101" spans="1:31" ht="24.75" customHeight="1">
      <c r="A101" s="955" t="s">
        <v>262</v>
      </c>
      <c r="B101" s="515" t="s">
        <v>260</v>
      </c>
      <c r="C101" s="487">
        <v>46021</v>
      </c>
      <c r="D101" s="495"/>
      <c r="E101" s="496"/>
      <c r="F101" s="495"/>
      <c r="G101" s="497"/>
      <c r="H101" s="498">
        <v>30</v>
      </c>
      <c r="I101" s="904" t="s">
        <v>55</v>
      </c>
      <c r="J101" s="909" t="s">
        <v>63</v>
      </c>
      <c r="K101" s="489" t="s">
        <v>230</v>
      </c>
      <c r="L101" s="496"/>
      <c r="M101" s="498" t="s">
        <v>99</v>
      </c>
      <c r="N101" s="568"/>
      <c r="O101" s="498" t="s">
        <v>99</v>
      </c>
      <c r="P101" s="828" t="s">
        <v>58</v>
      </c>
      <c r="Q101" s="499"/>
      <c r="R101" s="499"/>
      <c r="S101" s="499"/>
      <c r="T101" s="499"/>
      <c r="U101" s="499"/>
      <c r="V101" s="41">
        <v>2580</v>
      </c>
      <c r="W101" s="492"/>
      <c r="X101" s="492">
        <f>SUM(V101-W101)</f>
        <v>2580</v>
      </c>
      <c r="Y101" s="699">
        <f t="shared" si="2"/>
        <v>0</v>
      </c>
      <c r="Z101" s="364"/>
      <c r="AA101" s="367">
        <v>0</v>
      </c>
      <c r="AB101" s="367">
        <v>0</v>
      </c>
      <c r="AC101" s="41">
        <v>0</v>
      </c>
      <c r="AD101" s="798"/>
      <c r="AE101" s="102"/>
    </row>
    <row r="102" spans="1:31" ht="24.75" customHeight="1">
      <c r="A102" s="955" t="s">
        <v>263</v>
      </c>
      <c r="B102" s="515" t="s">
        <v>260</v>
      </c>
      <c r="C102" s="487">
        <v>46021</v>
      </c>
      <c r="D102" s="495"/>
      <c r="E102" s="496"/>
      <c r="F102" s="495"/>
      <c r="G102" s="497"/>
      <c r="H102" s="498">
        <v>86</v>
      </c>
      <c r="I102" s="904" t="s">
        <v>55</v>
      </c>
      <c r="J102" s="909" t="s">
        <v>63</v>
      </c>
      <c r="K102" s="489" t="s">
        <v>230</v>
      </c>
      <c r="L102" s="496"/>
      <c r="M102" s="498" t="s">
        <v>99</v>
      </c>
      <c r="N102" s="568"/>
      <c r="O102" s="498" t="s">
        <v>99</v>
      </c>
      <c r="P102" s="828" t="s">
        <v>58</v>
      </c>
      <c r="Q102" s="499"/>
      <c r="R102" s="499"/>
      <c r="S102" s="499"/>
      <c r="T102" s="499"/>
      <c r="U102" s="499"/>
      <c r="V102" s="41">
        <v>9272</v>
      </c>
      <c r="W102" s="492"/>
      <c r="X102" s="492">
        <f>SUM(V102-W102)</f>
        <v>9272</v>
      </c>
      <c r="Y102" s="699">
        <f t="shared" si="2"/>
        <v>0</v>
      </c>
      <c r="Z102" s="364"/>
      <c r="AA102" s="367">
        <v>0</v>
      </c>
      <c r="AB102" s="367">
        <v>0</v>
      </c>
      <c r="AC102" s="41">
        <v>0</v>
      </c>
      <c r="AD102" s="798"/>
      <c r="AE102" s="102"/>
    </row>
    <row r="103" spans="1:31" ht="24.75" customHeight="1">
      <c r="A103" s="955" t="s">
        <v>264</v>
      </c>
      <c r="B103" s="515" t="s">
        <v>260</v>
      </c>
      <c r="C103" s="487">
        <v>46021</v>
      </c>
      <c r="D103" s="495"/>
      <c r="E103" s="496"/>
      <c r="F103" s="495"/>
      <c r="G103" s="497"/>
      <c r="H103" s="498">
        <v>73</v>
      </c>
      <c r="I103" s="904" t="s">
        <v>55</v>
      </c>
      <c r="J103" s="909" t="s">
        <v>63</v>
      </c>
      <c r="K103" s="489" t="s">
        <v>230</v>
      </c>
      <c r="L103" s="496"/>
      <c r="M103" s="498" t="s">
        <v>99</v>
      </c>
      <c r="N103" s="568"/>
      <c r="O103" s="498" t="s">
        <v>99</v>
      </c>
      <c r="P103" s="828" t="s">
        <v>58</v>
      </c>
      <c r="Q103" s="499"/>
      <c r="R103" s="499"/>
      <c r="S103" s="499"/>
      <c r="T103" s="499"/>
      <c r="U103" s="499"/>
      <c r="V103" s="41">
        <v>6263</v>
      </c>
      <c r="W103" s="492"/>
      <c r="X103" s="492">
        <f>SUM(V103-W103)</f>
        <v>6263</v>
      </c>
      <c r="Y103" s="699">
        <f t="shared" si="2"/>
        <v>0</v>
      </c>
      <c r="Z103" s="364"/>
      <c r="AA103" s="367">
        <v>0</v>
      </c>
      <c r="AB103" s="367">
        <v>0</v>
      </c>
      <c r="AC103" s="41">
        <v>0</v>
      </c>
      <c r="AD103" s="798"/>
      <c r="AE103" s="102"/>
    </row>
    <row r="104" spans="1:31" ht="24.75" customHeight="1">
      <c r="A104" s="955" t="s">
        <v>265</v>
      </c>
      <c r="B104" s="515" t="s">
        <v>260</v>
      </c>
      <c r="C104" s="487">
        <v>46021</v>
      </c>
      <c r="D104" s="495"/>
      <c r="E104" s="496"/>
      <c r="F104" s="495"/>
      <c r="G104" s="497"/>
      <c r="H104" s="498">
        <v>80</v>
      </c>
      <c r="I104" s="904" t="s">
        <v>55</v>
      </c>
      <c r="J104" s="909" t="s">
        <v>63</v>
      </c>
      <c r="K104" s="489" t="s">
        <v>230</v>
      </c>
      <c r="L104" s="496"/>
      <c r="M104" s="498" t="s">
        <v>99</v>
      </c>
      <c r="N104" s="568"/>
      <c r="O104" s="498" t="s">
        <v>99</v>
      </c>
      <c r="P104" s="828" t="s">
        <v>58</v>
      </c>
      <c r="Q104" s="499"/>
      <c r="R104" s="499"/>
      <c r="S104" s="499"/>
      <c r="T104" s="499"/>
      <c r="U104" s="499"/>
      <c r="V104" s="41">
        <v>5052</v>
      </c>
      <c r="W104" s="492"/>
      <c r="X104" s="492">
        <f>SUM(V104-W104)</f>
        <v>5052</v>
      </c>
      <c r="Y104" s="699">
        <f t="shared" si="2"/>
        <v>0</v>
      </c>
      <c r="Z104" s="364"/>
      <c r="AA104" s="367">
        <v>0</v>
      </c>
      <c r="AB104" s="367">
        <v>0</v>
      </c>
      <c r="AC104" s="41">
        <v>0</v>
      </c>
      <c r="AD104" s="798"/>
      <c r="AE104" s="102"/>
    </row>
    <row r="105" spans="1:31" ht="24.75" customHeight="1">
      <c r="A105" s="955" t="s">
        <v>266</v>
      </c>
      <c r="B105" s="515" t="s">
        <v>260</v>
      </c>
      <c r="C105" s="487">
        <v>46021</v>
      </c>
      <c r="D105" s="495"/>
      <c r="E105" s="496"/>
      <c r="F105" s="495"/>
      <c r="G105" s="497"/>
      <c r="H105" s="498">
        <v>88</v>
      </c>
      <c r="I105" s="904" t="s">
        <v>55</v>
      </c>
      <c r="J105" s="909" t="s">
        <v>63</v>
      </c>
      <c r="K105" s="489" t="s">
        <v>230</v>
      </c>
      <c r="L105" s="496"/>
      <c r="M105" s="498" t="s">
        <v>99</v>
      </c>
      <c r="N105" s="568"/>
      <c r="O105" s="498" t="s">
        <v>99</v>
      </c>
      <c r="P105" s="828" t="s">
        <v>58</v>
      </c>
      <c r="Q105" s="499"/>
      <c r="R105" s="499"/>
      <c r="S105" s="499"/>
      <c r="T105" s="499"/>
      <c r="U105" s="499"/>
      <c r="V105" s="41">
        <v>6613</v>
      </c>
      <c r="W105" s="492"/>
      <c r="X105" s="492">
        <f>SUM(V105-W105)</f>
        <v>6613</v>
      </c>
      <c r="Y105" s="699">
        <f t="shared" si="2"/>
        <v>0</v>
      </c>
      <c r="Z105" s="364"/>
      <c r="AA105" s="367">
        <v>0</v>
      </c>
      <c r="AB105" s="367">
        <v>0</v>
      </c>
      <c r="AC105" s="41">
        <v>0</v>
      </c>
      <c r="AD105" s="798"/>
      <c r="AE105" s="102"/>
    </row>
    <row r="106" spans="1:31" ht="24.75" customHeight="1">
      <c r="A106" s="954" t="s">
        <v>267</v>
      </c>
      <c r="B106" s="515" t="s">
        <v>260</v>
      </c>
      <c r="C106" s="487">
        <v>46021</v>
      </c>
      <c r="D106" s="495"/>
      <c r="E106" s="496"/>
      <c r="F106" s="495"/>
      <c r="G106" s="497"/>
      <c r="H106" s="498">
        <v>61</v>
      </c>
      <c r="I106" s="904" t="s">
        <v>55</v>
      </c>
      <c r="J106" s="498" t="s">
        <v>63</v>
      </c>
      <c r="K106" s="489"/>
      <c r="L106" s="496"/>
      <c r="M106" s="498" t="s">
        <v>57</v>
      </c>
      <c r="N106" s="568">
        <v>56650</v>
      </c>
      <c r="O106" s="498" t="s">
        <v>57</v>
      </c>
      <c r="P106" s="828" t="s">
        <v>58</v>
      </c>
      <c r="Q106" s="499"/>
      <c r="R106" s="499"/>
      <c r="S106" s="499"/>
      <c r="T106" s="499"/>
      <c r="U106" s="499"/>
      <c r="V106" s="41">
        <v>4641</v>
      </c>
      <c r="W106" s="492"/>
      <c r="X106" s="492">
        <f>SUM(V106-W106)</f>
        <v>4641</v>
      </c>
      <c r="Y106" s="699">
        <f t="shared" si="2"/>
        <v>0</v>
      </c>
      <c r="Z106" s="364"/>
      <c r="AA106" s="367">
        <v>0</v>
      </c>
      <c r="AB106" s="367">
        <v>0</v>
      </c>
      <c r="AC106" s="41">
        <v>0</v>
      </c>
      <c r="AD106" s="798" t="s">
        <v>261</v>
      </c>
      <c r="AE106" s="102"/>
    </row>
    <row r="107" spans="1:31" ht="24.75" customHeight="1">
      <c r="A107" s="954" t="s">
        <v>268</v>
      </c>
      <c r="B107" s="515" t="s">
        <v>260</v>
      </c>
      <c r="C107" s="487">
        <v>46021</v>
      </c>
      <c r="D107" s="495"/>
      <c r="E107" s="496"/>
      <c r="F107" s="495"/>
      <c r="G107" s="497"/>
      <c r="H107" s="498">
        <v>82</v>
      </c>
      <c r="I107" s="904" t="s">
        <v>55</v>
      </c>
      <c r="J107" s="498" t="s">
        <v>63</v>
      </c>
      <c r="K107" s="489"/>
      <c r="L107" s="496"/>
      <c r="M107" s="498" t="s">
        <v>57</v>
      </c>
      <c r="N107" s="568">
        <v>101871</v>
      </c>
      <c r="O107" s="498" t="s">
        <v>57</v>
      </c>
      <c r="P107" s="828" t="s">
        <v>58</v>
      </c>
      <c r="Q107" s="499"/>
      <c r="R107" s="499"/>
      <c r="S107" s="499"/>
      <c r="T107" s="499"/>
      <c r="U107" s="499"/>
      <c r="V107" s="41">
        <v>8100</v>
      </c>
      <c r="W107" s="492"/>
      <c r="X107" s="492">
        <f>SUM(V107-W107)</f>
        <v>8100</v>
      </c>
      <c r="Y107" s="699">
        <f t="shared" si="2"/>
        <v>0</v>
      </c>
      <c r="Z107" s="364"/>
      <c r="AA107" s="367">
        <v>0</v>
      </c>
      <c r="AB107" s="367">
        <v>0</v>
      </c>
      <c r="AC107" s="41">
        <v>0</v>
      </c>
      <c r="AD107" s="798" t="s">
        <v>261</v>
      </c>
      <c r="AE107" s="102"/>
    </row>
    <row r="108" spans="1:31" ht="24.75" customHeight="1">
      <c r="A108" s="955" t="s">
        <v>269</v>
      </c>
      <c r="B108" s="515" t="s">
        <v>260</v>
      </c>
      <c r="C108" s="487">
        <v>46021</v>
      </c>
      <c r="D108" s="495"/>
      <c r="E108" s="496"/>
      <c r="F108" s="495"/>
      <c r="G108" s="497"/>
      <c r="H108" s="498">
        <v>86</v>
      </c>
      <c r="I108" s="904" t="s">
        <v>55</v>
      </c>
      <c r="J108" s="909" t="s">
        <v>63</v>
      </c>
      <c r="K108" s="489" t="s">
        <v>230</v>
      </c>
      <c r="L108" s="496"/>
      <c r="M108" s="498" t="s">
        <v>99</v>
      </c>
      <c r="N108" s="568"/>
      <c r="O108" s="498" t="s">
        <v>99</v>
      </c>
      <c r="P108" s="828" t="s">
        <v>58</v>
      </c>
      <c r="Q108" s="499"/>
      <c r="R108" s="499"/>
      <c r="S108" s="499"/>
      <c r="T108" s="499"/>
      <c r="U108" s="499"/>
      <c r="V108" s="41">
        <v>8265</v>
      </c>
      <c r="W108" s="492"/>
      <c r="X108" s="492">
        <f>SUM(V108-W108)</f>
        <v>8265</v>
      </c>
      <c r="Y108" s="699">
        <f t="shared" si="2"/>
        <v>0</v>
      </c>
      <c r="Z108" s="364"/>
      <c r="AA108" s="367">
        <v>0</v>
      </c>
      <c r="AB108" s="367">
        <v>0</v>
      </c>
      <c r="AC108" s="41">
        <v>0</v>
      </c>
      <c r="AD108" s="798"/>
      <c r="AE108" s="102"/>
    </row>
    <row r="109" spans="1:31" ht="24.75" customHeight="1">
      <c r="A109" s="954" t="s">
        <v>270</v>
      </c>
      <c r="B109" s="515" t="s">
        <v>260</v>
      </c>
      <c r="C109" s="487">
        <v>46021</v>
      </c>
      <c r="D109" s="495"/>
      <c r="E109" s="496"/>
      <c r="F109" s="495"/>
      <c r="G109" s="497"/>
      <c r="H109" s="498">
        <v>77</v>
      </c>
      <c r="I109" s="904" t="s">
        <v>55</v>
      </c>
      <c r="J109" s="498" t="s">
        <v>63</v>
      </c>
      <c r="K109" s="489"/>
      <c r="L109" s="496"/>
      <c r="M109" s="498" t="s">
        <v>57</v>
      </c>
      <c r="N109" s="568">
        <v>90786</v>
      </c>
      <c r="O109" s="498" t="s">
        <v>57</v>
      </c>
      <c r="P109" s="828" t="s">
        <v>58</v>
      </c>
      <c r="Q109" s="499"/>
      <c r="R109" s="499"/>
      <c r="S109" s="499"/>
      <c r="T109" s="499"/>
      <c r="U109" s="499"/>
      <c r="V109" s="41">
        <v>8013</v>
      </c>
      <c r="W109" s="492"/>
      <c r="X109" s="492">
        <f>SUM(V109-W109)</f>
        <v>8013</v>
      </c>
      <c r="Y109" s="699">
        <f t="shared" si="2"/>
        <v>0</v>
      </c>
      <c r="Z109" s="364"/>
      <c r="AA109" s="367">
        <v>0</v>
      </c>
      <c r="AB109" s="367">
        <v>0</v>
      </c>
      <c r="AC109" s="41">
        <v>0</v>
      </c>
      <c r="AD109" s="798" t="s">
        <v>261</v>
      </c>
      <c r="AE109" s="102"/>
    </row>
    <row r="110" spans="1:31" ht="24.75" customHeight="1">
      <c r="A110" s="954" t="s">
        <v>271</v>
      </c>
      <c r="B110" s="515" t="s">
        <v>260</v>
      </c>
      <c r="C110" s="487">
        <v>46021</v>
      </c>
      <c r="D110" s="495"/>
      <c r="E110" s="496"/>
      <c r="F110" s="495"/>
      <c r="G110" s="497"/>
      <c r="H110" s="498">
        <v>75</v>
      </c>
      <c r="I110" s="904" t="s">
        <v>55</v>
      </c>
      <c r="J110" s="498" t="s">
        <v>63</v>
      </c>
      <c r="K110" s="489"/>
      <c r="L110" s="496"/>
      <c r="M110" s="498" t="s">
        <v>57</v>
      </c>
      <c r="N110" s="568">
        <v>82330</v>
      </c>
      <c r="O110" s="498" t="s">
        <v>57</v>
      </c>
      <c r="P110" s="828" t="s">
        <v>58</v>
      </c>
      <c r="Q110" s="499"/>
      <c r="R110" s="499"/>
      <c r="S110" s="499"/>
      <c r="T110" s="499"/>
      <c r="U110" s="499"/>
      <c r="V110" s="41">
        <v>7126</v>
      </c>
      <c r="W110" s="492"/>
      <c r="X110" s="492">
        <f>SUM(V110-W110)</f>
        <v>7126</v>
      </c>
      <c r="Y110" s="699">
        <f t="shared" si="2"/>
        <v>0</v>
      </c>
      <c r="Z110" s="364"/>
      <c r="AA110" s="367">
        <v>0</v>
      </c>
      <c r="AB110" s="367">
        <v>0</v>
      </c>
      <c r="AC110" s="41">
        <v>0</v>
      </c>
      <c r="AD110" s="798" t="s">
        <v>261</v>
      </c>
      <c r="AE110" s="102"/>
    </row>
    <row r="111" spans="1:31" ht="24.75" customHeight="1">
      <c r="A111" s="954" t="s">
        <v>272</v>
      </c>
      <c r="B111" s="515" t="s">
        <v>260</v>
      </c>
      <c r="C111" s="487">
        <v>46021</v>
      </c>
      <c r="D111" s="495"/>
      <c r="E111" s="496"/>
      <c r="F111" s="495"/>
      <c r="G111" s="497"/>
      <c r="H111" s="498">
        <v>78</v>
      </c>
      <c r="I111" s="904" t="s">
        <v>55</v>
      </c>
      <c r="J111" s="498" t="s">
        <v>63</v>
      </c>
      <c r="K111" s="489"/>
      <c r="L111" s="496"/>
      <c r="M111" s="498" t="s">
        <v>57</v>
      </c>
      <c r="N111" s="568">
        <v>84477</v>
      </c>
      <c r="O111" s="498" t="s">
        <v>57</v>
      </c>
      <c r="P111" s="828" t="s">
        <v>58</v>
      </c>
      <c r="Q111" s="499"/>
      <c r="R111" s="499"/>
      <c r="S111" s="499"/>
      <c r="T111" s="499"/>
      <c r="U111" s="499"/>
      <c r="V111" s="41">
        <v>6758</v>
      </c>
      <c r="W111" s="492"/>
      <c r="X111" s="492">
        <f>SUM(V111-W111)</f>
        <v>6758</v>
      </c>
      <c r="Y111" s="699">
        <f t="shared" si="2"/>
        <v>0</v>
      </c>
      <c r="Z111" s="364"/>
      <c r="AA111" s="367">
        <v>0</v>
      </c>
      <c r="AB111" s="367">
        <v>0</v>
      </c>
      <c r="AC111" s="41">
        <v>0</v>
      </c>
      <c r="AD111" s="798" t="s">
        <v>261</v>
      </c>
      <c r="AE111" s="102"/>
    </row>
    <row r="112" spans="1:31" ht="24.75" customHeight="1">
      <c r="A112" s="1134" t="s">
        <v>273</v>
      </c>
      <c r="B112" s="1129" t="s">
        <v>260</v>
      </c>
      <c r="C112" s="1007">
        <v>46021</v>
      </c>
      <c r="D112" s="1011"/>
      <c r="E112" s="1130"/>
      <c r="F112" s="1011"/>
      <c r="G112" s="1131"/>
      <c r="H112" s="1115">
        <v>26</v>
      </c>
      <c r="I112" s="1114" t="s">
        <v>55</v>
      </c>
      <c r="J112" s="1115" t="s">
        <v>63</v>
      </c>
      <c r="K112" s="1009"/>
      <c r="L112" s="1130"/>
      <c r="M112" s="1115" t="s">
        <v>57</v>
      </c>
      <c r="N112" s="1132">
        <v>35576</v>
      </c>
      <c r="O112" s="1115" t="s">
        <v>57</v>
      </c>
      <c r="P112" s="1133" t="s">
        <v>58</v>
      </c>
      <c r="Q112" s="628"/>
      <c r="R112" s="628"/>
      <c r="S112" s="628"/>
      <c r="T112" s="628"/>
      <c r="U112" s="628"/>
      <c r="V112" s="1116">
        <v>3150</v>
      </c>
      <c r="W112" s="629"/>
      <c r="X112" s="492">
        <f>SUM(V112-W112)</f>
        <v>3150</v>
      </c>
      <c r="Y112" s="942">
        <f t="shared" si="2"/>
        <v>0</v>
      </c>
      <c r="Z112" s="1014"/>
      <c r="AA112" s="630">
        <v>0</v>
      </c>
      <c r="AB112" s="630">
        <v>0</v>
      </c>
      <c r="AC112" s="1116">
        <v>0</v>
      </c>
      <c r="AD112" s="986" t="s">
        <v>261</v>
      </c>
      <c r="AE112" s="102"/>
    </row>
    <row r="113" spans="1:31" ht="24.75" customHeight="1">
      <c r="A113" s="954"/>
      <c r="B113" s="515"/>
      <c r="C113" s="487"/>
      <c r="D113" s="495"/>
      <c r="E113" s="913"/>
      <c r="F113" s="495"/>
      <c r="G113" s="497"/>
      <c r="H113" s="498"/>
      <c r="I113" s="505"/>
      <c r="J113" s="498"/>
      <c r="K113" s="407"/>
      <c r="L113" s="913"/>
      <c r="M113" s="498"/>
      <c r="N113" s="568"/>
      <c r="O113" s="498"/>
      <c r="P113" s="72"/>
      <c r="Q113" s="499"/>
      <c r="R113" s="499"/>
      <c r="S113" s="499"/>
      <c r="T113" s="499"/>
      <c r="U113" s="499"/>
      <c r="V113" s="41"/>
      <c r="W113" s="492"/>
      <c r="X113" s="1123"/>
      <c r="Y113" s="1124"/>
      <c r="Z113" s="72"/>
      <c r="AA113" s="367"/>
      <c r="AB113" s="367"/>
      <c r="AC113" s="41"/>
      <c r="AD113" s="494"/>
      <c r="AE113" s="102"/>
    </row>
    <row r="114" spans="1:31" ht="24.75" customHeight="1">
      <c r="A114" s="1111"/>
      <c r="B114" s="1112"/>
      <c r="C114" s="987"/>
      <c r="D114" s="681"/>
      <c r="E114" s="388"/>
      <c r="F114" s="387"/>
      <c r="G114" s="667"/>
      <c r="H114" s="387"/>
      <c r="I114" s="390"/>
      <c r="J114" s="389"/>
      <c r="K114" s="682"/>
      <c r="L114" s="51"/>
      <c r="M114" s="387"/>
      <c r="N114" s="683"/>
      <c r="O114" s="52"/>
      <c r="P114" s="102"/>
      <c r="Q114" s="684"/>
      <c r="R114" s="685"/>
      <c r="S114" s="685"/>
      <c r="T114" s="685"/>
      <c r="U114" s="685"/>
      <c r="V114" s="686"/>
      <c r="W114" s="686"/>
      <c r="X114" s="951"/>
      <c r="Y114" s="952"/>
      <c r="Z114" s="55"/>
      <c r="AA114" s="149"/>
      <c r="AB114" s="149"/>
      <c r="AC114" s="686"/>
      <c r="AD114" s="455"/>
      <c r="AE114" s="402"/>
    </row>
    <row r="115" spans="1:31" ht="24.75" customHeight="1">
      <c r="A115" s="1135" t="s">
        <v>274</v>
      </c>
      <c r="B115" s="1113" t="s">
        <v>20</v>
      </c>
      <c r="C115" s="1113" t="s">
        <v>21</v>
      </c>
      <c r="D115" s="1109" t="s">
        <v>22</v>
      </c>
      <c r="E115" s="1102" t="s">
        <v>23</v>
      </c>
      <c r="F115" s="1102" t="s">
        <v>24</v>
      </c>
      <c r="G115" s="1102" t="s">
        <v>25</v>
      </c>
      <c r="H115" s="1102" t="s">
        <v>26</v>
      </c>
      <c r="I115" s="1102" t="s">
        <v>27</v>
      </c>
      <c r="J115" s="1102" t="s">
        <v>28</v>
      </c>
      <c r="K115" s="1102" t="s">
        <v>29</v>
      </c>
      <c r="L115" s="1102" t="s">
        <v>30</v>
      </c>
      <c r="M115" s="1102" t="s">
        <v>31</v>
      </c>
      <c r="N115" s="1103" t="s">
        <v>32</v>
      </c>
      <c r="O115" s="894" t="s">
        <v>33</v>
      </c>
      <c r="P115" s="1104" t="s">
        <v>34</v>
      </c>
      <c r="Q115" s="1105" t="s">
        <v>35</v>
      </c>
      <c r="R115" s="1105" t="s">
        <v>36</v>
      </c>
      <c r="S115" s="1105" t="s">
        <v>37</v>
      </c>
      <c r="T115" s="1105" t="s">
        <v>38</v>
      </c>
      <c r="U115" s="1105" t="s">
        <v>39</v>
      </c>
      <c r="V115" s="1105" t="s">
        <v>40</v>
      </c>
      <c r="W115" s="1105" t="s">
        <v>41</v>
      </c>
      <c r="X115" s="950" t="s">
        <v>42</v>
      </c>
      <c r="Y115" s="950" t="s">
        <v>43</v>
      </c>
      <c r="Z115" s="1106" t="s">
        <v>44</v>
      </c>
      <c r="AA115" s="1107" t="s">
        <v>45</v>
      </c>
      <c r="AB115" s="1105" t="s">
        <v>46</v>
      </c>
      <c r="AC115" s="1105" t="s">
        <v>47</v>
      </c>
      <c r="AD115" s="1108" t="s">
        <v>48</v>
      </c>
      <c r="AE115" s="402"/>
    </row>
    <row r="116" spans="1:31" ht="24.75" customHeight="1">
      <c r="A116" s="1136" t="s">
        <v>275</v>
      </c>
      <c r="B116" s="470" t="s">
        <v>276</v>
      </c>
      <c r="C116" s="388">
        <v>45687</v>
      </c>
      <c r="D116" s="1110"/>
      <c r="E116" s="388"/>
      <c r="F116" s="387"/>
      <c r="G116" s="667"/>
      <c r="H116" s="389">
        <v>89</v>
      </c>
      <c r="I116" s="1114" t="s">
        <v>55</v>
      </c>
      <c r="J116" s="1115" t="s">
        <v>63</v>
      </c>
      <c r="K116" s="682"/>
      <c r="L116" s="51"/>
      <c r="M116" s="1115" t="s">
        <v>57</v>
      </c>
      <c r="N116" s="916">
        <v>84750.5</v>
      </c>
      <c r="O116" s="52" t="s">
        <v>57</v>
      </c>
      <c r="P116" s="102" t="s">
        <v>58</v>
      </c>
      <c r="Q116" s="684"/>
      <c r="R116" s="685"/>
      <c r="S116" s="685"/>
      <c r="T116" s="685"/>
      <c r="U116" s="685"/>
      <c r="V116" s="108">
        <v>6935</v>
      </c>
      <c r="W116" s="686"/>
      <c r="X116" s="492">
        <f>SUM(V116-W116)</f>
        <v>6935</v>
      </c>
      <c r="Y116" s="942">
        <f t="shared" ref="Y116:Y131" si="3">IFERROR($W116/$V116, 0)</f>
        <v>0</v>
      </c>
      <c r="Z116" s="55"/>
      <c r="AA116" s="630">
        <v>0</v>
      </c>
      <c r="AB116" s="630">
        <v>0</v>
      </c>
      <c r="AC116" s="1116">
        <v>0</v>
      </c>
      <c r="AD116" s="455" t="s">
        <v>277</v>
      </c>
      <c r="AE116" s="402"/>
    </row>
    <row r="117" spans="1:31" ht="24.75" customHeight="1">
      <c r="A117" s="1136" t="s">
        <v>278</v>
      </c>
      <c r="B117" s="470" t="s">
        <v>276</v>
      </c>
      <c r="C117" s="388">
        <v>45687</v>
      </c>
      <c r="D117" s="1110"/>
      <c r="E117" s="388"/>
      <c r="F117" s="387"/>
      <c r="G117" s="667"/>
      <c r="H117" s="389">
        <v>59</v>
      </c>
      <c r="I117" s="1114" t="s">
        <v>55</v>
      </c>
      <c r="J117" s="1115" t="s">
        <v>63</v>
      </c>
      <c r="K117" s="682"/>
      <c r="L117" s="51"/>
      <c r="M117" s="1115" t="s">
        <v>57</v>
      </c>
      <c r="N117" s="916">
        <v>65066.5</v>
      </c>
      <c r="O117" s="52" t="s">
        <v>57</v>
      </c>
      <c r="P117" s="102" t="s">
        <v>58</v>
      </c>
      <c r="Q117" s="684"/>
      <c r="R117" s="685"/>
      <c r="S117" s="685"/>
      <c r="T117" s="685"/>
      <c r="U117" s="685"/>
      <c r="V117" s="108">
        <v>5421</v>
      </c>
      <c r="W117" s="686"/>
      <c r="X117" s="492">
        <f>SUM(V117-W117)</f>
        <v>5421</v>
      </c>
      <c r="Y117" s="952">
        <f t="shared" si="3"/>
        <v>0</v>
      </c>
      <c r="Z117" s="55"/>
      <c r="AA117" s="630">
        <v>0</v>
      </c>
      <c r="AB117" s="630">
        <v>0</v>
      </c>
      <c r="AC117" s="1116">
        <v>0</v>
      </c>
      <c r="AD117" s="455" t="s">
        <v>277</v>
      </c>
      <c r="AE117" s="402"/>
    </row>
    <row r="118" spans="1:31" ht="24.75" customHeight="1">
      <c r="A118" s="1136" t="s">
        <v>279</v>
      </c>
      <c r="B118" s="470" t="s">
        <v>276</v>
      </c>
      <c r="C118" s="388">
        <v>45687</v>
      </c>
      <c r="D118" s="1110"/>
      <c r="E118" s="388"/>
      <c r="F118" s="387"/>
      <c r="G118" s="667"/>
      <c r="H118" s="389">
        <v>89</v>
      </c>
      <c r="I118" s="1114" t="s">
        <v>55</v>
      </c>
      <c r="J118" s="1115" t="s">
        <v>63</v>
      </c>
      <c r="K118" s="682"/>
      <c r="L118" s="51"/>
      <c r="M118" s="1115" t="s">
        <v>57</v>
      </c>
      <c r="N118" s="916">
        <v>81602</v>
      </c>
      <c r="O118" s="52" t="s">
        <v>57</v>
      </c>
      <c r="P118" s="102" t="s">
        <v>58</v>
      </c>
      <c r="Q118" s="684"/>
      <c r="R118" s="685"/>
      <c r="S118" s="685"/>
      <c r="T118" s="685"/>
      <c r="U118" s="685"/>
      <c r="V118" s="108">
        <v>6752</v>
      </c>
      <c r="W118" s="686"/>
      <c r="X118" s="492">
        <f>SUM(V118-W118)</f>
        <v>6752</v>
      </c>
      <c r="Y118" s="952">
        <f t="shared" si="3"/>
        <v>0</v>
      </c>
      <c r="Z118" s="55"/>
      <c r="AA118" s="630">
        <v>0</v>
      </c>
      <c r="AB118" s="630">
        <v>0</v>
      </c>
      <c r="AC118" s="1116">
        <v>0</v>
      </c>
      <c r="AD118" s="455" t="s">
        <v>277</v>
      </c>
      <c r="AE118" s="402"/>
    </row>
    <row r="119" spans="1:31" ht="24.75" customHeight="1">
      <c r="A119" s="1136" t="s">
        <v>280</v>
      </c>
      <c r="B119" s="470" t="s">
        <v>276</v>
      </c>
      <c r="C119" s="388">
        <v>45687</v>
      </c>
      <c r="D119" s="1110"/>
      <c r="E119" s="388"/>
      <c r="F119" s="387"/>
      <c r="G119" s="667"/>
      <c r="H119" s="389">
        <v>88</v>
      </c>
      <c r="I119" s="1114" t="s">
        <v>55</v>
      </c>
      <c r="J119" s="1115" t="s">
        <v>63</v>
      </c>
      <c r="K119" s="682"/>
      <c r="L119" s="51"/>
      <c r="M119" s="1115" t="s">
        <v>57</v>
      </c>
      <c r="N119" s="916">
        <v>88231.9</v>
      </c>
      <c r="O119" s="52" t="s">
        <v>57</v>
      </c>
      <c r="P119" s="102" t="s">
        <v>58</v>
      </c>
      <c r="Q119" s="684"/>
      <c r="R119" s="685"/>
      <c r="S119" s="685"/>
      <c r="T119" s="685"/>
      <c r="U119" s="685"/>
      <c r="V119" s="108">
        <v>7274</v>
      </c>
      <c r="W119" s="686"/>
      <c r="X119" s="492">
        <f>SUM(V119-W119)</f>
        <v>7274</v>
      </c>
      <c r="Y119" s="952">
        <f t="shared" si="3"/>
        <v>0</v>
      </c>
      <c r="Z119" s="55"/>
      <c r="AA119" s="630">
        <v>0</v>
      </c>
      <c r="AB119" s="630">
        <v>0</v>
      </c>
      <c r="AC119" s="1116">
        <v>0</v>
      </c>
      <c r="AD119" s="455" t="s">
        <v>277</v>
      </c>
      <c r="AE119" s="402"/>
    </row>
    <row r="120" spans="1:31" ht="24.75" customHeight="1">
      <c r="A120" s="1136" t="s">
        <v>281</v>
      </c>
      <c r="B120" s="470" t="s">
        <v>276</v>
      </c>
      <c r="C120" s="388">
        <v>45687</v>
      </c>
      <c r="D120" s="1110"/>
      <c r="E120" s="388"/>
      <c r="F120" s="387"/>
      <c r="G120" s="667"/>
      <c r="H120" s="389">
        <v>87</v>
      </c>
      <c r="I120" s="1114" t="s">
        <v>55</v>
      </c>
      <c r="J120" s="1115" t="s">
        <v>63</v>
      </c>
      <c r="K120" s="682"/>
      <c r="L120" s="51"/>
      <c r="M120" s="1115" t="s">
        <v>57</v>
      </c>
      <c r="N120" s="916">
        <v>93578</v>
      </c>
      <c r="O120" s="52" t="s">
        <v>57</v>
      </c>
      <c r="P120" s="102" t="s">
        <v>58</v>
      </c>
      <c r="Q120" s="684"/>
      <c r="R120" s="685"/>
      <c r="S120" s="685"/>
      <c r="T120" s="685"/>
      <c r="U120" s="685"/>
      <c r="V120" s="108">
        <v>7782</v>
      </c>
      <c r="W120" s="686"/>
      <c r="X120" s="492">
        <f>SUM(V120-W120)</f>
        <v>7782</v>
      </c>
      <c r="Y120" s="952">
        <f t="shared" si="3"/>
        <v>0</v>
      </c>
      <c r="Z120" s="55"/>
      <c r="AA120" s="630">
        <v>0</v>
      </c>
      <c r="AB120" s="630">
        <v>0</v>
      </c>
      <c r="AC120" s="1116">
        <v>0</v>
      </c>
      <c r="AD120" s="455" t="s">
        <v>277</v>
      </c>
      <c r="AE120" s="402"/>
    </row>
    <row r="121" spans="1:31" ht="24.75" customHeight="1">
      <c r="A121" s="1136" t="s">
        <v>282</v>
      </c>
      <c r="B121" s="470" t="s">
        <v>276</v>
      </c>
      <c r="C121" s="388">
        <v>45687</v>
      </c>
      <c r="D121" s="1110"/>
      <c r="E121" s="388"/>
      <c r="F121" s="387"/>
      <c r="G121" s="667"/>
      <c r="H121" s="389">
        <v>90</v>
      </c>
      <c r="I121" s="1114" t="s">
        <v>55</v>
      </c>
      <c r="J121" s="1115" t="s">
        <v>63</v>
      </c>
      <c r="K121" s="682"/>
      <c r="L121" s="51"/>
      <c r="M121" s="1115" t="s">
        <v>57</v>
      </c>
      <c r="N121" s="916">
        <v>84896</v>
      </c>
      <c r="O121" s="52" t="s">
        <v>57</v>
      </c>
      <c r="P121" s="102" t="s">
        <v>58</v>
      </c>
      <c r="Q121" s="684"/>
      <c r="R121" s="685"/>
      <c r="S121" s="685"/>
      <c r="T121" s="685"/>
      <c r="U121" s="685"/>
      <c r="V121" s="108">
        <v>7060</v>
      </c>
      <c r="W121" s="686"/>
      <c r="X121" s="492">
        <f>SUM(V121-W121)</f>
        <v>7060</v>
      </c>
      <c r="Y121" s="952">
        <f t="shared" si="3"/>
        <v>0</v>
      </c>
      <c r="Z121" s="55"/>
      <c r="AA121" s="630">
        <v>0</v>
      </c>
      <c r="AB121" s="630">
        <v>0</v>
      </c>
      <c r="AC121" s="1116">
        <v>0</v>
      </c>
      <c r="AD121" s="455" t="s">
        <v>277</v>
      </c>
      <c r="AE121" s="402"/>
    </row>
    <row r="122" spans="1:31" ht="24.75" customHeight="1">
      <c r="A122" s="1136" t="s">
        <v>283</v>
      </c>
      <c r="B122" s="470" t="s">
        <v>276</v>
      </c>
      <c r="C122" s="388">
        <v>45687</v>
      </c>
      <c r="D122" s="1110"/>
      <c r="E122" s="388"/>
      <c r="F122" s="387"/>
      <c r="G122" s="667"/>
      <c r="H122" s="389">
        <v>90</v>
      </c>
      <c r="I122" s="1114" t="s">
        <v>55</v>
      </c>
      <c r="J122" s="1115" t="s">
        <v>63</v>
      </c>
      <c r="K122" s="682"/>
      <c r="L122" s="51"/>
      <c r="M122" s="1115" t="s">
        <v>57</v>
      </c>
      <c r="N122" s="916">
        <v>91897</v>
      </c>
      <c r="O122" s="52" t="s">
        <v>57</v>
      </c>
      <c r="P122" s="102" t="s">
        <v>58</v>
      </c>
      <c r="Q122" s="684"/>
      <c r="R122" s="685"/>
      <c r="S122" s="685"/>
      <c r="T122" s="685"/>
      <c r="U122" s="685"/>
      <c r="V122" s="108">
        <v>7457</v>
      </c>
      <c r="W122" s="686"/>
      <c r="X122" s="492">
        <f>SUM(V122-W122)</f>
        <v>7457</v>
      </c>
      <c r="Y122" s="952">
        <f t="shared" si="3"/>
        <v>0</v>
      </c>
      <c r="Z122" s="55"/>
      <c r="AA122" s="630">
        <v>0</v>
      </c>
      <c r="AB122" s="630">
        <v>0</v>
      </c>
      <c r="AC122" s="1116">
        <v>0</v>
      </c>
      <c r="AD122" s="455" t="s">
        <v>277</v>
      </c>
      <c r="AE122" s="402"/>
    </row>
    <row r="123" spans="1:31" ht="24.75" customHeight="1">
      <c r="A123" s="1136" t="s">
        <v>284</v>
      </c>
      <c r="B123" s="470" t="s">
        <v>276</v>
      </c>
      <c r="C123" s="388">
        <v>45687</v>
      </c>
      <c r="D123" s="1110"/>
      <c r="E123" s="388"/>
      <c r="F123" s="387"/>
      <c r="G123" s="667"/>
      <c r="H123" s="389">
        <v>90</v>
      </c>
      <c r="I123" s="1114" t="s">
        <v>55</v>
      </c>
      <c r="J123" s="1115" t="s">
        <v>63</v>
      </c>
      <c r="K123" s="682"/>
      <c r="L123" s="51"/>
      <c r="M123" s="1115" t="s">
        <v>57</v>
      </c>
      <c r="N123" s="916">
        <v>96685</v>
      </c>
      <c r="O123" s="52" t="s">
        <v>57</v>
      </c>
      <c r="P123" s="102" t="s">
        <v>58</v>
      </c>
      <c r="Q123" s="684"/>
      <c r="R123" s="685"/>
      <c r="S123" s="685"/>
      <c r="T123" s="685"/>
      <c r="U123" s="685"/>
      <c r="V123" s="108">
        <v>8042</v>
      </c>
      <c r="W123" s="686"/>
      <c r="X123" s="492">
        <f>SUM(V123-W123)</f>
        <v>8042</v>
      </c>
      <c r="Y123" s="952">
        <f t="shared" si="3"/>
        <v>0</v>
      </c>
      <c r="Z123" s="55"/>
      <c r="AA123" s="630">
        <v>0</v>
      </c>
      <c r="AB123" s="630">
        <v>0</v>
      </c>
      <c r="AC123" s="1116">
        <v>0</v>
      </c>
      <c r="AD123" s="455" t="s">
        <v>277</v>
      </c>
      <c r="AE123" s="402"/>
    </row>
    <row r="124" spans="1:31" ht="24.75" customHeight="1">
      <c r="A124" s="1136" t="s">
        <v>285</v>
      </c>
      <c r="B124" s="470" t="s">
        <v>276</v>
      </c>
      <c r="C124" s="388">
        <v>45687</v>
      </c>
      <c r="D124" s="1110"/>
      <c r="E124" s="388"/>
      <c r="F124" s="387"/>
      <c r="G124" s="667"/>
      <c r="H124" s="389">
        <v>90</v>
      </c>
      <c r="I124" s="1114" t="s">
        <v>55</v>
      </c>
      <c r="J124" s="1115" t="s">
        <v>63</v>
      </c>
      <c r="K124" s="682"/>
      <c r="L124" s="51"/>
      <c r="M124" s="1115" t="s">
        <v>57</v>
      </c>
      <c r="N124" s="916">
        <v>85815</v>
      </c>
      <c r="O124" s="52" t="s">
        <v>57</v>
      </c>
      <c r="P124" s="102" t="s">
        <v>58</v>
      </c>
      <c r="Q124" s="684"/>
      <c r="R124" s="685"/>
      <c r="S124" s="685"/>
      <c r="T124" s="685"/>
      <c r="U124" s="685"/>
      <c r="V124" s="108">
        <v>6981</v>
      </c>
      <c r="W124" s="686"/>
      <c r="X124" s="492">
        <f>SUM(V124-W124)</f>
        <v>6981</v>
      </c>
      <c r="Y124" s="952">
        <f t="shared" si="3"/>
        <v>0</v>
      </c>
      <c r="Z124" s="55"/>
      <c r="AA124" s="630">
        <v>0</v>
      </c>
      <c r="AB124" s="630">
        <v>0</v>
      </c>
      <c r="AC124" s="1116">
        <v>0</v>
      </c>
      <c r="AD124" s="455" t="s">
        <v>277</v>
      </c>
      <c r="AE124" s="402"/>
    </row>
    <row r="125" spans="1:31" ht="24.75" customHeight="1">
      <c r="A125" s="1136" t="s">
        <v>286</v>
      </c>
      <c r="B125" s="470" t="s">
        <v>276</v>
      </c>
      <c r="C125" s="388">
        <v>45687</v>
      </c>
      <c r="D125" s="1110"/>
      <c r="E125" s="388"/>
      <c r="F125" s="387"/>
      <c r="G125" s="667"/>
      <c r="H125" s="389">
        <v>89</v>
      </c>
      <c r="I125" s="1114" t="s">
        <v>55</v>
      </c>
      <c r="J125" s="1115" t="s">
        <v>63</v>
      </c>
      <c r="K125" s="682"/>
      <c r="L125" s="51"/>
      <c r="M125" s="1115" t="s">
        <v>57</v>
      </c>
      <c r="N125" s="916">
        <v>83615</v>
      </c>
      <c r="O125" s="52" t="s">
        <v>57</v>
      </c>
      <c r="P125" s="102" t="s">
        <v>58</v>
      </c>
      <c r="Q125" s="684"/>
      <c r="R125" s="685"/>
      <c r="S125" s="685"/>
      <c r="T125" s="685"/>
      <c r="U125" s="685"/>
      <c r="V125" s="108">
        <v>7010</v>
      </c>
      <c r="W125" s="686"/>
      <c r="X125" s="492">
        <f>SUM(V125-W125)</f>
        <v>7010</v>
      </c>
      <c r="Y125" s="952">
        <f t="shared" si="3"/>
        <v>0</v>
      </c>
      <c r="Z125" s="55"/>
      <c r="AA125" s="630">
        <v>0</v>
      </c>
      <c r="AB125" s="630">
        <v>0</v>
      </c>
      <c r="AC125" s="1116">
        <v>0</v>
      </c>
      <c r="AD125" s="455" t="s">
        <v>277</v>
      </c>
      <c r="AE125" s="402"/>
    </row>
    <row r="126" spans="1:31" ht="24.75" customHeight="1">
      <c r="A126" s="1136" t="s">
        <v>287</v>
      </c>
      <c r="B126" s="470" t="s">
        <v>276</v>
      </c>
      <c r="C126" s="388">
        <v>45687</v>
      </c>
      <c r="D126" s="1110"/>
      <c r="E126" s="388"/>
      <c r="F126" s="387"/>
      <c r="G126" s="667"/>
      <c r="H126" s="389">
        <v>88</v>
      </c>
      <c r="I126" s="1114" t="s">
        <v>55</v>
      </c>
      <c r="J126" s="1115" t="s">
        <v>63</v>
      </c>
      <c r="K126" s="682"/>
      <c r="L126" s="51"/>
      <c r="M126" s="1115" t="s">
        <v>57</v>
      </c>
      <c r="N126" s="916">
        <v>78736.5</v>
      </c>
      <c r="O126" s="52" t="s">
        <v>57</v>
      </c>
      <c r="P126" s="102" t="s">
        <v>58</v>
      </c>
      <c r="Q126" s="684"/>
      <c r="R126" s="685"/>
      <c r="S126" s="685"/>
      <c r="T126" s="685"/>
      <c r="U126" s="685"/>
      <c r="V126" s="108">
        <v>6403</v>
      </c>
      <c r="W126" s="686"/>
      <c r="X126" s="492">
        <f>SUM(V126-W126)</f>
        <v>6403</v>
      </c>
      <c r="Y126" s="952">
        <f t="shared" si="3"/>
        <v>0</v>
      </c>
      <c r="Z126" s="55"/>
      <c r="AA126" s="630">
        <v>0</v>
      </c>
      <c r="AB126" s="630">
        <v>0</v>
      </c>
      <c r="AC126" s="1116">
        <v>0</v>
      </c>
      <c r="AD126" s="455" t="s">
        <v>277</v>
      </c>
      <c r="AE126" s="402"/>
    </row>
    <row r="127" spans="1:31" ht="24.75" customHeight="1">
      <c r="A127" s="1136" t="s">
        <v>288</v>
      </c>
      <c r="B127" s="470" t="s">
        <v>276</v>
      </c>
      <c r="C127" s="388">
        <v>45687</v>
      </c>
      <c r="D127" s="1110"/>
      <c r="E127" s="388"/>
      <c r="F127" s="387"/>
      <c r="G127" s="667"/>
      <c r="H127" s="389">
        <v>86</v>
      </c>
      <c r="I127" s="1114" t="s">
        <v>55</v>
      </c>
      <c r="J127" s="1115" t="s">
        <v>63</v>
      </c>
      <c r="K127" s="682"/>
      <c r="L127" s="51"/>
      <c r="M127" s="1115" t="s">
        <v>57</v>
      </c>
      <c r="N127" s="916">
        <v>80698</v>
      </c>
      <c r="O127" s="52" t="s">
        <v>57</v>
      </c>
      <c r="P127" s="102" t="s">
        <v>58</v>
      </c>
      <c r="Q127" s="684"/>
      <c r="R127" s="685"/>
      <c r="S127" s="685"/>
      <c r="T127" s="685"/>
      <c r="U127" s="685"/>
      <c r="V127" s="108">
        <v>6739</v>
      </c>
      <c r="W127" s="686"/>
      <c r="X127" s="492">
        <f>SUM(V127-W127)</f>
        <v>6739</v>
      </c>
      <c r="Y127" s="952">
        <f t="shared" si="3"/>
        <v>0</v>
      </c>
      <c r="Z127" s="55"/>
      <c r="AA127" s="630">
        <v>0</v>
      </c>
      <c r="AB127" s="630">
        <v>0</v>
      </c>
      <c r="AC127" s="1116">
        <v>0</v>
      </c>
      <c r="AD127" s="455" t="s">
        <v>277</v>
      </c>
      <c r="AE127" s="402"/>
    </row>
    <row r="128" spans="1:31" ht="24.75" customHeight="1">
      <c r="A128" s="1136" t="s">
        <v>289</v>
      </c>
      <c r="B128" s="470" t="s">
        <v>276</v>
      </c>
      <c r="C128" s="388">
        <v>45687</v>
      </c>
      <c r="D128" s="1110"/>
      <c r="E128" s="388"/>
      <c r="F128" s="387"/>
      <c r="G128" s="667"/>
      <c r="H128" s="389">
        <v>87</v>
      </c>
      <c r="I128" s="1114" t="s">
        <v>55</v>
      </c>
      <c r="J128" s="1115" t="s">
        <v>63</v>
      </c>
      <c r="K128" s="682"/>
      <c r="L128" s="51"/>
      <c r="M128" s="1115" t="s">
        <v>57</v>
      </c>
      <c r="N128" s="916">
        <v>79552</v>
      </c>
      <c r="O128" s="52" t="s">
        <v>57</v>
      </c>
      <c r="P128" s="102" t="s">
        <v>58</v>
      </c>
      <c r="Q128" s="684"/>
      <c r="R128" s="685"/>
      <c r="S128" s="685"/>
      <c r="T128" s="685"/>
      <c r="U128" s="685"/>
      <c r="V128" s="108">
        <v>6577</v>
      </c>
      <c r="W128" s="686"/>
      <c r="X128" s="492">
        <f>SUM(V128-W128)</f>
        <v>6577</v>
      </c>
      <c r="Y128" s="952">
        <f t="shared" si="3"/>
        <v>0</v>
      </c>
      <c r="Z128" s="55"/>
      <c r="AA128" s="630">
        <v>0</v>
      </c>
      <c r="AB128" s="630">
        <v>0</v>
      </c>
      <c r="AC128" s="1116">
        <v>0</v>
      </c>
      <c r="AD128" s="455" t="s">
        <v>277</v>
      </c>
      <c r="AE128" s="402"/>
    </row>
    <row r="129" spans="1:31" ht="24.75" customHeight="1">
      <c r="A129" s="1136" t="s">
        <v>290</v>
      </c>
      <c r="B129" s="470" t="s">
        <v>276</v>
      </c>
      <c r="C129" s="388">
        <v>45687</v>
      </c>
      <c r="D129" s="1110"/>
      <c r="E129" s="388"/>
      <c r="F129" s="387"/>
      <c r="G129" s="667"/>
      <c r="H129" s="389">
        <v>85</v>
      </c>
      <c r="I129" s="1114" t="s">
        <v>55</v>
      </c>
      <c r="J129" s="1115" t="s">
        <v>63</v>
      </c>
      <c r="K129" s="682"/>
      <c r="L129" s="51"/>
      <c r="M129" s="1115" t="s">
        <v>57</v>
      </c>
      <c r="N129" s="916">
        <v>84770</v>
      </c>
      <c r="O129" s="52" t="s">
        <v>57</v>
      </c>
      <c r="P129" s="102" t="s">
        <v>58</v>
      </c>
      <c r="Q129" s="684"/>
      <c r="R129" s="685"/>
      <c r="S129" s="685"/>
      <c r="T129" s="685"/>
      <c r="U129" s="685"/>
      <c r="V129" s="108">
        <v>6965</v>
      </c>
      <c r="W129" s="686"/>
      <c r="X129" s="492">
        <f>SUM(V129-W129)</f>
        <v>6965</v>
      </c>
      <c r="Y129" s="952">
        <f t="shared" si="3"/>
        <v>0</v>
      </c>
      <c r="Z129" s="55"/>
      <c r="AA129" s="630">
        <v>0</v>
      </c>
      <c r="AB129" s="630">
        <v>0</v>
      </c>
      <c r="AC129" s="1116">
        <v>0</v>
      </c>
      <c r="AD129" s="455" t="s">
        <v>277</v>
      </c>
      <c r="AE129" s="402"/>
    </row>
    <row r="130" spans="1:31" ht="24.75" customHeight="1">
      <c r="A130" s="1136" t="s">
        <v>291</v>
      </c>
      <c r="B130" s="470" t="s">
        <v>276</v>
      </c>
      <c r="C130" s="388">
        <v>45687</v>
      </c>
      <c r="D130" s="1110"/>
      <c r="E130" s="388"/>
      <c r="F130" s="387"/>
      <c r="G130" s="667"/>
      <c r="H130" s="389">
        <v>87</v>
      </c>
      <c r="I130" s="1114" t="s">
        <v>55</v>
      </c>
      <c r="J130" s="1115" t="s">
        <v>63</v>
      </c>
      <c r="K130" s="682"/>
      <c r="L130" s="51"/>
      <c r="M130" s="1115" t="s">
        <v>57</v>
      </c>
      <c r="N130" s="916">
        <v>87875</v>
      </c>
      <c r="O130" s="52" t="s">
        <v>57</v>
      </c>
      <c r="P130" s="102" t="s">
        <v>58</v>
      </c>
      <c r="Q130" s="684"/>
      <c r="R130" s="685"/>
      <c r="S130" s="685"/>
      <c r="T130" s="685"/>
      <c r="U130" s="685"/>
      <c r="V130" s="108">
        <v>7319</v>
      </c>
      <c r="W130" s="686"/>
      <c r="X130" s="492">
        <f>SUM(V130-W130)</f>
        <v>7319</v>
      </c>
      <c r="Y130" s="952">
        <f t="shared" si="3"/>
        <v>0</v>
      </c>
      <c r="Z130" s="55"/>
      <c r="AA130" s="630">
        <v>0</v>
      </c>
      <c r="AB130" s="630">
        <v>0</v>
      </c>
      <c r="AC130" s="1116">
        <v>0</v>
      </c>
      <c r="AD130" s="455" t="s">
        <v>277</v>
      </c>
      <c r="AE130" s="402"/>
    </row>
    <row r="131" spans="1:31" ht="24.75" customHeight="1">
      <c r="A131" s="1137" t="s">
        <v>292</v>
      </c>
      <c r="B131" s="470" t="s">
        <v>276</v>
      </c>
      <c r="C131" s="388">
        <v>45687</v>
      </c>
      <c r="D131" s="1110"/>
      <c r="E131" s="388"/>
      <c r="F131" s="387"/>
      <c r="G131" s="667"/>
      <c r="H131" s="389">
        <v>0</v>
      </c>
      <c r="I131" s="1114" t="s">
        <v>55</v>
      </c>
      <c r="J131" s="1115" t="s">
        <v>63</v>
      </c>
      <c r="K131" s="682"/>
      <c r="L131" s="51"/>
      <c r="M131" s="1115" t="s">
        <v>57</v>
      </c>
      <c r="N131" s="916">
        <v>54043.5</v>
      </c>
      <c r="O131" s="52" t="s">
        <v>57</v>
      </c>
      <c r="P131" s="102" t="s">
        <v>58</v>
      </c>
      <c r="Q131" s="684"/>
      <c r="R131" s="685"/>
      <c r="S131" s="685"/>
      <c r="T131" s="685"/>
      <c r="U131" s="685"/>
      <c r="V131" s="108">
        <v>4140</v>
      </c>
      <c r="W131" s="686"/>
      <c r="X131" s="492">
        <f>SUM(V131-W131)</f>
        <v>4140</v>
      </c>
      <c r="Y131" s="952">
        <f t="shared" si="3"/>
        <v>0</v>
      </c>
      <c r="Z131" s="55"/>
      <c r="AA131" s="630">
        <v>0</v>
      </c>
      <c r="AB131" s="630">
        <v>0</v>
      </c>
      <c r="AC131" s="1116">
        <v>0</v>
      </c>
      <c r="AD131" s="455" t="s">
        <v>277</v>
      </c>
      <c r="AE131" s="402"/>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6 E14 R6 Q7:U9 E31 D116:D131 Q3:U5 L2:L21 Q14:U21 Q23:U67 L23:L67 L69:L114 Q69:U114 D114 Q116:U1048576 L116:L1048576" xr:uid="{1D31F93E-3D68-4310-94BF-578ADAD65882}"/>
    <dataValidation type="list" allowBlank="1" showInputMessage="1" showErrorMessage="1" sqref="J94 J88 J91:J92 J116:J131 J2:J21 J23:J67 J69:J80 J96:J100 J106:J107 J109:J114" xr:uid="{5598570D-D2DE-4A6E-ABB1-14F4B3480632}">
      <formula1>"Received, Pending, Not Required"</formula1>
    </dataValidation>
    <dataValidation type="list" allowBlank="1" showInputMessage="1" showErrorMessage="1" sqref="I5 I3 I7:I13 I88 I15:I21 I50:I67 I69:I80 I90:I100 I106:I107 I109:I114 I116:I1048576"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80:K114 K116:K1048576"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69:P114 P116:P104857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295</v>
      </c>
      <c r="B3" s="908"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6" t="s">
        <v>301</v>
      </c>
      <c r="B4" s="908"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303</v>
      </c>
    </row>
    <row r="5" spans="1:30" ht="39.75" customHeight="1">
      <c r="A5" s="1026" t="s">
        <v>304</v>
      </c>
      <c r="B5" s="908"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306</v>
      </c>
      <c r="B6" s="908"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19"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315</v>
      </c>
      <c r="B9" s="908" t="s">
        <v>201</v>
      </c>
      <c r="C9" s="487">
        <v>45991</v>
      </c>
      <c r="D9" s="495" t="s">
        <v>216</v>
      </c>
      <c r="E9" s="496">
        <v>45880</v>
      </c>
      <c r="F9" s="495" t="s">
        <v>206</v>
      </c>
      <c r="G9" s="899" t="s">
        <v>316</v>
      </c>
      <c r="H9" s="498">
        <v>57</v>
      </c>
      <c r="I9" s="904"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6" t="s">
        <v>318</v>
      </c>
      <c r="B10" s="908" t="s">
        <v>201</v>
      </c>
      <c r="C10" s="487">
        <v>45991</v>
      </c>
      <c r="D10" s="495" t="s">
        <v>216</v>
      </c>
      <c r="E10" s="496">
        <v>45880</v>
      </c>
      <c r="F10" s="495" t="s">
        <v>206</v>
      </c>
      <c r="G10" s="899" t="s">
        <v>319</v>
      </c>
      <c r="H10" s="498">
        <v>75</v>
      </c>
      <c r="I10" s="904"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320</v>
      </c>
      <c r="B11" s="908" t="s">
        <v>201</v>
      </c>
      <c r="C11" s="487">
        <v>45960</v>
      </c>
      <c r="D11" s="496" t="s">
        <v>224</v>
      </c>
      <c r="E11" s="496">
        <v>45937</v>
      </c>
      <c r="F11" s="495" t="s">
        <v>225</v>
      </c>
      <c r="G11" s="903"/>
      <c r="H11" s="909">
        <v>82</v>
      </c>
      <c r="I11" s="904" t="s">
        <v>298</v>
      </c>
      <c r="J11" s="909" t="s">
        <v>63</v>
      </c>
      <c r="K11" s="489"/>
      <c r="L11" s="496">
        <v>45903</v>
      </c>
      <c r="M11" s="904" t="s">
        <v>57</v>
      </c>
      <c r="N11" s="910">
        <v>93666.75</v>
      </c>
      <c r="O11" s="904" t="s">
        <v>57</v>
      </c>
      <c r="P11" s="655" t="s">
        <v>299</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323</v>
      </c>
      <c r="B13" s="485" t="s">
        <v>109</v>
      </c>
      <c r="C13" s="487">
        <v>45868</v>
      </c>
      <c r="D13" s="512" t="s">
        <v>130</v>
      </c>
      <c r="E13" s="487">
        <v>45786</v>
      </c>
      <c r="F13" s="512" t="s">
        <v>110</v>
      </c>
      <c r="G13" s="485" t="s">
        <v>324</v>
      </c>
      <c r="H13" s="489">
        <v>0</v>
      </c>
      <c r="I13" s="489" t="s">
        <v>298</v>
      </c>
      <c r="J13" s="489" t="s">
        <v>63</v>
      </c>
      <c r="K13" s="1043"/>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6" t="s">
        <v>326</v>
      </c>
      <c r="B14" s="485" t="s">
        <v>109</v>
      </c>
      <c r="C14" s="496">
        <v>45960</v>
      </c>
      <c r="D14" s="487" t="s">
        <v>60</v>
      </c>
      <c r="E14" s="496">
        <v>45918</v>
      </c>
      <c r="F14" s="485" t="s">
        <v>110</v>
      </c>
      <c r="G14" s="899"/>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3"/>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19"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19"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6"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339</v>
      </c>
    </row>
    <row r="19" spans="1:30" ht="39.75" customHeight="1">
      <c r="A19" s="1026"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343</v>
      </c>
    </row>
    <row r="21" spans="1:30" ht="39.75" customHeight="1">
      <c r="A21" s="1026"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6" t="s">
        <v>346</v>
      </c>
      <c r="B22" s="485" t="s">
        <v>109</v>
      </c>
      <c r="C22" s="512">
        <v>45838</v>
      </c>
      <c r="D22" s="512" t="s">
        <v>130</v>
      </c>
      <c r="E22" s="496">
        <v>45786</v>
      </c>
      <c r="F22" s="512" t="s">
        <v>123</v>
      </c>
      <c r="G22" s="1041"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6"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356</v>
      </c>
    </row>
    <row r="25" spans="1:30" ht="39.75" customHeight="1">
      <c r="A25" s="1026" t="s">
        <v>357</v>
      </c>
      <c r="B25" s="898" t="s">
        <v>50</v>
      </c>
      <c r="C25" s="487">
        <v>45991</v>
      </c>
      <c r="D25" s="487" t="s">
        <v>60</v>
      </c>
      <c r="E25" s="496">
        <v>45743</v>
      </c>
      <c r="F25" s="495" t="s">
        <v>61</v>
      </c>
      <c r="G25" s="899" t="s">
        <v>358</v>
      </c>
      <c r="H25" s="498">
        <v>69</v>
      </c>
      <c r="I25" s="698" t="s">
        <v>298</v>
      </c>
      <c r="J25" s="489" t="s">
        <v>63</v>
      </c>
      <c r="K25" s="900"/>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19"/>
    </row>
    <row r="26" spans="1:30" ht="39.75" customHeight="1">
      <c r="A26" s="919"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362</v>
      </c>
    </row>
    <row r="27" spans="1:30" ht="39.75" customHeight="1">
      <c r="A27" s="1026" t="s">
        <v>363</v>
      </c>
      <c r="B27" s="898" t="s">
        <v>50</v>
      </c>
      <c r="C27" s="487">
        <v>45991</v>
      </c>
      <c r="D27" s="487" t="s">
        <v>60</v>
      </c>
      <c r="E27" s="496">
        <v>45779</v>
      </c>
      <c r="F27" s="495" t="s">
        <v>61</v>
      </c>
      <c r="G27" s="899" t="s">
        <v>364</v>
      </c>
      <c r="H27" s="498">
        <v>0</v>
      </c>
      <c r="I27" s="498" t="s">
        <v>298</v>
      </c>
      <c r="J27" s="489" t="s">
        <v>63</v>
      </c>
      <c r="K27" s="900"/>
      <c r="L27" s="496">
        <v>45742</v>
      </c>
      <c r="M27" s="489" t="s">
        <v>57</v>
      </c>
      <c r="N27" s="568">
        <v>23800.25</v>
      </c>
      <c r="O27" s="489" t="s">
        <v>57</v>
      </c>
      <c r="P27" s="1101"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5"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57"/>
    </row>
    <row r="4" spans="1:30" ht="39.75" customHeight="1">
      <c r="A4" s="972"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5"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7">
        <v>0</v>
      </c>
      <c r="AD4" s="958" t="s">
        <v>372</v>
      </c>
    </row>
    <row r="5" spans="1:30" ht="39.75" customHeight="1">
      <c r="A5" s="921" t="s">
        <v>373</v>
      </c>
      <c r="B5" s="908" t="s">
        <v>201</v>
      </c>
      <c r="C5" s="496">
        <v>45807</v>
      </c>
      <c r="D5" s="485" t="s">
        <v>367</v>
      </c>
      <c r="E5" s="495" t="s">
        <v>52</v>
      </c>
      <c r="F5" s="485" t="s">
        <v>206</v>
      </c>
      <c r="G5" s="899" t="s">
        <v>374</v>
      </c>
      <c r="H5" s="489">
        <v>84</v>
      </c>
      <c r="I5" s="904" t="s">
        <v>298</v>
      </c>
      <c r="J5" s="498" t="s">
        <v>63</v>
      </c>
      <c r="K5" s="922"/>
      <c r="L5" s="487">
        <v>45716</v>
      </c>
      <c r="M5" s="498" t="s">
        <v>57</v>
      </c>
      <c r="N5" s="567">
        <v>2812.95</v>
      </c>
      <c r="O5" s="498" t="s">
        <v>57</v>
      </c>
      <c r="P5" s="855" t="s">
        <v>299</v>
      </c>
      <c r="Q5" s="499">
        <v>45792</v>
      </c>
      <c r="R5" s="499">
        <v>45947</v>
      </c>
      <c r="S5" s="364"/>
      <c r="T5" s="364"/>
      <c r="U5" s="508" t="s">
        <v>369</v>
      </c>
      <c r="V5" s="41">
        <v>285</v>
      </c>
      <c r="W5" s="923">
        <v>285</v>
      </c>
      <c r="X5" s="492">
        <f>SUM(V5-W5)</f>
        <v>0</v>
      </c>
      <c r="Y5" s="699">
        <f>IFERROR($W5/$V5, 0)</f>
        <v>1</v>
      </c>
      <c r="Z5" s="499">
        <v>45798</v>
      </c>
      <c r="AA5" s="699">
        <v>1</v>
      </c>
      <c r="AB5" s="699">
        <v>1</v>
      </c>
      <c r="AC5" s="492">
        <v>3451</v>
      </c>
      <c r="AD5" s="701"/>
    </row>
    <row r="6" spans="1:30" ht="39.75" customHeight="1">
      <c r="A6" s="924"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5"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44" t="s">
        <v>377</v>
      </c>
      <c r="B7" s="911" t="s">
        <v>201</v>
      </c>
      <c r="C7" s="912">
        <v>45955</v>
      </c>
      <c r="D7" s="913" t="s">
        <v>130</v>
      </c>
      <c r="E7" s="913">
        <v>45919</v>
      </c>
      <c r="F7" s="913" t="s">
        <v>225</v>
      </c>
      <c r="G7" s="914" t="s">
        <v>378</v>
      </c>
      <c r="H7" s="407">
        <v>0</v>
      </c>
      <c r="I7" s="915" t="s">
        <v>298</v>
      </c>
      <c r="J7" s="407" t="s">
        <v>63</v>
      </c>
      <c r="K7" s="407"/>
      <c r="L7" s="913" t="s">
        <v>52</v>
      </c>
      <c r="M7" s="407" t="s">
        <v>57</v>
      </c>
      <c r="N7" s="916">
        <v>4646.75</v>
      </c>
      <c r="O7" s="407" t="s">
        <v>99</v>
      </c>
      <c r="P7" s="1013" t="s">
        <v>299</v>
      </c>
      <c r="Q7" s="626"/>
      <c r="R7" s="626">
        <v>45947</v>
      </c>
      <c r="S7" s="626"/>
      <c r="T7" s="626"/>
      <c r="U7" s="508" t="s">
        <v>369</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379</v>
      </c>
      <c r="B8" s="513" t="s">
        <v>109</v>
      </c>
      <c r="C8" s="528">
        <v>45930</v>
      </c>
      <c r="D8" s="528" t="s">
        <v>60</v>
      </c>
      <c r="E8" s="528">
        <v>45918</v>
      </c>
      <c r="F8" s="513" t="s">
        <v>110</v>
      </c>
      <c r="G8" s="1040"/>
      <c r="H8" s="527">
        <v>0</v>
      </c>
      <c r="I8" s="1042" t="s">
        <v>298</v>
      </c>
      <c r="J8" s="527" t="s">
        <v>63</v>
      </c>
      <c r="K8" s="527"/>
      <c r="L8" s="521">
        <v>45918</v>
      </c>
      <c r="M8" s="527" t="s">
        <v>57</v>
      </c>
      <c r="N8" s="570">
        <v>10840.25</v>
      </c>
      <c r="O8" s="527" t="s">
        <v>57</v>
      </c>
      <c r="P8" s="1059"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0" t="s">
        <v>380</v>
      </c>
    </row>
    <row r="9" spans="1:30" ht="39.75" customHeight="1">
      <c r="A9" s="924"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5"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4"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5"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1"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5"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4"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5"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1"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5"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59" t="s">
        <v>395</v>
      </c>
    </row>
    <row r="14" spans="1:30" ht="39.75" customHeight="1">
      <c r="A14" s="924"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5"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0" t="s">
        <v>397</v>
      </c>
    </row>
    <row r="15" spans="1:30" ht="39.75" customHeight="1">
      <c r="A15" s="924"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5"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0">
        <v>0</v>
      </c>
      <c r="AD15" s="959" t="s">
        <v>399</v>
      </c>
    </row>
    <row r="16" spans="1:30" ht="39.75" customHeight="1">
      <c r="A16" s="1029"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5"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4"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5" t="s">
        <v>299</v>
      </c>
      <c r="Q17" s="491">
        <v>45912</v>
      </c>
      <c r="R17" s="491"/>
      <c r="S17" s="491"/>
      <c r="T17" s="491"/>
      <c r="U17" s="508" t="s">
        <v>369</v>
      </c>
      <c r="V17" s="492">
        <v>5653</v>
      </c>
      <c r="W17" s="783">
        <v>5653</v>
      </c>
      <c r="X17" s="108">
        <f t="shared" si="2"/>
        <v>0</v>
      </c>
      <c r="Y17" s="694">
        <f t="shared" si="3"/>
        <v>1</v>
      </c>
      <c r="Z17" s="715">
        <v>45932</v>
      </c>
      <c r="AA17" s="367">
        <v>1</v>
      </c>
      <c r="AB17" s="367">
        <v>1</v>
      </c>
      <c r="AC17" s="833">
        <v>0</v>
      </c>
      <c r="AD17" s="959" t="s">
        <v>403</v>
      </c>
    </row>
    <row r="18" spans="1:30" ht="39.75" customHeight="1">
      <c r="A18" s="921"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5"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58" t="s">
        <v>406</v>
      </c>
      <c r="B19" s="1039" t="s">
        <v>109</v>
      </c>
      <c r="C19" s="521">
        <v>45960</v>
      </c>
      <c r="D19" s="487" t="s">
        <v>60</v>
      </c>
      <c r="E19" s="528">
        <v>45945</v>
      </c>
      <c r="F19" s="513" t="s">
        <v>110</v>
      </c>
      <c r="G19" s="1040"/>
      <c r="H19" s="527">
        <v>0</v>
      </c>
      <c r="I19" s="527" t="s">
        <v>298</v>
      </c>
      <c r="J19" s="527" t="s">
        <v>63</v>
      </c>
      <c r="K19" s="527"/>
      <c r="L19" s="528">
        <v>45936</v>
      </c>
      <c r="M19" s="527" t="s">
        <v>57</v>
      </c>
      <c r="N19" s="570">
        <v>4235.8</v>
      </c>
      <c r="O19" s="527" t="s">
        <v>57</v>
      </c>
      <c r="P19" s="1059" t="s">
        <v>299</v>
      </c>
      <c r="Q19" s="491">
        <v>45939</v>
      </c>
      <c r="R19" s="491"/>
      <c r="S19" s="491"/>
      <c r="T19" s="491"/>
      <c r="U19" s="508" t="s">
        <v>369</v>
      </c>
      <c r="V19" s="435">
        <v>228</v>
      </c>
      <c r="W19" s="1060">
        <v>240</v>
      </c>
      <c r="X19" s="108">
        <f t="shared" si="2"/>
        <v>-12</v>
      </c>
      <c r="Y19" s="694">
        <f t="shared" si="3"/>
        <v>1.0526315789473684</v>
      </c>
      <c r="Z19" s="715">
        <v>45945</v>
      </c>
      <c r="AA19" s="367">
        <v>1</v>
      </c>
      <c r="AB19" s="367">
        <v>1</v>
      </c>
      <c r="AC19" s="492">
        <v>0</v>
      </c>
      <c r="AD19" s="540" t="s">
        <v>407</v>
      </c>
    </row>
    <row r="20" spans="1:30" ht="39.75" customHeight="1">
      <c r="A20" s="921" t="s">
        <v>408</v>
      </c>
      <c r="B20" s="932"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5" t="s">
        <v>299</v>
      </c>
      <c r="Q20" s="491">
        <v>45902</v>
      </c>
      <c r="R20" s="491"/>
      <c r="S20" s="491"/>
      <c r="T20" s="491"/>
      <c r="U20" s="508" t="s">
        <v>369</v>
      </c>
      <c r="V20" s="833">
        <v>1010</v>
      </c>
      <c r="W20" s="975">
        <v>978</v>
      </c>
      <c r="X20" s="492">
        <f t="shared" si="2"/>
        <v>32</v>
      </c>
      <c r="Y20" s="699">
        <f t="shared" si="3"/>
        <v>0.96831683168316829</v>
      </c>
      <c r="Z20" s="499">
        <v>45911</v>
      </c>
      <c r="AA20" s="367">
        <v>1</v>
      </c>
      <c r="AB20" s="367">
        <v>1</v>
      </c>
      <c r="AC20" s="492">
        <v>0</v>
      </c>
      <c r="AD20" s="798" t="s">
        <v>409</v>
      </c>
    </row>
    <row r="21" spans="1:30" ht="39.75" customHeight="1">
      <c r="A21" s="921"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5" t="s">
        <v>299</v>
      </c>
      <c r="Q21" s="491">
        <v>45906</v>
      </c>
      <c r="R21" s="491"/>
      <c r="S21" s="491"/>
      <c r="T21" s="491"/>
      <c r="U21" s="508" t="s">
        <v>369</v>
      </c>
      <c r="V21" s="833">
        <v>14150</v>
      </c>
      <c r="W21" s="975">
        <v>15469</v>
      </c>
      <c r="X21" s="108">
        <f t="shared" si="2"/>
        <v>-1319</v>
      </c>
      <c r="Y21" s="694">
        <f t="shared" si="3"/>
        <v>1.0932155477031802</v>
      </c>
      <c r="Z21" s="715">
        <v>45926</v>
      </c>
      <c r="AA21" s="367">
        <v>1</v>
      </c>
      <c r="AB21" s="367">
        <v>1</v>
      </c>
      <c r="AC21" s="492">
        <v>0</v>
      </c>
      <c r="AD21" s="957" t="s">
        <v>413</v>
      </c>
    </row>
    <row r="22" spans="1:30" ht="39.75" customHeight="1">
      <c r="A22" s="921" t="s">
        <v>414</v>
      </c>
      <c r="B22" s="898" t="s">
        <v>50</v>
      </c>
      <c r="C22" s="673">
        <v>45838</v>
      </c>
      <c r="D22" s="495" t="s">
        <v>415</v>
      </c>
      <c r="E22" s="496">
        <v>45727</v>
      </c>
      <c r="F22" s="495" t="s">
        <v>61</v>
      </c>
      <c r="G22" s="925" t="s">
        <v>416</v>
      </c>
      <c r="H22" s="498">
        <v>71</v>
      </c>
      <c r="I22" s="904" t="s">
        <v>298</v>
      </c>
      <c r="J22" s="498" t="s">
        <v>63</v>
      </c>
      <c r="K22" s="511"/>
      <c r="L22" s="496">
        <v>45728</v>
      </c>
      <c r="M22" s="498" t="s">
        <v>57</v>
      </c>
      <c r="N22" s="568">
        <v>60843.5</v>
      </c>
      <c r="O22" s="498" t="s">
        <v>57</v>
      </c>
      <c r="P22" s="855" t="s">
        <v>299</v>
      </c>
      <c r="Q22" s="499">
        <v>45722</v>
      </c>
      <c r="R22" s="499">
        <v>45917</v>
      </c>
      <c r="S22" s="499">
        <v>45939</v>
      </c>
      <c r="T22" s="499"/>
      <c r="U22" s="508" t="s">
        <v>369</v>
      </c>
      <c r="V22" s="926">
        <v>4979</v>
      </c>
      <c r="W22" s="783">
        <v>5020</v>
      </c>
      <c r="X22" s="492">
        <f t="shared" si="2"/>
        <v>-41</v>
      </c>
      <c r="Y22" s="699">
        <f t="shared" si="3"/>
        <v>1.0082345852580838</v>
      </c>
      <c r="Z22" s="499">
        <v>45741</v>
      </c>
      <c r="AA22" s="699">
        <v>1</v>
      </c>
      <c r="AB22" s="699">
        <v>1</v>
      </c>
      <c r="AC22" s="364">
        <v>0</v>
      </c>
      <c r="AD22" s="701" t="s">
        <v>417</v>
      </c>
    </row>
    <row r="23" spans="1:30" ht="39.75" customHeight="1">
      <c r="A23" s="1027"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28"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7">
        <v>0</v>
      </c>
      <c r="AD23" s="177" t="s">
        <v>421</v>
      </c>
    </row>
    <row r="24" spans="1:30" ht="39.75" customHeight="1">
      <c r="A24" s="1027"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28"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7">
        <v>0</v>
      </c>
      <c r="AD24" s="205" t="s">
        <v>424</v>
      </c>
    </row>
    <row r="25" spans="1:30" ht="39.75" customHeight="1">
      <c r="A25" s="927" t="s">
        <v>425</v>
      </c>
      <c r="B25" s="898" t="s">
        <v>50</v>
      </c>
      <c r="C25" s="496">
        <v>45772</v>
      </c>
      <c r="D25" s="496" t="s">
        <v>415</v>
      </c>
      <c r="E25" s="901">
        <v>45686</v>
      </c>
      <c r="F25" s="495" t="s">
        <v>61</v>
      </c>
      <c r="G25" s="928" t="s">
        <v>426</v>
      </c>
      <c r="H25" s="904">
        <v>77</v>
      </c>
      <c r="I25" s="698" t="s">
        <v>298</v>
      </c>
      <c r="J25" s="904" t="s">
        <v>63</v>
      </c>
      <c r="K25" s="904"/>
      <c r="L25" s="901">
        <v>45686</v>
      </c>
      <c r="M25" s="904" t="s">
        <v>57</v>
      </c>
      <c r="N25" s="929">
        <v>61924</v>
      </c>
      <c r="O25" s="904" t="s">
        <v>57</v>
      </c>
      <c r="P25" s="855" t="s">
        <v>299</v>
      </c>
      <c r="Q25" s="499">
        <v>45692</v>
      </c>
      <c r="R25" s="499">
        <v>45847</v>
      </c>
      <c r="S25" s="499">
        <v>45852</v>
      </c>
      <c r="T25" s="499"/>
      <c r="U25" s="508" t="s">
        <v>369</v>
      </c>
      <c r="V25" s="930">
        <v>5005</v>
      </c>
      <c r="W25" s="931">
        <v>4996</v>
      </c>
      <c r="X25" s="492">
        <f t="shared" si="2"/>
        <v>9</v>
      </c>
      <c r="Y25" s="699">
        <f t="shared" si="3"/>
        <v>0.99820179820179822</v>
      </c>
      <c r="Z25" s="499">
        <v>45708</v>
      </c>
      <c r="AA25" s="699">
        <v>1</v>
      </c>
      <c r="AB25" s="699">
        <v>1</v>
      </c>
      <c r="AC25" s="867">
        <v>0</v>
      </c>
      <c r="AD25" s="934" t="s">
        <v>427</v>
      </c>
    </row>
    <row r="26" spans="1:30" ht="39.75" customHeight="1">
      <c r="A26" s="927" t="s">
        <v>428</v>
      </c>
      <c r="B26" s="898" t="s">
        <v>50</v>
      </c>
      <c r="C26" s="496">
        <v>45772</v>
      </c>
      <c r="D26" s="901" t="s">
        <v>429</v>
      </c>
      <c r="E26" s="901">
        <v>45694</v>
      </c>
      <c r="F26" s="901" t="s">
        <v>61</v>
      </c>
      <c r="G26" s="928" t="s">
        <v>430</v>
      </c>
      <c r="H26" s="904">
        <v>84</v>
      </c>
      <c r="I26" s="698" t="s">
        <v>298</v>
      </c>
      <c r="J26" s="904" t="s">
        <v>63</v>
      </c>
      <c r="K26" s="904"/>
      <c r="L26" s="901">
        <v>45698</v>
      </c>
      <c r="M26" s="904" t="s">
        <v>57</v>
      </c>
      <c r="N26" s="929">
        <v>63402.5</v>
      </c>
      <c r="O26" s="904" t="s">
        <v>57</v>
      </c>
      <c r="P26" s="855" t="s">
        <v>299</v>
      </c>
      <c r="Q26" s="499">
        <v>45695</v>
      </c>
      <c r="R26" s="499">
        <v>45847</v>
      </c>
      <c r="S26" s="499">
        <v>45852</v>
      </c>
      <c r="T26" s="499"/>
      <c r="U26" s="508" t="s">
        <v>369</v>
      </c>
      <c r="V26" s="926">
        <v>4979</v>
      </c>
      <c r="W26" s="931">
        <v>4984</v>
      </c>
      <c r="X26" s="492">
        <f t="shared" si="2"/>
        <v>-5</v>
      </c>
      <c r="Y26" s="699">
        <f t="shared" si="3"/>
        <v>1.0010042177144005</v>
      </c>
      <c r="Z26" s="499">
        <v>45714</v>
      </c>
      <c r="AA26" s="699">
        <v>1</v>
      </c>
      <c r="AB26" s="699">
        <v>1</v>
      </c>
      <c r="AC26" s="867">
        <v>0</v>
      </c>
      <c r="AD26" s="150" t="s">
        <v>431</v>
      </c>
    </row>
    <row r="27" spans="1:30" ht="39.75" customHeight="1">
      <c r="A27" s="921" t="s">
        <v>432</v>
      </c>
      <c r="B27" s="932" t="s">
        <v>50</v>
      </c>
      <c r="C27" s="673">
        <v>45688</v>
      </c>
      <c r="D27" s="673" t="s">
        <v>419</v>
      </c>
      <c r="E27" s="673">
        <v>45695</v>
      </c>
      <c r="F27" s="487" t="s">
        <v>61</v>
      </c>
      <c r="G27" s="933" t="s">
        <v>433</v>
      </c>
      <c r="H27" s="489">
        <v>88</v>
      </c>
      <c r="I27" s="698" t="s">
        <v>355</v>
      </c>
      <c r="J27" s="489" t="s">
        <v>63</v>
      </c>
      <c r="K27" s="904"/>
      <c r="L27" s="485" t="s">
        <v>299</v>
      </c>
      <c r="M27" s="698" t="s">
        <v>57</v>
      </c>
      <c r="N27" s="567">
        <v>43130</v>
      </c>
      <c r="O27" s="698" t="s">
        <v>57</v>
      </c>
      <c r="P27" s="855"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79" t="s">
        <v>434</v>
      </c>
    </row>
    <row r="28" spans="1:30" ht="39.75" customHeight="1">
      <c r="A28" s="921" t="s">
        <v>435</v>
      </c>
      <c r="B28" s="898" t="s">
        <v>50</v>
      </c>
      <c r="C28" s="901">
        <v>45688</v>
      </c>
      <c r="D28" s="496" t="s">
        <v>60</v>
      </c>
      <c r="E28" s="901">
        <v>45686</v>
      </c>
      <c r="F28" s="901" t="s">
        <v>61</v>
      </c>
      <c r="G28" s="928" t="s">
        <v>436</v>
      </c>
      <c r="H28" s="498">
        <v>88</v>
      </c>
      <c r="I28" s="904" t="s">
        <v>355</v>
      </c>
      <c r="J28" s="498" t="s">
        <v>63</v>
      </c>
      <c r="K28" s="498"/>
      <c r="L28" s="905">
        <v>45706</v>
      </c>
      <c r="M28" s="904" t="s">
        <v>57</v>
      </c>
      <c r="N28" s="568">
        <v>69212.5</v>
      </c>
      <c r="O28" s="904" t="s">
        <v>57</v>
      </c>
      <c r="P28" s="855"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7">
        <v>0</v>
      </c>
      <c r="AD28" s="150" t="s">
        <v>437</v>
      </c>
    </row>
    <row r="29" spans="1:30" ht="39.75" customHeight="1">
      <c r="A29" s="921" t="s">
        <v>438</v>
      </c>
      <c r="B29" s="898" t="s">
        <v>50</v>
      </c>
      <c r="C29" s="496">
        <v>45772</v>
      </c>
      <c r="D29" s="495" t="s">
        <v>429</v>
      </c>
      <c r="E29" s="496">
        <v>45743</v>
      </c>
      <c r="F29" s="495" t="s">
        <v>61</v>
      </c>
      <c r="G29" s="899" t="s">
        <v>439</v>
      </c>
      <c r="H29" s="498">
        <v>57</v>
      </c>
      <c r="I29" s="904" t="s">
        <v>298</v>
      </c>
      <c r="J29" s="489" t="s">
        <v>63</v>
      </c>
      <c r="K29" s="900"/>
      <c r="L29" s="496">
        <v>45741</v>
      </c>
      <c r="M29" s="489" t="s">
        <v>57</v>
      </c>
      <c r="N29" s="568">
        <v>49071</v>
      </c>
      <c r="O29" s="489" t="s">
        <v>57</v>
      </c>
      <c r="P29" s="855"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78" t="s">
        <v>440</v>
      </c>
    </row>
    <row r="30" spans="1:30" ht="39.75" customHeight="1">
      <c r="A30" s="921" t="s">
        <v>441</v>
      </c>
      <c r="B30" s="898"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5"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443</v>
      </c>
      <c r="B31" s="898" t="s">
        <v>50</v>
      </c>
      <c r="C31" s="487">
        <v>45991</v>
      </c>
      <c r="D31" s="487" t="s">
        <v>444</v>
      </c>
      <c r="E31" s="496">
        <v>45743</v>
      </c>
      <c r="F31" s="495" t="s">
        <v>61</v>
      </c>
      <c r="G31" s="899" t="s">
        <v>445</v>
      </c>
      <c r="H31" s="498">
        <v>60</v>
      </c>
      <c r="I31" s="698" t="s">
        <v>298</v>
      </c>
      <c r="J31" s="489" t="s">
        <v>63</v>
      </c>
      <c r="K31" s="900"/>
      <c r="L31" s="496">
        <v>45741</v>
      </c>
      <c r="M31" s="489" t="s">
        <v>57</v>
      </c>
      <c r="N31" s="568">
        <v>47849</v>
      </c>
      <c r="O31" s="489" t="s">
        <v>57</v>
      </c>
      <c r="P31" s="855"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0" t="s">
        <v>446</v>
      </c>
    </row>
    <row r="32" spans="1:30" ht="39.75" customHeight="1">
      <c r="A32" s="1029" t="s">
        <v>447</v>
      </c>
      <c r="B32" s="898" t="s">
        <v>50</v>
      </c>
      <c r="C32" s="487">
        <v>45991</v>
      </c>
      <c r="D32" s="487" t="s">
        <v>60</v>
      </c>
      <c r="E32" s="496">
        <v>45743</v>
      </c>
      <c r="F32" s="495" t="s">
        <v>61</v>
      </c>
      <c r="G32" s="899" t="s">
        <v>448</v>
      </c>
      <c r="H32" s="498">
        <v>70</v>
      </c>
      <c r="I32" s="698" t="s">
        <v>298</v>
      </c>
      <c r="J32" s="489" t="s">
        <v>63</v>
      </c>
      <c r="K32" s="900"/>
      <c r="L32" s="496">
        <v>45741</v>
      </c>
      <c r="M32" s="489" t="s">
        <v>57</v>
      </c>
      <c r="N32" s="568">
        <v>67735.5</v>
      </c>
      <c r="O32" s="489" t="s">
        <v>57</v>
      </c>
      <c r="P32" s="855"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2" t="s">
        <v>450</v>
      </c>
      <c r="B33" s="898" t="s">
        <v>50</v>
      </c>
      <c r="C33" s="901">
        <v>45716</v>
      </c>
      <c r="D33" s="901" t="s">
        <v>60</v>
      </c>
      <c r="E33" s="901">
        <v>45701</v>
      </c>
      <c r="F33" s="495" t="s">
        <v>61</v>
      </c>
      <c r="G33" s="928" t="s">
        <v>371</v>
      </c>
      <c r="H33" s="904">
        <v>0</v>
      </c>
      <c r="I33" s="904" t="s">
        <v>299</v>
      </c>
      <c r="J33" s="904" t="s">
        <v>63</v>
      </c>
      <c r="K33" s="904"/>
      <c r="L33" s="901">
        <v>45705</v>
      </c>
      <c r="M33" s="904" t="s">
        <v>57</v>
      </c>
      <c r="N33" s="929">
        <v>1295</v>
      </c>
      <c r="O33" s="904" t="s">
        <v>57</v>
      </c>
      <c r="P33" s="855" t="s">
        <v>299</v>
      </c>
      <c r="Q33" s="538">
        <v>45706</v>
      </c>
      <c r="R33" s="538">
        <v>45826</v>
      </c>
      <c r="S33" s="538"/>
      <c r="T33" s="538"/>
      <c r="U33" s="508" t="s">
        <v>369</v>
      </c>
      <c r="V33" s="930">
        <v>153</v>
      </c>
      <c r="W33" s="782">
        <v>153</v>
      </c>
      <c r="X33" s="108">
        <f t="shared" si="2"/>
        <v>0</v>
      </c>
      <c r="Y33" s="694">
        <f t="shared" si="3"/>
        <v>1</v>
      </c>
      <c r="Z33" s="715">
        <v>45754</v>
      </c>
      <c r="AA33" s="493">
        <v>1</v>
      </c>
      <c r="AB33" s="493">
        <v>1</v>
      </c>
      <c r="AC33" s="867">
        <v>0</v>
      </c>
      <c r="AD33" s="177" t="s">
        <v>451</v>
      </c>
    </row>
    <row r="34" spans="1:30" ht="39.75" customHeight="1">
      <c r="A34" s="935" t="s">
        <v>452</v>
      </c>
      <c r="B34" s="973" t="s">
        <v>50</v>
      </c>
      <c r="C34" s="937">
        <v>45924</v>
      </c>
      <c r="D34" s="936" t="s">
        <v>130</v>
      </c>
      <c r="E34" s="937">
        <v>45772</v>
      </c>
      <c r="F34" s="938" t="s">
        <v>61</v>
      </c>
      <c r="G34" s="938" t="s">
        <v>453</v>
      </c>
      <c r="H34" s="939">
        <v>0</v>
      </c>
      <c r="I34" s="939" t="s">
        <v>298</v>
      </c>
      <c r="J34" s="939" t="s">
        <v>63</v>
      </c>
      <c r="K34" s="938"/>
      <c r="L34" s="946" t="s">
        <v>52</v>
      </c>
      <c r="M34" s="939" t="s">
        <v>57</v>
      </c>
      <c r="N34" s="940">
        <v>4397.6499999999996</v>
      </c>
      <c r="O34" s="939" t="s">
        <v>57</v>
      </c>
      <c r="P34" s="941" t="s">
        <v>299</v>
      </c>
      <c r="Q34" s="518">
        <v>45852</v>
      </c>
      <c r="R34" s="974"/>
      <c r="S34" s="974"/>
      <c r="T34" s="974"/>
      <c r="U34" s="333" t="s">
        <v>369</v>
      </c>
      <c r="V34" s="519">
        <v>129</v>
      </c>
      <c r="W34" s="976">
        <v>129</v>
      </c>
      <c r="X34" s="519">
        <f t="shared" si="2"/>
        <v>0</v>
      </c>
      <c r="Y34" s="942">
        <f t="shared" si="3"/>
        <v>1</v>
      </c>
      <c r="Z34" s="369">
        <v>45856</v>
      </c>
      <c r="AA34" s="61">
        <v>0</v>
      </c>
      <c r="AB34" s="61">
        <v>0</v>
      </c>
      <c r="AC34" s="977">
        <v>0</v>
      </c>
      <c r="AD34" s="151" t="s">
        <v>454</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4" t="s">
        <v>522</v>
      </c>
      <c r="H29" s="118">
        <v>0</v>
      </c>
      <c r="I29" s="529" t="s">
        <v>299</v>
      </c>
      <c r="J29" s="118" t="s">
        <v>63</v>
      </c>
      <c r="K29" s="534">
        <v>45673</v>
      </c>
      <c r="L29" s="529" t="s">
        <v>57</v>
      </c>
      <c r="M29" s="820">
        <v>24886.5</v>
      </c>
      <c r="N29" s="856">
        <v>7262</v>
      </c>
      <c r="O29" s="529" t="s">
        <v>57</v>
      </c>
      <c r="P29" s="863"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7"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4"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4" t="s">
        <v>50</v>
      </c>
      <c r="C68" s="57">
        <v>45777</v>
      </c>
      <c r="D68" s="57" t="s">
        <v>562</v>
      </c>
      <c r="E68" s="57">
        <v>45700</v>
      </c>
      <c r="F68" s="838" t="s">
        <v>297</v>
      </c>
      <c r="G68" s="840" t="s">
        <v>621</v>
      </c>
      <c r="H68" s="819">
        <v>78</v>
      </c>
      <c r="I68" s="836" t="s">
        <v>299</v>
      </c>
      <c r="J68" s="819" t="s">
        <v>63</v>
      </c>
      <c r="K68" s="57">
        <v>45708</v>
      </c>
      <c r="L68" s="819" t="s">
        <v>57</v>
      </c>
      <c r="M68" s="445">
        <v>56854</v>
      </c>
      <c r="N68" s="581">
        <v>62254</v>
      </c>
      <c r="O68" s="52" t="s">
        <v>57</v>
      </c>
      <c r="P68" s="879" t="s">
        <v>299</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622</v>
      </c>
      <c r="B69" s="814" t="s">
        <v>50</v>
      </c>
      <c r="C69" s="57">
        <v>45742</v>
      </c>
      <c r="D69" s="57" t="s">
        <v>562</v>
      </c>
      <c r="E69" s="57">
        <v>45694</v>
      </c>
      <c r="F69" s="816" t="s">
        <v>297</v>
      </c>
      <c r="G69" s="823" t="s">
        <v>623</v>
      </c>
      <c r="H69" s="819">
        <v>87</v>
      </c>
      <c r="I69" s="825" t="s">
        <v>299</v>
      </c>
      <c r="J69" s="819" t="s">
        <v>63</v>
      </c>
      <c r="K69" s="57">
        <v>45708</v>
      </c>
      <c r="L69" s="825"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624</v>
      </c>
      <c r="B70" s="814" t="s">
        <v>50</v>
      </c>
      <c r="C70" s="57">
        <v>45747</v>
      </c>
      <c r="D70" s="816" t="s">
        <v>419</v>
      </c>
      <c r="E70" s="57">
        <v>45700</v>
      </c>
      <c r="F70" s="57" t="s">
        <v>533</v>
      </c>
      <c r="G70" s="823" t="s">
        <v>625</v>
      </c>
      <c r="H70" s="819">
        <v>60</v>
      </c>
      <c r="I70" s="836" t="s">
        <v>299</v>
      </c>
      <c r="J70" s="819" t="s">
        <v>63</v>
      </c>
      <c r="K70" s="57">
        <v>45698</v>
      </c>
      <c r="L70" s="825" t="s">
        <v>57</v>
      </c>
      <c r="M70" s="445">
        <v>54861</v>
      </c>
      <c r="N70" s="581">
        <v>55197</v>
      </c>
      <c r="O70" s="393" t="s">
        <v>57</v>
      </c>
      <c r="P70" s="812"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4" t="s">
        <v>50</v>
      </c>
      <c r="C71" s="57">
        <v>45838</v>
      </c>
      <c r="D71" s="815" t="s">
        <v>382</v>
      </c>
      <c r="E71" s="57">
        <v>45736</v>
      </c>
      <c r="F71" s="815" t="s">
        <v>548</v>
      </c>
      <c r="G71" s="835" t="s">
        <v>627</v>
      </c>
      <c r="H71" s="819">
        <v>50</v>
      </c>
      <c r="I71" s="839" t="s">
        <v>298</v>
      </c>
      <c r="J71" s="819" t="s">
        <v>63</v>
      </c>
      <c r="K71" s="57">
        <v>45735</v>
      </c>
      <c r="L71" s="819" t="s">
        <v>57</v>
      </c>
      <c r="M71" s="670">
        <v>41285</v>
      </c>
      <c r="N71" s="856">
        <v>40484</v>
      </c>
      <c r="O71" s="819" t="s">
        <v>57</v>
      </c>
      <c r="P71" s="837" t="s">
        <v>299</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628</v>
      </c>
      <c r="B72" s="875" t="s">
        <v>50</v>
      </c>
      <c r="C72" s="77">
        <v>45742</v>
      </c>
      <c r="D72" s="860" t="s">
        <v>584</v>
      </c>
      <c r="E72" s="77">
        <v>45707</v>
      </c>
      <c r="F72" s="860" t="s">
        <v>61</v>
      </c>
      <c r="G72" s="877" t="s">
        <v>629</v>
      </c>
      <c r="H72" s="76">
        <v>0</v>
      </c>
      <c r="I72" s="76" t="s">
        <v>355</v>
      </c>
      <c r="J72" s="76" t="s">
        <v>63</v>
      </c>
      <c r="K72" s="878">
        <v>45716</v>
      </c>
      <c r="L72" s="76" t="s">
        <v>57</v>
      </c>
      <c r="M72" s="861">
        <v>21944.6</v>
      </c>
      <c r="N72" s="862">
        <v>26564</v>
      </c>
      <c r="O72" s="76" t="s">
        <v>57</v>
      </c>
      <c r="P72" s="107" t="s">
        <v>299</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630</v>
      </c>
    </row>
    <row r="73" spans="1:27" ht="39.75" customHeight="1">
      <c r="A73" s="890" t="s">
        <v>631</v>
      </c>
      <c r="B73" s="875" t="s">
        <v>50</v>
      </c>
      <c r="C73" s="77">
        <v>45711</v>
      </c>
      <c r="D73" s="77" t="s">
        <v>415</v>
      </c>
      <c r="E73" s="77">
        <v>45695</v>
      </c>
      <c r="F73" s="860" t="s">
        <v>539</v>
      </c>
      <c r="G73" s="876" t="s">
        <v>632</v>
      </c>
      <c r="H73" s="76">
        <v>0</v>
      </c>
      <c r="I73" s="870" t="s">
        <v>355</v>
      </c>
      <c r="J73" s="76" t="s">
        <v>63</v>
      </c>
      <c r="K73" s="77">
        <v>45695</v>
      </c>
      <c r="L73" s="870" t="s">
        <v>57</v>
      </c>
      <c r="M73" s="861">
        <v>20939.75</v>
      </c>
      <c r="N73" s="862">
        <v>13575.75</v>
      </c>
      <c r="O73" s="870"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4" t="s">
        <v>50</v>
      </c>
      <c r="C74" s="987">
        <v>45868</v>
      </c>
      <c r="D74" s="815" t="s">
        <v>634</v>
      </c>
      <c r="E74" s="57">
        <v>45719</v>
      </c>
      <c r="F74" s="815" t="s">
        <v>548</v>
      </c>
      <c r="G74" s="988" t="s">
        <v>635</v>
      </c>
      <c r="H74" s="819">
        <v>60</v>
      </c>
      <c r="I74" s="819" t="s">
        <v>298</v>
      </c>
      <c r="J74" s="819" t="s">
        <v>63</v>
      </c>
      <c r="K74" s="57">
        <v>45716</v>
      </c>
      <c r="L74" s="819" t="s">
        <v>57</v>
      </c>
      <c r="M74" s="670">
        <v>64727</v>
      </c>
      <c r="N74" s="856">
        <v>68203</v>
      </c>
      <c r="O74" s="819" t="s">
        <v>57</v>
      </c>
      <c r="P74" s="837" t="s">
        <v>299</v>
      </c>
      <c r="Q74" s="499">
        <v>45719</v>
      </c>
      <c r="R74" s="892">
        <v>5853</v>
      </c>
      <c r="S74" s="492">
        <v>5975</v>
      </c>
      <c r="T74" s="989">
        <v>0</v>
      </c>
      <c r="U74" s="969">
        <v>1.02</v>
      </c>
      <c r="V74" s="169">
        <v>45741</v>
      </c>
      <c r="W74" s="355">
        <v>1</v>
      </c>
      <c r="X74" s="355">
        <v>1</v>
      </c>
      <c r="Y74" s="355">
        <v>1</v>
      </c>
      <c r="Z74" s="491">
        <v>45868</v>
      </c>
      <c r="AA74" s="117"/>
    </row>
    <row r="75" spans="1:27" ht="39.75" customHeight="1">
      <c r="A75" s="990" t="s">
        <v>636</v>
      </c>
      <c r="B75" s="814" t="s">
        <v>50</v>
      </c>
      <c r="C75" s="57">
        <v>45772</v>
      </c>
      <c r="D75" s="57" t="s">
        <v>130</v>
      </c>
      <c r="E75" s="816">
        <v>45685</v>
      </c>
      <c r="F75" s="815" t="s">
        <v>61</v>
      </c>
      <c r="G75" s="853" t="s">
        <v>637</v>
      </c>
      <c r="H75" s="825">
        <v>81</v>
      </c>
      <c r="I75" s="851" t="s">
        <v>298</v>
      </c>
      <c r="J75" s="825" t="s">
        <v>63</v>
      </c>
      <c r="K75" s="816">
        <v>45699</v>
      </c>
      <c r="L75" s="825" t="s">
        <v>57</v>
      </c>
      <c r="M75" s="991">
        <v>73583.5</v>
      </c>
      <c r="N75" s="856">
        <v>84066</v>
      </c>
      <c r="O75" s="992" t="s">
        <v>57</v>
      </c>
      <c r="P75" s="837" t="s">
        <v>299</v>
      </c>
      <c r="Q75" s="499">
        <v>45691</v>
      </c>
      <c r="R75" s="517">
        <v>6205</v>
      </c>
      <c r="S75" s="514">
        <v>6180</v>
      </c>
      <c r="T75" s="857">
        <v>0</v>
      </c>
      <c r="U75" s="982">
        <v>1</v>
      </c>
      <c r="V75" s="169">
        <v>45699</v>
      </c>
      <c r="W75" s="355">
        <v>1</v>
      </c>
      <c r="X75" s="355">
        <v>1</v>
      </c>
      <c r="Y75" s="355">
        <v>1</v>
      </c>
      <c r="Z75" s="499">
        <v>45916</v>
      </c>
      <c r="AA75" s="174" t="s">
        <v>638</v>
      </c>
    </row>
    <row r="76" spans="1:27" ht="39.75" customHeight="1">
      <c r="A76" s="809" t="s">
        <v>639</v>
      </c>
      <c r="B76" s="814" t="s">
        <v>50</v>
      </c>
      <c r="C76" s="57">
        <v>45772</v>
      </c>
      <c r="D76" s="57" t="s">
        <v>640</v>
      </c>
      <c r="E76" s="57">
        <v>45694</v>
      </c>
      <c r="F76" s="816" t="s">
        <v>297</v>
      </c>
      <c r="G76" s="823" t="s">
        <v>641</v>
      </c>
      <c r="H76" s="819">
        <v>64</v>
      </c>
      <c r="I76" s="825" t="s">
        <v>298</v>
      </c>
      <c r="J76" s="819" t="s">
        <v>63</v>
      </c>
      <c r="K76" s="57">
        <v>45701</v>
      </c>
      <c r="L76" s="825" t="s">
        <v>57</v>
      </c>
      <c r="M76" s="670">
        <v>48609</v>
      </c>
      <c r="N76" s="856">
        <v>48682.5</v>
      </c>
      <c r="O76" s="992" t="s">
        <v>57</v>
      </c>
      <c r="P76" s="837" t="s">
        <v>299</v>
      </c>
      <c r="Q76" s="169">
        <v>45698</v>
      </c>
      <c r="R76" s="42">
        <v>4035</v>
      </c>
      <c r="S76" s="678">
        <v>4045</v>
      </c>
      <c r="T76" s="857">
        <v>0</v>
      </c>
      <c r="U76" s="982">
        <v>1</v>
      </c>
      <c r="V76" s="169">
        <v>45709</v>
      </c>
      <c r="W76" s="355">
        <v>1</v>
      </c>
      <c r="X76" s="355">
        <v>1</v>
      </c>
      <c r="Y76" s="355">
        <v>1</v>
      </c>
      <c r="Z76" s="499">
        <v>45894</v>
      </c>
      <c r="AA76" s="117" t="s">
        <v>642</v>
      </c>
    </row>
    <row r="77" spans="1:27" ht="39.75" customHeight="1">
      <c r="A77" s="990" t="s">
        <v>643</v>
      </c>
      <c r="B77" s="814" t="s">
        <v>50</v>
      </c>
      <c r="C77" s="57">
        <v>45833</v>
      </c>
      <c r="D77" s="816" t="s">
        <v>106</v>
      </c>
      <c r="E77" s="816" t="s">
        <v>52</v>
      </c>
      <c r="F77" s="816" t="s">
        <v>644</v>
      </c>
      <c r="G77" s="853" t="s">
        <v>645</v>
      </c>
      <c r="H77" s="825">
        <v>0</v>
      </c>
      <c r="I77" s="825" t="s">
        <v>298</v>
      </c>
      <c r="J77" s="825" t="s">
        <v>63</v>
      </c>
      <c r="K77" s="993" t="s">
        <v>299</v>
      </c>
      <c r="L77" s="825" t="s">
        <v>57</v>
      </c>
      <c r="M77" s="991">
        <v>289634.75</v>
      </c>
      <c r="N77" s="856">
        <v>296306.83</v>
      </c>
      <c r="O77" s="992" t="s">
        <v>57</v>
      </c>
      <c r="P77" s="837" t="s">
        <v>299</v>
      </c>
      <c r="Q77" s="499">
        <v>45693</v>
      </c>
      <c r="R77" s="517">
        <v>22725</v>
      </c>
      <c r="S77" s="514">
        <v>22085</v>
      </c>
      <c r="T77" s="857">
        <v>0</v>
      </c>
      <c r="U77" s="982">
        <v>1</v>
      </c>
      <c r="V77" s="169">
        <v>45674</v>
      </c>
      <c r="W77" s="355">
        <v>1</v>
      </c>
      <c r="X77" s="355">
        <v>1</v>
      </c>
      <c r="Y77" s="355">
        <v>1</v>
      </c>
      <c r="Z77" s="499">
        <v>45882</v>
      </c>
      <c r="AA77" s="174" t="s">
        <v>646</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0">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997">
        <v>3836</v>
      </c>
      <c r="S99" s="659">
        <v>3836</v>
      </c>
      <c r="T99" s="30">
        <v>0</v>
      </c>
      <c r="U99" s="694">
        <v>1</v>
      </c>
      <c r="V99" s="715">
        <v>45896</v>
      </c>
      <c r="W99" s="367">
        <v>1</v>
      </c>
      <c r="X99" s="367">
        <v>1</v>
      </c>
      <c r="Y99" s="367">
        <v>1</v>
      </c>
      <c r="Z99" s="54">
        <v>45917</v>
      </c>
      <c r="AA99" s="959"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7"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3"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3" t="s">
        <v>110</v>
      </c>
      <c r="G111" s="1095" t="s">
        <v>725</v>
      </c>
      <c r="H111" s="527">
        <v>0</v>
      </c>
      <c r="I111" s="527" t="s">
        <v>298</v>
      </c>
      <c r="J111" s="527" t="s">
        <v>63</v>
      </c>
      <c r="K111" s="528">
        <v>45853</v>
      </c>
      <c r="L111" s="527" t="s">
        <v>57</v>
      </c>
      <c r="M111" s="995">
        <v>68216.5</v>
      </c>
      <c r="N111" s="775"/>
      <c r="O111" s="527" t="s">
        <v>57</v>
      </c>
      <c r="P111" s="807" t="s">
        <v>299</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097">
        <v>45838</v>
      </c>
      <c r="L112" s="498" t="s">
        <v>57</v>
      </c>
      <c r="M112" s="821">
        <v>72566</v>
      </c>
      <c r="N112" s="775"/>
      <c r="O112" s="498" t="s">
        <v>57</v>
      </c>
      <c r="P112" s="790" t="s">
        <v>299</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5"/>
      <c r="H113" s="118">
        <v>0</v>
      </c>
      <c r="I113" s="118" t="s">
        <v>298</v>
      </c>
      <c r="J113" s="118" t="s">
        <v>63</v>
      </c>
      <c r="K113" s="528">
        <v>45902</v>
      </c>
      <c r="L113" s="527" t="s">
        <v>57</v>
      </c>
      <c r="M113" s="995">
        <v>3067.9</v>
      </c>
      <c r="N113" s="98"/>
      <c r="O113" s="527" t="s">
        <v>57</v>
      </c>
      <c r="P113" s="807" t="s">
        <v>299</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731</v>
      </c>
    </row>
    <row r="114" spans="1:27" ht="39.75" customHeight="1">
      <c r="A114" s="806" t="s">
        <v>732</v>
      </c>
      <c r="B114" s="1088" t="s">
        <v>109</v>
      </c>
      <c r="C114" s="1089">
        <v>45930</v>
      </c>
      <c r="D114" s="1089" t="s">
        <v>130</v>
      </c>
      <c r="E114" s="1089">
        <v>45874</v>
      </c>
      <c r="F114" s="1094" t="s">
        <v>123</v>
      </c>
      <c r="G114" s="1090"/>
      <c r="H114" s="1091">
        <v>208</v>
      </c>
      <c r="I114" s="1096" t="s">
        <v>298</v>
      </c>
      <c r="J114" s="1091" t="s">
        <v>56</v>
      </c>
      <c r="K114" s="1047">
        <v>45876</v>
      </c>
      <c r="L114" s="1071" t="s">
        <v>57</v>
      </c>
      <c r="M114" s="1073">
        <v>124980</v>
      </c>
      <c r="N114" s="98"/>
      <c r="O114" s="1071" t="s">
        <v>57</v>
      </c>
      <c r="P114" s="808" t="s">
        <v>299</v>
      </c>
      <c r="Q114" s="359">
        <v>45876</v>
      </c>
      <c r="R114" s="1078">
        <v>11700</v>
      </c>
      <c r="S114" s="998">
        <v>11820</v>
      </c>
      <c r="T114" s="30">
        <v>0</v>
      </c>
      <c r="U114" s="22">
        <v>1.01</v>
      </c>
      <c r="V114" s="971">
        <v>45890</v>
      </c>
      <c r="W114" s="630">
        <v>1</v>
      </c>
      <c r="X114" s="630">
        <v>1</v>
      </c>
      <c r="Y114" s="1092">
        <v>1</v>
      </c>
      <c r="Z114" s="126">
        <v>45926</v>
      </c>
      <c r="AA114" s="1079" t="s">
        <v>733</v>
      </c>
    </row>
    <row r="115" spans="1:27" ht="39.75" customHeight="1">
      <c r="A115" s="809" t="s">
        <v>734</v>
      </c>
      <c r="B115" s="814" t="s">
        <v>50</v>
      </c>
      <c r="C115" s="987">
        <v>45838</v>
      </c>
      <c r="D115" s="987" t="s">
        <v>382</v>
      </c>
      <c r="E115" s="987">
        <v>45818</v>
      </c>
      <c r="F115" s="993" t="s">
        <v>548</v>
      </c>
      <c r="G115" s="993" t="s">
        <v>735</v>
      </c>
      <c r="H115" s="837">
        <v>56</v>
      </c>
      <c r="I115" s="837" t="s">
        <v>298</v>
      </c>
      <c r="J115" s="837" t="s">
        <v>63</v>
      </c>
      <c r="K115" s="388">
        <v>45817</v>
      </c>
      <c r="L115" s="389" t="s">
        <v>57</v>
      </c>
      <c r="M115" s="448">
        <v>75953</v>
      </c>
      <c r="N115" s="1087"/>
      <c r="O115" s="389" t="s">
        <v>57</v>
      </c>
      <c r="P115" s="780" t="s">
        <v>299</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85" t="s">
        <v>737</v>
      </c>
      <c r="H116" s="118">
        <v>56</v>
      </c>
      <c r="I116" s="118" t="s">
        <v>298</v>
      </c>
      <c r="J116" s="118" t="s">
        <v>63</v>
      </c>
      <c r="K116" s="528">
        <v>45716</v>
      </c>
      <c r="L116" s="118" t="s">
        <v>57</v>
      </c>
      <c r="M116" s="820">
        <v>45321.5</v>
      </c>
      <c r="N116" s="98"/>
      <c r="O116" s="118" t="s">
        <v>57</v>
      </c>
      <c r="P116" s="829" t="s">
        <v>299</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68" t="s">
        <v>50</v>
      </c>
      <c r="C117" s="1069">
        <v>45688</v>
      </c>
      <c r="D117" s="521" t="s">
        <v>739</v>
      </c>
      <c r="E117" s="1069">
        <v>45685</v>
      </c>
      <c r="F117" s="1069" t="s">
        <v>610</v>
      </c>
      <c r="G117" s="1070" t="s">
        <v>740</v>
      </c>
      <c r="H117" s="118">
        <v>86</v>
      </c>
      <c r="I117" s="1072" t="s">
        <v>355</v>
      </c>
      <c r="J117" s="118" t="s">
        <v>63</v>
      </c>
      <c r="K117" s="521">
        <v>45677</v>
      </c>
      <c r="L117" s="1072" t="s">
        <v>57</v>
      </c>
      <c r="M117" s="820">
        <v>78075.5</v>
      </c>
      <c r="N117" s="830"/>
      <c r="O117" s="1072"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741</v>
      </c>
      <c r="B118" s="814" t="s">
        <v>50</v>
      </c>
      <c r="C118" s="987">
        <v>45831</v>
      </c>
      <c r="D118" s="993" t="s">
        <v>415</v>
      </c>
      <c r="E118" s="57">
        <v>45807</v>
      </c>
      <c r="F118" s="993" t="s">
        <v>539</v>
      </c>
      <c r="G118" s="993" t="s">
        <v>742</v>
      </c>
      <c r="H118" s="837">
        <v>87</v>
      </c>
      <c r="I118" s="837" t="s">
        <v>298</v>
      </c>
      <c r="J118" s="837" t="s">
        <v>63</v>
      </c>
      <c r="K118" s="388">
        <v>45757</v>
      </c>
      <c r="L118" s="389" t="s">
        <v>57</v>
      </c>
      <c r="M118" s="448">
        <v>78331</v>
      </c>
      <c r="N118" s="830"/>
      <c r="O118" s="389" t="s">
        <v>57</v>
      </c>
      <c r="P118" s="614" t="s">
        <v>299</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4" t="s">
        <v>50</v>
      </c>
      <c r="C119" s="57">
        <v>45772</v>
      </c>
      <c r="D119" s="815" t="s">
        <v>429</v>
      </c>
      <c r="E119" s="57">
        <v>45743</v>
      </c>
      <c r="F119" s="815" t="s">
        <v>539</v>
      </c>
      <c r="G119" s="818" t="s">
        <v>744</v>
      </c>
      <c r="H119" s="819">
        <v>63</v>
      </c>
      <c r="I119" s="825" t="s">
        <v>298</v>
      </c>
      <c r="J119" s="837" t="s">
        <v>63</v>
      </c>
      <c r="K119" s="521">
        <v>45741</v>
      </c>
      <c r="L119" s="527" t="s">
        <v>57</v>
      </c>
      <c r="M119" s="820">
        <v>41813</v>
      </c>
      <c r="N119" s="830"/>
      <c r="O119" s="527" t="s">
        <v>57</v>
      </c>
      <c r="P119" s="829" t="s">
        <v>299</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745</v>
      </c>
    </row>
    <row r="120" spans="1:27" ht="39.75" customHeight="1">
      <c r="A120" s="809" t="s">
        <v>746</v>
      </c>
      <c r="B120" s="814" t="s">
        <v>50</v>
      </c>
      <c r="C120" s="57">
        <v>45772</v>
      </c>
      <c r="D120" s="816" t="s">
        <v>382</v>
      </c>
      <c r="E120" s="57">
        <v>45708</v>
      </c>
      <c r="F120" s="816" t="s">
        <v>548</v>
      </c>
      <c r="G120" s="823" t="s">
        <v>747</v>
      </c>
      <c r="H120" s="819">
        <v>82</v>
      </c>
      <c r="I120" s="825" t="s">
        <v>298</v>
      </c>
      <c r="J120" s="819" t="s">
        <v>63</v>
      </c>
      <c r="K120" s="496">
        <v>45698</v>
      </c>
      <c r="L120" s="505" t="s">
        <v>57</v>
      </c>
      <c r="M120" s="821">
        <v>71979</v>
      </c>
      <c r="N120" s="822"/>
      <c r="O120" s="505" t="s">
        <v>57</v>
      </c>
      <c r="P120" s="790" t="s">
        <v>299</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748</v>
      </c>
      <c r="B121" s="486" t="s">
        <v>50</v>
      </c>
      <c r="C121" s="496">
        <v>45772</v>
      </c>
      <c r="D121" s="496" t="s">
        <v>415</v>
      </c>
      <c r="E121" s="447">
        <v>45686</v>
      </c>
      <c r="F121" s="495" t="s">
        <v>539</v>
      </c>
      <c r="G121" s="516" t="s">
        <v>749</v>
      </c>
      <c r="H121" s="498">
        <v>85</v>
      </c>
      <c r="I121" s="490" t="s">
        <v>298</v>
      </c>
      <c r="J121" s="498" t="s">
        <v>63</v>
      </c>
      <c r="K121" s="521">
        <v>45698</v>
      </c>
      <c r="L121" s="1086" t="s">
        <v>57</v>
      </c>
      <c r="M121" s="821">
        <v>67892.5</v>
      </c>
      <c r="N121" s="98"/>
      <c r="O121" s="505" t="s">
        <v>57</v>
      </c>
      <c r="P121" s="790" t="s">
        <v>299</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4" t="s">
        <v>50</v>
      </c>
      <c r="C123" s="987">
        <v>45862</v>
      </c>
      <c r="D123" s="57" t="s">
        <v>640</v>
      </c>
      <c r="E123" s="57">
        <v>45694</v>
      </c>
      <c r="F123" s="815" t="s">
        <v>297</v>
      </c>
      <c r="G123" s="823" t="s">
        <v>754</v>
      </c>
      <c r="H123" s="819">
        <v>90</v>
      </c>
      <c r="I123" s="851" t="s">
        <v>298</v>
      </c>
      <c r="J123" s="819" t="s">
        <v>63</v>
      </c>
      <c r="K123" s="496">
        <v>45698</v>
      </c>
      <c r="L123" s="505" t="s">
        <v>57</v>
      </c>
      <c r="M123" s="821">
        <v>68216.5</v>
      </c>
      <c r="N123" s="830"/>
      <c r="O123" s="505" t="s">
        <v>57</v>
      </c>
      <c r="P123" s="790" t="s">
        <v>299</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4" t="s">
        <v>50</v>
      </c>
      <c r="C124" s="57">
        <v>45747</v>
      </c>
      <c r="D124" s="57" t="s">
        <v>130</v>
      </c>
      <c r="E124" s="816">
        <v>45698</v>
      </c>
      <c r="F124" s="816" t="s">
        <v>61</v>
      </c>
      <c r="G124" s="823" t="s">
        <v>757</v>
      </c>
      <c r="H124" s="819">
        <v>87</v>
      </c>
      <c r="I124" s="825" t="s">
        <v>299</v>
      </c>
      <c r="J124" s="819" t="s">
        <v>63</v>
      </c>
      <c r="K124" s="496">
        <v>45699</v>
      </c>
      <c r="L124" s="505" t="s">
        <v>57</v>
      </c>
      <c r="M124" s="821">
        <v>72566</v>
      </c>
      <c r="N124" s="830"/>
      <c r="O124" s="505" t="s">
        <v>57</v>
      </c>
      <c r="P124" s="790" t="s">
        <v>299</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758</v>
      </c>
    </row>
    <row r="125" spans="1:27" ht="39.75" customHeight="1">
      <c r="A125" s="809" t="s">
        <v>759</v>
      </c>
      <c r="B125" s="814" t="s">
        <v>50</v>
      </c>
      <c r="C125" s="57">
        <v>45742</v>
      </c>
      <c r="D125" s="815" t="s">
        <v>382</v>
      </c>
      <c r="E125" s="57">
        <v>45708</v>
      </c>
      <c r="F125" s="816" t="s">
        <v>548</v>
      </c>
      <c r="G125" s="818" t="s">
        <v>760</v>
      </c>
      <c r="H125" s="819">
        <v>0</v>
      </c>
      <c r="I125" s="837" t="s">
        <v>299</v>
      </c>
      <c r="J125" s="819" t="s">
        <v>63</v>
      </c>
      <c r="K125" s="521">
        <v>45712</v>
      </c>
      <c r="L125" s="118" t="s">
        <v>57</v>
      </c>
      <c r="M125" s="820">
        <v>14262</v>
      </c>
      <c r="N125" s="822"/>
      <c r="O125" s="118" t="s">
        <v>57</v>
      </c>
      <c r="P125" s="829" t="s">
        <v>299</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4" t="s">
        <v>50</v>
      </c>
      <c r="C126" s="57">
        <v>45711</v>
      </c>
      <c r="D126" s="57" t="s">
        <v>367</v>
      </c>
      <c r="E126" s="57">
        <v>45694</v>
      </c>
      <c r="F126" s="57" t="s">
        <v>533</v>
      </c>
      <c r="G126" s="840" t="s">
        <v>762</v>
      </c>
      <c r="H126" s="819">
        <v>0</v>
      </c>
      <c r="I126" s="836" t="s">
        <v>355</v>
      </c>
      <c r="J126" s="819" t="s">
        <v>63</v>
      </c>
      <c r="K126" s="521">
        <v>45686</v>
      </c>
      <c r="L126" s="1072" t="s">
        <v>57</v>
      </c>
      <c r="M126" s="820">
        <v>22755.7</v>
      </c>
      <c r="N126" s="830"/>
      <c r="O126" s="1072" t="s">
        <v>57</v>
      </c>
      <c r="P126" s="807" t="s">
        <v>299</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4" t="s">
        <v>50</v>
      </c>
      <c r="C127" s="57">
        <v>45838</v>
      </c>
      <c r="D127" s="815" t="s">
        <v>578</v>
      </c>
      <c r="E127" s="57">
        <v>45824</v>
      </c>
      <c r="F127" s="815" t="s">
        <v>61</v>
      </c>
      <c r="G127" s="823" t="s">
        <v>765</v>
      </c>
      <c r="H127" s="819">
        <v>0</v>
      </c>
      <c r="I127" s="825" t="s">
        <v>298</v>
      </c>
      <c r="J127" s="819" t="s">
        <v>63</v>
      </c>
      <c r="K127" s="521" t="s">
        <v>52</v>
      </c>
      <c r="L127" s="529" t="s">
        <v>57</v>
      </c>
      <c r="M127" s="820">
        <v>1594</v>
      </c>
      <c r="N127" s="822"/>
      <c r="O127" s="529" t="s">
        <v>57</v>
      </c>
      <c r="P127" s="807" t="s">
        <v>299</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766</v>
      </c>
    </row>
    <row r="128" spans="1:27" ht="39.75" customHeight="1">
      <c r="A128" s="809" t="s">
        <v>767</v>
      </c>
      <c r="B128" s="814" t="s">
        <v>50</v>
      </c>
      <c r="C128" s="57">
        <v>45742</v>
      </c>
      <c r="D128" s="815" t="s">
        <v>640</v>
      </c>
      <c r="E128" s="57">
        <v>45708</v>
      </c>
      <c r="F128" s="816" t="s">
        <v>297</v>
      </c>
      <c r="G128" s="818" t="s">
        <v>768</v>
      </c>
      <c r="H128" s="819">
        <v>0</v>
      </c>
      <c r="I128" s="819" t="s">
        <v>298</v>
      </c>
      <c r="J128" s="819" t="s">
        <v>63</v>
      </c>
      <c r="K128" s="496">
        <v>45714</v>
      </c>
      <c r="L128" s="498" t="s">
        <v>57</v>
      </c>
      <c r="M128" s="821">
        <v>93462.85</v>
      </c>
      <c r="N128" s="822"/>
      <c r="O128" s="498" t="s">
        <v>57</v>
      </c>
      <c r="P128" s="790" t="s">
        <v>299</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770</v>
      </c>
      <c r="B133" s="908" t="s">
        <v>201</v>
      </c>
      <c r="C133" s="496">
        <v>45807</v>
      </c>
      <c r="D133" s="485" t="s">
        <v>51</v>
      </c>
      <c r="E133" s="495" t="s">
        <v>52</v>
      </c>
      <c r="F133" s="485" t="s">
        <v>610</v>
      </c>
      <c r="G133" s="720" t="s">
        <v>311</v>
      </c>
      <c r="H133" s="489">
        <v>60</v>
      </c>
      <c r="I133" s="904" t="s">
        <v>298</v>
      </c>
      <c r="J133" s="498" t="s">
        <v>56</v>
      </c>
      <c r="K133" s="922"/>
      <c r="L133" s="487">
        <v>45716</v>
      </c>
      <c r="M133" s="498" t="s">
        <v>57</v>
      </c>
      <c r="N133" s="567">
        <v>2075.6999999999998</v>
      </c>
      <c r="O133" s="498" t="s">
        <v>57</v>
      </c>
      <c r="P133" s="1019" t="s">
        <v>299</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771</v>
      </c>
      <c r="B134" s="908" t="s">
        <v>201</v>
      </c>
      <c r="C134" s="496">
        <v>45807</v>
      </c>
      <c r="D134" s="495" t="s">
        <v>51</v>
      </c>
      <c r="E134" s="495" t="s">
        <v>52</v>
      </c>
      <c r="F134" s="495" t="s">
        <v>610</v>
      </c>
      <c r="G134" s="899" t="s">
        <v>772</v>
      </c>
      <c r="H134" s="498">
        <v>79</v>
      </c>
      <c r="I134" s="904" t="s">
        <v>298</v>
      </c>
      <c r="J134" s="498" t="s">
        <v>56</v>
      </c>
      <c r="K134" s="511"/>
      <c r="L134" s="487">
        <v>45716</v>
      </c>
      <c r="M134" s="498" t="s">
        <v>57</v>
      </c>
      <c r="N134" s="568">
        <v>2947.5</v>
      </c>
      <c r="O134" s="498" t="s">
        <v>57</v>
      </c>
      <c r="P134" s="1020" t="s">
        <v>299</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773</v>
      </c>
      <c r="B135" s="908" t="s">
        <v>201</v>
      </c>
      <c r="C135" s="496">
        <v>45807</v>
      </c>
      <c r="D135" s="495" t="s">
        <v>51</v>
      </c>
      <c r="E135" s="495" t="s">
        <v>52</v>
      </c>
      <c r="F135" s="495" t="s">
        <v>610</v>
      </c>
      <c r="G135" s="899" t="s">
        <v>774</v>
      </c>
      <c r="H135" s="498">
        <v>83</v>
      </c>
      <c r="I135" s="904" t="s">
        <v>298</v>
      </c>
      <c r="J135" s="498" t="s">
        <v>56</v>
      </c>
      <c r="K135" s="511"/>
      <c r="L135" s="487">
        <v>45716</v>
      </c>
      <c r="M135" s="498" t="s">
        <v>57</v>
      </c>
      <c r="N135" s="568">
        <v>2908.95</v>
      </c>
      <c r="O135" s="498" t="s">
        <v>57</v>
      </c>
      <c r="P135" s="1020" t="s">
        <v>299</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775</v>
      </c>
      <c r="B136" s="898" t="s">
        <v>50</v>
      </c>
      <c r="C136" s="496">
        <v>45807</v>
      </c>
      <c r="D136" s="495" t="s">
        <v>51</v>
      </c>
      <c r="E136" s="495" t="s">
        <v>52</v>
      </c>
      <c r="F136" s="495" t="s">
        <v>53</v>
      </c>
      <c r="G136" s="899" t="s">
        <v>776</v>
      </c>
      <c r="H136" s="498">
        <v>68</v>
      </c>
      <c r="I136" s="498" t="s">
        <v>299</v>
      </c>
      <c r="J136" s="498" t="s">
        <v>56</v>
      </c>
      <c r="K136" s="498"/>
      <c r="L136" s="905">
        <v>45716</v>
      </c>
      <c r="M136" s="498" t="s">
        <v>57</v>
      </c>
      <c r="N136" s="568">
        <v>1134</v>
      </c>
      <c r="O136" s="498" t="s">
        <v>57</v>
      </c>
      <c r="P136" s="1021" t="s">
        <v>299</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777</v>
      </c>
      <c r="B137" s="898" t="s">
        <v>50</v>
      </c>
      <c r="C137" s="496">
        <v>45772</v>
      </c>
      <c r="D137" s="495" t="s">
        <v>51</v>
      </c>
      <c r="E137" s="495" t="s">
        <v>52</v>
      </c>
      <c r="F137" s="495" t="s">
        <v>53</v>
      </c>
      <c r="G137" s="925" t="s">
        <v>778</v>
      </c>
      <c r="H137" s="498">
        <v>38</v>
      </c>
      <c r="I137" s="498" t="s">
        <v>299</v>
      </c>
      <c r="J137" s="498" t="s">
        <v>56</v>
      </c>
      <c r="K137" s="511"/>
      <c r="L137" s="487">
        <v>45716</v>
      </c>
      <c r="M137" s="498" t="s">
        <v>57</v>
      </c>
      <c r="N137" s="568">
        <v>870</v>
      </c>
      <c r="O137" s="498" t="s">
        <v>57</v>
      </c>
      <c r="P137" s="1021" t="s">
        <v>299</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779</v>
      </c>
      <c r="B138" s="898" t="s">
        <v>50</v>
      </c>
      <c r="C138" s="496">
        <v>45772</v>
      </c>
      <c r="D138" s="901" t="s">
        <v>419</v>
      </c>
      <c r="E138" s="901">
        <v>45698</v>
      </c>
      <c r="F138" s="496" t="s">
        <v>533</v>
      </c>
      <c r="G138" s="903" t="s">
        <v>780</v>
      </c>
      <c r="H138" s="498">
        <v>82</v>
      </c>
      <c r="I138" s="498" t="s">
        <v>298</v>
      </c>
      <c r="J138" s="498" t="s">
        <v>63</v>
      </c>
      <c r="K138" s="498"/>
      <c r="L138" s="905">
        <v>45716</v>
      </c>
      <c r="M138" s="904" t="s">
        <v>57</v>
      </c>
      <c r="N138" s="568">
        <v>2025.6</v>
      </c>
      <c r="O138" s="904" t="s">
        <v>57</v>
      </c>
      <c r="P138" s="1021" t="s">
        <v>299</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781</v>
      </c>
    </row>
    <row r="139" spans="1:30" ht="39.75" customHeight="1">
      <c r="A139" s="994" t="s">
        <v>782</v>
      </c>
      <c r="B139" s="898" t="s">
        <v>50</v>
      </c>
      <c r="C139" s="496">
        <v>45742</v>
      </c>
      <c r="D139" s="495" t="s">
        <v>51</v>
      </c>
      <c r="E139" s="496">
        <v>45715</v>
      </c>
      <c r="F139" s="495" t="s">
        <v>53</v>
      </c>
      <c r="G139" s="899" t="s">
        <v>783</v>
      </c>
      <c r="H139" s="498">
        <v>84</v>
      </c>
      <c r="I139" s="498" t="s">
        <v>299</v>
      </c>
      <c r="J139" s="498" t="s">
        <v>56</v>
      </c>
      <c r="K139" s="498"/>
      <c r="L139" s="496">
        <v>45715</v>
      </c>
      <c r="M139" s="498" t="s">
        <v>57</v>
      </c>
      <c r="N139" s="568">
        <v>3801.75</v>
      </c>
      <c r="O139" s="498" t="s">
        <v>57</v>
      </c>
      <c r="P139" s="1021" t="s">
        <v>299</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784</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785</v>
      </c>
      <c r="B142" s="1005" t="s">
        <v>109</v>
      </c>
      <c r="C142" s="1006"/>
      <c r="D142" s="1007" t="s">
        <v>60</v>
      </c>
      <c r="E142" s="1007">
        <v>45768</v>
      </c>
      <c r="F142" s="1008" t="s">
        <v>123</v>
      </c>
      <c r="G142" s="1005"/>
      <c r="H142" s="1009">
        <v>0</v>
      </c>
      <c r="I142" s="1010" t="s">
        <v>299</v>
      </c>
      <c r="J142" s="1009" t="s">
        <v>56</v>
      </c>
      <c r="K142" s="1006"/>
      <c r="L142" s="1011" t="s">
        <v>56</v>
      </c>
      <c r="M142" s="1009" t="s">
        <v>99</v>
      </c>
      <c r="N142" s="1012">
        <v>0</v>
      </c>
      <c r="O142" s="1009" t="s">
        <v>99</v>
      </c>
      <c r="P142" s="1013" t="s">
        <v>299</v>
      </c>
      <c r="Q142" s="1014" t="s">
        <v>56</v>
      </c>
      <c r="R142" s="1015" t="s">
        <v>161</v>
      </c>
      <c r="S142" s="1015" t="s">
        <v>161</v>
      </c>
      <c r="T142" s="1015" t="s">
        <v>161</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786</v>
      </c>
    </row>
    <row r="143" spans="1:30" ht="39.75" customHeight="1">
      <c r="A143" s="935" t="s">
        <v>787</v>
      </c>
      <c r="B143" s="938" t="s">
        <v>109</v>
      </c>
      <c r="C143" s="944"/>
      <c r="D143" s="937" t="s">
        <v>60</v>
      </c>
      <c r="E143" s="937">
        <v>45768</v>
      </c>
      <c r="F143" s="936" t="s">
        <v>123</v>
      </c>
      <c r="G143" s="938"/>
      <c r="H143" s="939">
        <v>0</v>
      </c>
      <c r="I143" s="945" t="s">
        <v>299</v>
      </c>
      <c r="J143" s="939" t="s">
        <v>56</v>
      </c>
      <c r="K143" s="944"/>
      <c r="L143" s="946" t="s">
        <v>56</v>
      </c>
      <c r="M143" s="939" t="s">
        <v>99</v>
      </c>
      <c r="N143" s="940">
        <v>0</v>
      </c>
      <c r="O143" s="939" t="s">
        <v>99</v>
      </c>
      <c r="P143" s="941" t="s">
        <v>299</v>
      </c>
      <c r="Q143" s="79" t="s">
        <v>56</v>
      </c>
      <c r="R143" s="333" t="s">
        <v>161</v>
      </c>
      <c r="S143" s="333" t="s">
        <v>161</v>
      </c>
      <c r="T143" s="333" t="s">
        <v>161</v>
      </c>
      <c r="U143" s="79"/>
      <c r="V143" s="333">
        <v>3</v>
      </c>
      <c r="W143" s="333">
        <v>3</v>
      </c>
      <c r="X143" s="519">
        <f t="shared" si="2"/>
        <v>0</v>
      </c>
      <c r="Y143" s="948">
        <f t="shared" si="3"/>
        <v>1</v>
      </c>
      <c r="Z143" s="369">
        <v>45768</v>
      </c>
      <c r="AA143" s="61">
        <v>0</v>
      </c>
      <c r="AB143" s="61">
        <v>0</v>
      </c>
      <c r="AC143" s="947">
        <v>0</v>
      </c>
      <c r="AD143" s="949" t="s">
        <v>788</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8" activePane="bottomLeft" state="frozen"/>
      <selection pane="bottomLeft" activeCell="D1890" sqref="D189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7"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2"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8"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49" t="s">
        <v>396</v>
      </c>
      <c r="B1680" s="143" t="s">
        <v>802</v>
      </c>
      <c r="C1680" s="315">
        <v>45930</v>
      </c>
      <c r="E1680" s="141">
        <v>536</v>
      </c>
      <c r="G1680" t="s">
        <v>1345</v>
      </c>
    </row>
    <row r="1681" spans="1:7">
      <c r="A1681" s="849" t="s">
        <v>390</v>
      </c>
      <c r="B1681" s="143" t="s">
        <v>802</v>
      </c>
      <c r="C1681" s="315">
        <v>45930</v>
      </c>
      <c r="E1681" s="141">
        <v>886</v>
      </c>
      <c r="G1681" t="s">
        <v>1345</v>
      </c>
    </row>
    <row r="1682" spans="1:7">
      <c r="A1682" s="136" t="s">
        <v>301</v>
      </c>
      <c r="B1682" s="309" t="s">
        <v>302</v>
      </c>
      <c r="C1682" s="56">
        <v>45930</v>
      </c>
      <c r="D1682" s="157">
        <v>1016</v>
      </c>
      <c r="G1682" t="s">
        <v>1345</v>
      </c>
    </row>
    <row r="1683" spans="1:7">
      <c r="A1683" s="849"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0"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2"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0"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2" t="s">
        <v>402</v>
      </c>
      <c r="B1701" s="776" t="s">
        <v>130</v>
      </c>
      <c r="C1701" s="56">
        <v>45932</v>
      </c>
      <c r="D1701" s="157">
        <v>1472</v>
      </c>
      <c r="F1701" s="43" t="s">
        <v>1366</v>
      </c>
      <c r="G1701" t="s">
        <v>1412</v>
      </c>
    </row>
    <row r="1702" spans="1:7">
      <c r="A1702" s="850"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4"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4"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4"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3" t="s">
        <v>1436</v>
      </c>
      <c r="G1769" t="s">
        <v>1412</v>
      </c>
    </row>
    <row r="1770" spans="1:7">
      <c r="A1770" s="1022"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2" t="s">
        <v>342</v>
      </c>
      <c r="B1773" s="310" t="s">
        <v>130</v>
      </c>
      <c r="C1773" s="56">
        <v>45943</v>
      </c>
      <c r="D1773" s="157">
        <v>1768</v>
      </c>
      <c r="G1773" t="s">
        <v>1412</v>
      </c>
    </row>
    <row r="1774" spans="1:7">
      <c r="A1774" s="1024"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5"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4" t="s">
        <v>342</v>
      </c>
      <c r="B1782" s="143" t="s">
        <v>130</v>
      </c>
      <c r="C1782" s="315">
        <v>45944</v>
      </c>
      <c r="D1782" s="43">
        <v>510</v>
      </c>
      <c r="F1782" s="43" t="s">
        <v>1439</v>
      </c>
      <c r="G1782" t="s">
        <v>1412</v>
      </c>
    </row>
    <row r="1783" spans="1:7">
      <c r="A1783" s="854"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0"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2" t="s">
        <v>825</v>
      </c>
      <c r="B1798" s="143" t="s">
        <v>802</v>
      </c>
      <c r="C1798" s="315">
        <v>45946</v>
      </c>
      <c r="F1798" s="321" t="s">
        <v>1436</v>
      </c>
      <c r="G1798" t="s">
        <v>1412</v>
      </c>
    </row>
    <row r="1799" spans="1:7">
      <c r="A1799" s="1033" t="s">
        <v>100</v>
      </c>
      <c r="B1799" s="143" t="s">
        <v>1403</v>
      </c>
      <c r="C1799" s="315">
        <v>45946</v>
      </c>
      <c r="D1799" s="43">
        <v>487</v>
      </c>
      <c r="F1799" s="43" t="s">
        <v>1450</v>
      </c>
      <c r="G1799" t="s">
        <v>1412</v>
      </c>
    </row>
    <row r="1800" spans="1:7">
      <c r="A1800" s="1034" t="s">
        <v>344</v>
      </c>
      <c r="B1800" s="143" t="s">
        <v>130</v>
      </c>
      <c r="C1800" s="315">
        <v>45946</v>
      </c>
      <c r="D1800" s="43">
        <v>359</v>
      </c>
      <c r="F1800" s="43" t="s">
        <v>1451</v>
      </c>
      <c r="G1800" t="s">
        <v>1412</v>
      </c>
    </row>
    <row r="1801" spans="1:7">
      <c r="A1801" s="1035"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1"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1" t="s">
        <v>819</v>
      </c>
      <c r="B1813" s="827" t="s">
        <v>802</v>
      </c>
      <c r="C1813" s="56">
        <v>45950</v>
      </c>
      <c r="D1813" s="43">
        <v>92</v>
      </c>
      <c r="F1813" s="43" t="s">
        <v>1354</v>
      </c>
      <c r="G1813" t="s">
        <v>1412</v>
      </c>
    </row>
    <row r="1814" spans="1:7">
      <c r="A1814" s="1052" t="s">
        <v>363</v>
      </c>
      <c r="B1814" s="800" t="s">
        <v>802</v>
      </c>
      <c r="C1814" s="56">
        <v>45950</v>
      </c>
      <c r="D1814" s="43">
        <v>153</v>
      </c>
      <c r="F1814" s="1055"/>
      <c r="G1814" t="s">
        <v>1412</v>
      </c>
    </row>
    <row r="1815" spans="1:7">
      <c r="A1815" s="1053" t="s">
        <v>100</v>
      </c>
      <c r="B1815" s="1054" t="s">
        <v>1403</v>
      </c>
      <c r="C1815" s="56">
        <v>45950</v>
      </c>
      <c r="F1815" s="1055" t="s">
        <v>1459</v>
      </c>
      <c r="G1815" t="s">
        <v>1412</v>
      </c>
    </row>
    <row r="1816" spans="1:7">
      <c r="A1816" s="1053" t="s">
        <v>825</v>
      </c>
      <c r="B1816" s="1054" t="s">
        <v>802</v>
      </c>
      <c r="C1816" s="56">
        <v>45950</v>
      </c>
      <c r="D1816" s="43">
        <v>455</v>
      </c>
      <c r="G1816" t="s">
        <v>1412</v>
      </c>
    </row>
    <row r="1817" spans="1:7">
      <c r="A1817" s="800" t="s">
        <v>338</v>
      </c>
      <c r="B1817" s="800" t="s">
        <v>130</v>
      </c>
      <c r="C1817" s="56">
        <v>45950</v>
      </c>
      <c r="D1817" s="43">
        <v>853</v>
      </c>
      <c r="F1817" s="43" t="s">
        <v>1460</v>
      </c>
      <c r="G1817" t="s">
        <v>1412</v>
      </c>
    </row>
    <row r="1818" spans="1:7">
      <c r="A1818" s="1054" t="s">
        <v>855</v>
      </c>
      <c r="B1818" s="1054" t="s">
        <v>192</v>
      </c>
      <c r="C1818" s="56">
        <v>45950</v>
      </c>
      <c r="D1818" s="157">
        <v>3343</v>
      </c>
      <c r="F1818" s="43" t="s">
        <v>1461</v>
      </c>
      <c r="G1818" t="s">
        <v>1412</v>
      </c>
    </row>
    <row r="1819" spans="1:7">
      <c r="A1819" s="1056" t="s">
        <v>304</v>
      </c>
      <c r="B1819" s="1057" t="s">
        <v>802</v>
      </c>
      <c r="C1819" s="56">
        <v>45950</v>
      </c>
      <c r="D1819" s="43">
        <v>151</v>
      </c>
      <c r="G1819" t="s">
        <v>1412</v>
      </c>
    </row>
    <row r="1820" spans="1:7">
      <c r="A1820" s="800" t="s">
        <v>320</v>
      </c>
      <c r="B1820" s="800" t="s">
        <v>1447</v>
      </c>
      <c r="C1820" s="56">
        <v>45950</v>
      </c>
      <c r="D1820" s="157">
        <v>1186</v>
      </c>
      <c r="F1820" s="43" t="s">
        <v>1286</v>
      </c>
      <c r="G1820" t="s">
        <v>1412</v>
      </c>
    </row>
    <row r="1821" spans="1:7">
      <c r="A1821" s="1054" t="s">
        <v>218</v>
      </c>
      <c r="B1821" s="1054" t="s">
        <v>216</v>
      </c>
      <c r="C1821" s="56">
        <v>45950</v>
      </c>
      <c r="D1821" s="157">
        <v>1100</v>
      </c>
      <c r="G1821" t="s">
        <v>1412</v>
      </c>
    </row>
    <row r="1822" spans="1:7">
      <c r="A1822" s="1081" t="s">
        <v>363</v>
      </c>
      <c r="B1822" s="1067" t="s">
        <v>802</v>
      </c>
      <c r="C1822" s="56">
        <v>45951</v>
      </c>
      <c r="D1822" s="157">
        <v>244</v>
      </c>
      <c r="G1822" t="s">
        <v>1412</v>
      </c>
    </row>
    <row r="1823" spans="1:7">
      <c r="A1823" s="89" t="s">
        <v>100</v>
      </c>
      <c r="B1823" s="1062" t="s">
        <v>1403</v>
      </c>
      <c r="C1823" s="56">
        <v>45951</v>
      </c>
      <c r="D1823" s="43">
        <v>413</v>
      </c>
      <c r="F1823" s="43" t="s">
        <v>880</v>
      </c>
      <c r="G1823" t="s">
        <v>1412</v>
      </c>
    </row>
    <row r="1824" spans="1:7">
      <c r="A1824" s="1063"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65" t="s">
        <v>340</v>
      </c>
      <c r="B1826" s="1066"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67"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64"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2" t="s">
        <v>1403</v>
      </c>
      <c r="C1833" s="56">
        <v>45952</v>
      </c>
      <c r="D1833" s="43">
        <v>190</v>
      </c>
      <c r="G1833" t="s">
        <v>1412</v>
      </c>
    </row>
    <row r="1834" spans="1:7">
      <c r="A1834" s="854" t="s">
        <v>855</v>
      </c>
      <c r="B1834" s="854" t="s">
        <v>192</v>
      </c>
      <c r="C1834" s="56">
        <v>45952</v>
      </c>
      <c r="D1834" s="157">
        <v>2013</v>
      </c>
      <c r="F1834" s="325" t="s">
        <v>1467</v>
      </c>
      <c r="G1834" t="s">
        <v>1412</v>
      </c>
    </row>
    <row r="1835" spans="1:7">
      <c r="A1835" s="854" t="s">
        <v>148</v>
      </c>
      <c r="B1835" s="854" t="s">
        <v>130</v>
      </c>
      <c r="C1835" s="56">
        <v>45952</v>
      </c>
      <c r="D1835" s="157">
        <v>1604</v>
      </c>
      <c r="F1835" s="43" t="s">
        <v>1468</v>
      </c>
      <c r="G1835" t="s">
        <v>1412</v>
      </c>
    </row>
    <row r="1836" spans="1:7">
      <c r="A1836" s="1065" t="s">
        <v>340</v>
      </c>
      <c r="B1836" s="411" t="s">
        <v>130</v>
      </c>
      <c r="C1836" s="56">
        <v>45952</v>
      </c>
      <c r="D1836" s="157">
        <v>1672</v>
      </c>
      <c r="F1836" s="43" t="s">
        <v>1469</v>
      </c>
      <c r="G1836" t="s">
        <v>1412</v>
      </c>
    </row>
    <row r="1837" spans="1:7">
      <c r="A1837" s="1031" t="s">
        <v>304</v>
      </c>
      <c r="B1837" s="1082"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0"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3"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1" t="s">
        <v>304</v>
      </c>
      <c r="B1849" s="1082"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0"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1" t="s">
        <v>304</v>
      </c>
      <c r="B1857" s="1082"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3"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1" t="s">
        <v>254</v>
      </c>
      <c r="B1869" s="1082"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3" t="s">
        <v>129</v>
      </c>
      <c r="B1880" s="411" t="s">
        <v>130</v>
      </c>
      <c r="C1880" s="56">
        <v>45958</v>
      </c>
      <c r="D1880" s="157">
        <v>1678</v>
      </c>
      <c r="F1880" s="43" t="s">
        <v>1495</v>
      </c>
      <c r="G1880" t="s">
        <v>1412</v>
      </c>
    </row>
    <row r="1881" spans="1:7">
      <c r="A1881" s="1083"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21"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7" workbookViewId="0">
      <selection activeCell="A7" sqref="A7"/>
    </sheetView>
  </sheetViews>
  <sheetFormatPr defaultColWidth="8.85546875" defaultRowHeight="15"/>
  <cols>
    <col min="1" max="27" width="25.7109375" customWidth="1"/>
    <col min="28" max="28" width="45.7109375" bestFit="1" customWidth="1"/>
  </cols>
  <sheetData>
    <row r="1" spans="1:30">
      <c r="A1" s="1138"/>
      <c r="B1" s="1138"/>
      <c r="C1" s="1138"/>
      <c r="D1" s="1138"/>
      <c r="E1" s="1138"/>
      <c r="F1" s="1138"/>
      <c r="G1" s="1138"/>
      <c r="H1" s="1138"/>
      <c r="I1" s="1138"/>
      <c r="J1" s="1"/>
      <c r="K1" s="1"/>
      <c r="L1" s="1"/>
      <c r="M1" s="1"/>
      <c r="N1" s="1"/>
      <c r="O1" s="1"/>
      <c r="P1" s="1139" t="s">
        <v>34</v>
      </c>
      <c r="Q1" s="1139"/>
      <c r="R1" s="1139"/>
      <c r="S1" s="1139"/>
      <c r="T1" s="1139"/>
      <c r="U1" s="1139"/>
      <c r="V1" s="1139"/>
      <c r="W1" s="1139"/>
      <c r="X1" s="1139"/>
      <c r="Y1" s="1139"/>
      <c r="Z1" s="1139"/>
      <c r="AA1" s="1139"/>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5"/>
      <c r="B1" s="1140" t="s">
        <v>1570</v>
      </c>
      <c r="C1" s="1140"/>
      <c r="D1" s="585"/>
      <c r="E1" s="1140" t="s">
        <v>1571</v>
      </c>
      <c r="F1" s="1140"/>
    </row>
    <row r="2" spans="1:25">
      <c r="B2" s="44" t="s">
        <v>1572</v>
      </c>
      <c r="E2" s="44" t="s">
        <v>22</v>
      </c>
      <c r="F2" t="s">
        <v>790</v>
      </c>
      <c r="P2" s="44" t="s">
        <v>27</v>
      </c>
      <c r="Q2" t="s">
        <v>1573</v>
      </c>
    </row>
    <row r="3" spans="1:25">
      <c r="B3" s="44" t="s">
        <v>22</v>
      </c>
      <c r="C3" t="s">
        <v>796</v>
      </c>
      <c r="K3" s="44" t="s">
        <v>1574</v>
      </c>
      <c r="L3" t="s">
        <v>1575</v>
      </c>
      <c r="P3" s="44" t="s">
        <v>1574</v>
      </c>
      <c r="Q3" t="s">
        <v>1575</v>
      </c>
    </row>
    <row r="4" spans="1:25">
      <c r="B4" t="s">
        <v>130</v>
      </c>
      <c r="C4">
        <v>6175</v>
      </c>
      <c r="E4" s="44" t="s">
        <v>1572</v>
      </c>
      <c r="F4" t="s">
        <v>796</v>
      </c>
      <c r="W4" t="s">
        <v>1576</v>
      </c>
      <c r="X4">
        <v>22</v>
      </c>
    </row>
    <row r="5" spans="1:25">
      <c r="B5" t="s">
        <v>60</v>
      </c>
      <c r="C5">
        <v>61154</v>
      </c>
      <c r="E5" t="s">
        <v>796</v>
      </c>
      <c r="F5">
        <v>95292</v>
      </c>
      <c r="K5" s="44" t="s">
        <v>1577</v>
      </c>
      <c r="P5" s="44" t="s">
        <v>1577</v>
      </c>
      <c r="W5" t="s">
        <v>1578</v>
      </c>
      <c r="X5">
        <v>13</v>
      </c>
    </row>
    <row r="6" spans="1:25">
      <c r="B6" t="s">
        <v>106</v>
      </c>
      <c r="C6">
        <v>22387</v>
      </c>
      <c r="K6" s="44" t="s">
        <v>27</v>
      </c>
      <c r="L6" s="44" t="s">
        <v>1579</v>
      </c>
      <c r="M6" t="s">
        <v>796</v>
      </c>
      <c r="P6" s="44" t="s">
        <v>1580</v>
      </c>
      <c r="Q6" s="44" t="s">
        <v>1579</v>
      </c>
      <c r="R6" t="s">
        <v>796</v>
      </c>
    </row>
    <row r="7" spans="1:25">
      <c r="B7" t="s">
        <v>822</v>
      </c>
      <c r="C7">
        <v>379781</v>
      </c>
      <c r="K7" t="s">
        <v>1573</v>
      </c>
      <c r="L7" t="s">
        <v>462</v>
      </c>
      <c r="M7">
        <v>1</v>
      </c>
      <c r="P7" t="s">
        <v>1581</v>
      </c>
      <c r="R7">
        <v>1</v>
      </c>
      <c r="X7" t="s">
        <v>1582</v>
      </c>
      <c r="Y7" t="s">
        <v>1583</v>
      </c>
    </row>
    <row r="8" spans="1:25">
      <c r="B8" t="s">
        <v>197</v>
      </c>
      <c r="C8">
        <v>5576</v>
      </c>
      <c r="L8" t="s">
        <v>464</v>
      </c>
      <c r="M8">
        <v>1</v>
      </c>
      <c r="P8" t="s">
        <v>1584</v>
      </c>
      <c r="R8">
        <v>1</v>
      </c>
      <c r="V8" t="s">
        <v>1585</v>
      </c>
      <c r="W8" s="262">
        <v>203521</v>
      </c>
      <c r="X8" s="318">
        <f>X5/X4</f>
        <v>0.59090909090909094</v>
      </c>
      <c r="Y8" s="318">
        <f>W9/W8</f>
        <v>0.31446386367991508</v>
      </c>
    </row>
    <row r="9" spans="1:25">
      <c r="B9" t="s">
        <v>51</v>
      </c>
      <c r="C9">
        <v>0</v>
      </c>
      <c r="L9" t="s">
        <v>1586</v>
      </c>
      <c r="M9">
        <v>1</v>
      </c>
      <c r="P9" t="s">
        <v>1587</v>
      </c>
      <c r="Q9" t="s">
        <v>1586</v>
      </c>
      <c r="R9">
        <v>1</v>
      </c>
      <c r="V9" t="s">
        <v>1588</v>
      </c>
      <c r="W9">
        <v>64000</v>
      </c>
    </row>
    <row r="10" spans="1:25">
      <c r="B10" t="s">
        <v>22</v>
      </c>
      <c r="C10">
        <v>0</v>
      </c>
      <c r="L10" t="s">
        <v>557</v>
      </c>
      <c r="M10">
        <v>1</v>
      </c>
      <c r="Q10" t="s">
        <v>561</v>
      </c>
      <c r="R10">
        <v>1</v>
      </c>
    </row>
    <row r="11" spans="1:25">
      <c r="B11" t="s">
        <v>216</v>
      </c>
      <c r="C11">
        <v>14031</v>
      </c>
      <c r="L11" t="s">
        <v>561</v>
      </c>
      <c r="M11">
        <v>1</v>
      </c>
      <c r="Q11" t="s">
        <v>438</v>
      </c>
      <c r="R11">
        <v>1</v>
      </c>
    </row>
    <row r="12" spans="1:25">
      <c r="B12" t="s">
        <v>224</v>
      </c>
      <c r="C12">
        <v>19906</v>
      </c>
      <c r="L12" t="s">
        <v>438</v>
      </c>
      <c r="M12">
        <v>1</v>
      </c>
      <c r="Q12" t="s">
        <v>1589</v>
      </c>
      <c r="R12">
        <v>1</v>
      </c>
    </row>
    <row r="13" spans="1:25">
      <c r="B13" t="s">
        <v>134</v>
      </c>
      <c r="C13">
        <v>13405</v>
      </c>
      <c r="L13" t="s">
        <v>1590</v>
      </c>
      <c r="M13">
        <v>1</v>
      </c>
      <c r="Q13" t="s">
        <v>743</v>
      </c>
      <c r="R13">
        <v>1</v>
      </c>
    </row>
    <row r="14" spans="1:25">
      <c r="B14" t="s">
        <v>192</v>
      </c>
      <c r="C14">
        <v>35577</v>
      </c>
      <c r="L14" t="s">
        <v>575</v>
      </c>
      <c r="M14">
        <v>1</v>
      </c>
      <c r="P14" t="s">
        <v>1591</v>
      </c>
      <c r="R14">
        <v>5</v>
      </c>
    </row>
    <row r="15" spans="1:25">
      <c r="B15" t="s">
        <v>104</v>
      </c>
      <c r="C15">
        <v>3853</v>
      </c>
      <c r="L15" t="s">
        <v>1589</v>
      </c>
      <c r="M15">
        <v>1</v>
      </c>
      <c r="P15" t="s">
        <v>822</v>
      </c>
      <c r="R15">
        <v>12</v>
      </c>
    </row>
    <row r="16" spans="1:25">
      <c r="B16" t="s">
        <v>101</v>
      </c>
      <c r="C16">
        <v>7655</v>
      </c>
      <c r="L16" t="s">
        <v>577</v>
      </c>
      <c r="M16">
        <v>1</v>
      </c>
      <c r="P16" t="s">
        <v>793</v>
      </c>
      <c r="R16">
        <v>19</v>
      </c>
    </row>
    <row r="17" spans="2:13">
      <c r="B17" t="s">
        <v>793</v>
      </c>
      <c r="C17">
        <v>569500</v>
      </c>
      <c r="L17" t="s">
        <v>581</v>
      </c>
      <c r="M17">
        <v>1</v>
      </c>
    </row>
    <row r="18" spans="2:13">
      <c r="L18" t="s">
        <v>583</v>
      </c>
      <c r="M18">
        <v>1</v>
      </c>
    </row>
    <row r="19" spans="2:13">
      <c r="L19" t="s">
        <v>587</v>
      </c>
      <c r="M19">
        <v>1</v>
      </c>
    </row>
    <row r="20" spans="2:13">
      <c r="L20" t="s">
        <v>741</v>
      </c>
      <c r="M20">
        <v>1</v>
      </c>
    </row>
    <row r="21" spans="2:13">
      <c r="L21" t="s">
        <v>1592</v>
      </c>
      <c r="M21">
        <v>1</v>
      </c>
    </row>
    <row r="22" spans="2:13">
      <c r="L22" t="s">
        <v>743</v>
      </c>
      <c r="M22">
        <v>1</v>
      </c>
    </row>
    <row r="23" spans="2:13">
      <c r="L23" t="s">
        <v>615</v>
      </c>
      <c r="M23">
        <v>1</v>
      </c>
    </row>
    <row r="24" spans="2:13">
      <c r="L24" t="s">
        <v>643</v>
      </c>
      <c r="M24">
        <v>1</v>
      </c>
    </row>
    <row r="25" spans="2:13">
      <c r="L25" t="s">
        <v>170</v>
      </c>
      <c r="M25">
        <v>1</v>
      </c>
    </row>
    <row r="26" spans="2:13">
      <c r="K26" t="s">
        <v>1593</v>
      </c>
      <c r="M26">
        <v>19</v>
      </c>
    </row>
    <row r="27" spans="2:13">
      <c r="K27" t="s">
        <v>1594</v>
      </c>
      <c r="L27" t="s">
        <v>569</v>
      </c>
      <c r="M27">
        <v>1</v>
      </c>
    </row>
    <row r="28" spans="2:13">
      <c r="L28" t="s">
        <v>571</v>
      </c>
      <c r="M28">
        <v>1</v>
      </c>
    </row>
    <row r="29" spans="2:13">
      <c r="L29" t="s">
        <v>573</v>
      </c>
      <c r="M29">
        <v>1</v>
      </c>
    </row>
    <row r="30" spans="2:13">
      <c r="L30" t="s">
        <v>589</v>
      </c>
      <c r="M30">
        <v>1</v>
      </c>
    </row>
    <row r="31" spans="2:13">
      <c r="L31" t="s">
        <v>591</v>
      </c>
      <c r="M31">
        <v>1</v>
      </c>
    </row>
    <row r="32" spans="2:13">
      <c r="L32" t="s">
        <v>1595</v>
      </c>
      <c r="M32">
        <v>1</v>
      </c>
    </row>
    <row r="33" spans="11:13">
      <c r="L33" t="s">
        <v>593</v>
      </c>
      <c r="M33">
        <v>1</v>
      </c>
    </row>
    <row r="34" spans="11:13">
      <c r="L34" t="s">
        <v>618</v>
      </c>
      <c r="M34">
        <v>1</v>
      </c>
    </row>
    <row r="35" spans="11:13">
      <c r="L35" t="s">
        <v>499</v>
      </c>
      <c r="M35">
        <v>1</v>
      </c>
    </row>
    <row r="36" spans="11:13">
      <c r="L36" t="s">
        <v>501</v>
      </c>
      <c r="M36">
        <v>1</v>
      </c>
    </row>
    <row r="37" spans="11:13">
      <c r="L37" t="s">
        <v>505</v>
      </c>
      <c r="M37">
        <v>1</v>
      </c>
    </row>
    <row r="38" spans="11:13">
      <c r="L38" t="s">
        <v>507</v>
      </c>
      <c r="M38">
        <v>1</v>
      </c>
    </row>
    <row r="39" spans="11:13">
      <c r="K39" t="s">
        <v>1596</v>
      </c>
      <c r="M39">
        <v>12</v>
      </c>
    </row>
    <row r="40" spans="11:13">
      <c r="K40" t="s">
        <v>793</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1"/>
      <c r="B1" s="1141"/>
      <c r="C1" s="1141"/>
      <c r="D1" s="1141"/>
      <c r="E1" s="1141"/>
      <c r="F1" s="1141"/>
      <c r="G1" s="1141"/>
      <c r="H1" s="1142" t="s">
        <v>1597</v>
      </c>
      <c r="I1" s="1142"/>
      <c r="J1" s="1142"/>
      <c r="K1" s="1142"/>
      <c r="L1" s="1142"/>
      <c r="M1" s="1142"/>
      <c r="N1" s="1142"/>
      <c r="O1" s="1142"/>
      <c r="P1" s="265"/>
      <c r="Q1" s="1143" t="s">
        <v>34</v>
      </c>
      <c r="R1" s="1143"/>
      <c r="S1" s="1139"/>
      <c r="T1" s="1143"/>
      <c r="U1" s="1143"/>
      <c r="V1" s="1143"/>
      <c r="W1" s="1143"/>
      <c r="X1" s="1143"/>
      <c r="Y1" s="269"/>
    </row>
    <row r="2" spans="1:26" ht="15.75" thickBot="1">
      <c r="A2" s="270"/>
      <c r="B2" s="271"/>
      <c r="C2" s="271"/>
      <c r="D2" s="271"/>
      <c r="E2" s="271"/>
      <c r="F2" s="271"/>
      <c r="G2" s="271"/>
      <c r="H2" s="272"/>
      <c r="I2" s="272"/>
      <c r="J2" s="272"/>
      <c r="K2" s="272"/>
      <c r="L2" s="272"/>
      <c r="M2" s="272"/>
      <c r="N2" s="272"/>
      <c r="O2" s="272"/>
      <c r="P2" s="265"/>
      <c r="Q2" s="269"/>
      <c r="R2" s="269" t="s">
        <v>1598</v>
      </c>
      <c r="S2" s="3" t="s">
        <v>1518</v>
      </c>
      <c r="T2" s="269" t="s">
        <v>1519</v>
      </c>
      <c r="U2" s="269" t="s">
        <v>1519</v>
      </c>
      <c r="V2" s="269" t="s">
        <v>1519</v>
      </c>
      <c r="W2" s="269" t="s">
        <v>1519</v>
      </c>
      <c r="X2" s="269" t="s">
        <v>1520</v>
      </c>
      <c r="Y2" s="269" t="s">
        <v>1599</v>
      </c>
    </row>
    <row r="3" spans="1:26" ht="15.75" thickBot="1">
      <c r="A3" s="268" t="s">
        <v>1579</v>
      </c>
      <c r="B3" s="264" t="s">
        <v>20</v>
      </c>
      <c r="C3" s="264" t="s">
        <v>1600</v>
      </c>
      <c r="D3" s="264" t="s">
        <v>26</v>
      </c>
      <c r="E3" s="264" t="s">
        <v>1574</v>
      </c>
      <c r="F3" s="264" t="s">
        <v>1601</v>
      </c>
      <c r="G3" s="264" t="s">
        <v>27</v>
      </c>
      <c r="H3" s="212" t="s">
        <v>28</v>
      </c>
      <c r="I3" s="212" t="s">
        <v>1602</v>
      </c>
      <c r="J3" s="212" t="s">
        <v>1603</v>
      </c>
      <c r="K3" s="212" t="s">
        <v>1604</v>
      </c>
      <c r="L3" s="212" t="s">
        <v>1509</v>
      </c>
      <c r="M3" s="212" t="s">
        <v>1605</v>
      </c>
      <c r="N3" s="212" t="s">
        <v>1606</v>
      </c>
      <c r="O3" s="211" t="s">
        <v>1523</v>
      </c>
      <c r="P3" s="265" t="s">
        <v>1580</v>
      </c>
      <c r="Q3" s="266" t="s">
        <v>34</v>
      </c>
      <c r="R3" s="266" t="s">
        <v>1602</v>
      </c>
      <c r="S3" s="5" t="s">
        <v>1524</v>
      </c>
      <c r="T3" s="266" t="s">
        <v>1607</v>
      </c>
      <c r="U3" s="266" t="s">
        <v>43</v>
      </c>
      <c r="V3" s="266" t="s">
        <v>1525</v>
      </c>
      <c r="W3" s="266" t="s">
        <v>46</v>
      </c>
      <c r="X3" s="266" t="s">
        <v>456</v>
      </c>
      <c r="Y3" s="266" t="s">
        <v>1608</v>
      </c>
      <c r="Z3" s="317" t="s">
        <v>1609</v>
      </c>
    </row>
    <row r="4" spans="1:26" ht="15.75" thickBot="1">
      <c r="A4" s="123" t="s">
        <v>84</v>
      </c>
      <c r="B4" s="104" t="s">
        <v>50</v>
      </c>
      <c r="C4" s="77">
        <v>45807</v>
      </c>
      <c r="D4" s="273"/>
      <c r="E4" s="274" t="s">
        <v>1610</v>
      </c>
      <c r="F4" s="273"/>
      <c r="G4" s="275" t="s">
        <v>1573</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1573</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819</v>
      </c>
      <c r="B6" s="104" t="s">
        <v>50</v>
      </c>
      <c r="C6" s="220">
        <v>45807</v>
      </c>
      <c r="D6" s="273"/>
      <c r="E6" s="274" t="s">
        <v>1610</v>
      </c>
      <c r="F6" s="273"/>
      <c r="G6" s="275" t="s">
        <v>1573</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836</v>
      </c>
      <c r="B7" s="104" t="s">
        <v>50</v>
      </c>
      <c r="C7" s="220">
        <v>45807</v>
      </c>
      <c r="D7" s="273"/>
      <c r="E7" s="274" t="s">
        <v>1610</v>
      </c>
      <c r="F7" s="273"/>
      <c r="G7" s="275" t="s">
        <v>1573</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1573</v>
      </c>
      <c r="H8" s="273"/>
      <c r="I8" s="273"/>
      <c r="J8" s="284"/>
      <c r="K8" s="210"/>
      <c r="L8" s="210"/>
      <c r="M8" s="210"/>
      <c r="N8" s="277"/>
      <c r="O8" s="278"/>
      <c r="P8" s="279" t="s">
        <v>1584</v>
      </c>
      <c r="Q8" s="280" t="s">
        <v>1614</v>
      </c>
      <c r="R8" s="133" t="s">
        <v>1615</v>
      </c>
      <c r="S8" s="133"/>
      <c r="T8" s="281"/>
      <c r="U8" s="282"/>
      <c r="V8" s="282"/>
      <c r="W8" s="282"/>
      <c r="X8" s="282"/>
      <c r="Y8" s="282"/>
      <c r="Z8" t="e">
        <f>VLOOKUP(A8,#REF!,9,FALSE)</f>
        <v>#REF!</v>
      </c>
    </row>
    <row r="9" spans="1:26" ht="15.75" thickBot="1">
      <c r="A9" s="123" t="s">
        <v>845</v>
      </c>
      <c r="B9" s="104" t="s">
        <v>50</v>
      </c>
      <c r="C9" s="220">
        <v>45807</v>
      </c>
      <c r="D9" s="285"/>
      <c r="E9" s="274" t="s">
        <v>1610</v>
      </c>
      <c r="F9" s="285"/>
      <c r="G9" s="286" t="s">
        <v>1573</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821</v>
      </c>
      <c r="B10" s="104" t="s">
        <v>50</v>
      </c>
      <c r="C10" s="220" t="e">
        <v>#N/A</v>
      </c>
      <c r="D10" s="287"/>
      <c r="E10" s="274" t="s">
        <v>1610</v>
      </c>
      <c r="F10" s="287"/>
      <c r="G10" s="288" t="s">
        <v>1573</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1573</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817</v>
      </c>
      <c r="B12" s="104" t="s">
        <v>50</v>
      </c>
      <c r="C12" s="220" t="e">
        <v>#N/A</v>
      </c>
      <c r="D12" s="287"/>
      <c r="E12" s="274" t="s">
        <v>1610</v>
      </c>
      <c r="F12" s="287"/>
      <c r="G12" s="288" t="s">
        <v>1573</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843</v>
      </c>
      <c r="B13" s="104" t="s">
        <v>50</v>
      </c>
      <c r="C13" s="220" t="e">
        <v>#N/A</v>
      </c>
      <c r="D13" s="287"/>
      <c r="E13" s="274" t="s">
        <v>1610</v>
      </c>
      <c r="F13" s="287"/>
      <c r="G13" s="288" t="s">
        <v>1573</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359</v>
      </c>
      <c r="B14" s="104" t="s">
        <v>50</v>
      </c>
      <c r="C14" s="220">
        <v>45807</v>
      </c>
      <c r="D14" s="287"/>
      <c r="E14" s="274" t="s">
        <v>1610</v>
      </c>
      <c r="F14" s="287"/>
      <c r="G14" s="288" t="s">
        <v>1573</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820</v>
      </c>
      <c r="B15" s="104" t="s">
        <v>50</v>
      </c>
      <c r="C15" s="220" t="e">
        <v>#N/A</v>
      </c>
      <c r="D15" s="287"/>
      <c r="E15" s="274" t="s">
        <v>1610</v>
      </c>
      <c r="F15" s="287"/>
      <c r="G15" s="288" t="s">
        <v>1573</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1573</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643</v>
      </c>
      <c r="B17" s="104" t="s">
        <v>50</v>
      </c>
      <c r="C17" s="220" t="e">
        <v>#N/A</v>
      </c>
      <c r="D17" s="287"/>
      <c r="E17" s="274" t="s">
        <v>1575</v>
      </c>
      <c r="F17" s="287"/>
      <c r="G17" s="288" t="s">
        <v>1573</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615</v>
      </c>
      <c r="B18" s="104" t="s">
        <v>50</v>
      </c>
      <c r="C18" s="220">
        <v>45807</v>
      </c>
      <c r="D18" s="287"/>
      <c r="E18" s="274" t="s">
        <v>1575</v>
      </c>
      <c r="F18" s="287"/>
      <c r="G18" s="288" t="s">
        <v>1573</v>
      </c>
      <c r="H18" s="235"/>
      <c r="I18" s="235"/>
      <c r="J18" s="45"/>
      <c r="K18" s="209"/>
      <c r="L18" s="209"/>
      <c r="M18" s="209"/>
      <c r="N18" s="289"/>
      <c r="O18" s="290"/>
      <c r="P18" s="279" t="s">
        <v>1581</v>
      </c>
      <c r="Q18" s="280"/>
      <c r="R18" s="133" t="s">
        <v>1612</v>
      </c>
      <c r="S18" s="133"/>
      <c r="T18" s="281"/>
      <c r="U18" s="282"/>
      <c r="V18" s="282"/>
      <c r="W18" s="282"/>
      <c r="X18" s="282"/>
      <c r="Y18" s="282"/>
      <c r="Z18" t="e">
        <f>VLOOKUP(A18,#REF!,9,FALSE)</f>
        <v>#REF!</v>
      </c>
    </row>
    <row r="19" spans="1:26" ht="15.75" thickBot="1">
      <c r="A19" s="280" t="s">
        <v>618</v>
      </c>
      <c r="B19" s="104" t="s">
        <v>50</v>
      </c>
      <c r="C19" s="220" t="e">
        <v>#N/A</v>
      </c>
      <c r="D19" s="287"/>
      <c r="E19" s="274" t="s">
        <v>1575</v>
      </c>
      <c r="F19" s="287"/>
      <c r="G19" s="288" t="s">
        <v>1594</v>
      </c>
      <c r="H19" s="235"/>
      <c r="I19" s="235"/>
      <c r="J19" s="45"/>
      <c r="K19" s="209"/>
      <c r="L19" s="209"/>
      <c r="M19" s="209"/>
      <c r="N19" s="289"/>
      <c r="O19" s="290"/>
      <c r="P19" s="279"/>
      <c r="Q19" s="280" t="s">
        <v>1594</v>
      </c>
      <c r="R19" s="133" t="s">
        <v>1612</v>
      </c>
      <c r="S19" s="133"/>
      <c r="T19" s="281"/>
      <c r="U19" s="282"/>
      <c r="V19" s="282"/>
      <c r="W19" s="282"/>
      <c r="X19" s="282"/>
      <c r="Y19" s="282"/>
      <c r="Z19" t="e">
        <f>VLOOKUP(A19,#REF!,9,FALSE)</f>
        <v>#REF!</v>
      </c>
    </row>
    <row r="20" spans="1:26" ht="15.75" thickBot="1">
      <c r="A20" s="280" t="s">
        <v>569</v>
      </c>
      <c r="B20" s="104" t="s">
        <v>50</v>
      </c>
      <c r="C20" s="220" t="e">
        <v>#N/A</v>
      </c>
      <c r="D20" s="287"/>
      <c r="E20" s="274" t="s">
        <v>1575</v>
      </c>
      <c r="F20" s="287"/>
      <c r="G20" s="288" t="s">
        <v>1594</v>
      </c>
      <c r="H20" s="235"/>
      <c r="I20" s="235"/>
      <c r="J20" s="45"/>
      <c r="K20" s="209"/>
      <c r="L20" s="209"/>
      <c r="M20" s="209"/>
      <c r="N20" s="289"/>
      <c r="O20" s="290"/>
      <c r="P20" s="279"/>
      <c r="Q20" s="280" t="s">
        <v>1594</v>
      </c>
      <c r="R20" s="133" t="s">
        <v>1612</v>
      </c>
      <c r="S20" s="133"/>
      <c r="T20" s="281"/>
      <c r="U20" s="282"/>
      <c r="V20" s="282"/>
      <c r="W20" s="282"/>
      <c r="X20" s="282"/>
      <c r="Y20" s="282"/>
      <c r="Z20" t="e">
        <f>VLOOKUP(A20,#REF!,9,FALSE)</f>
        <v>#REF!</v>
      </c>
    </row>
    <row r="21" spans="1:26" s="219" customFormat="1" ht="15.75" thickBot="1">
      <c r="A21" s="267" t="s">
        <v>1590</v>
      </c>
      <c r="B21" s="104" t="e">
        <v>#N/A</v>
      </c>
      <c r="C21" s="236">
        <v>45807</v>
      </c>
      <c r="D21" s="287"/>
      <c r="E21" s="274" t="s">
        <v>1575</v>
      </c>
      <c r="F21" s="287"/>
      <c r="G21" s="288" t="s">
        <v>1573</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571</v>
      </c>
      <c r="B22" s="104" t="s">
        <v>50</v>
      </c>
      <c r="C22" s="220" t="e">
        <v>#N/A</v>
      </c>
      <c r="D22" s="287"/>
      <c r="E22" s="274" t="s">
        <v>1575</v>
      </c>
      <c r="F22" s="287"/>
      <c r="G22" s="288" t="s">
        <v>1594</v>
      </c>
      <c r="H22" s="235"/>
      <c r="I22" s="235"/>
      <c r="J22" s="45"/>
      <c r="K22" s="209"/>
      <c r="L22" s="209"/>
      <c r="M22" s="209"/>
      <c r="N22" s="289"/>
      <c r="O22" s="290"/>
      <c r="P22" s="279"/>
      <c r="Q22" s="280" t="s">
        <v>1594</v>
      </c>
      <c r="R22" s="133" t="s">
        <v>1612</v>
      </c>
      <c r="S22" s="133"/>
      <c r="T22" s="281"/>
      <c r="U22" s="282"/>
      <c r="V22" s="282"/>
      <c r="W22" s="282"/>
      <c r="X22" s="282"/>
      <c r="Y22" s="282"/>
      <c r="Z22" t="e">
        <f>VLOOKUP(A22,#REF!,9,FALSE)</f>
        <v>#REF!</v>
      </c>
    </row>
    <row r="23" spans="1:26" ht="15.75" thickBot="1">
      <c r="A23" s="280" t="s">
        <v>557</v>
      </c>
      <c r="B23" s="104" t="s">
        <v>50</v>
      </c>
      <c r="C23" s="220" t="e">
        <v>#N/A</v>
      </c>
      <c r="D23" s="287"/>
      <c r="E23" s="274" t="s">
        <v>1575</v>
      </c>
      <c r="F23" s="287"/>
      <c r="G23" s="288" t="s">
        <v>1573</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1586</v>
      </c>
      <c r="B24" s="237" t="e">
        <v>#N/A</v>
      </c>
      <c r="C24" s="236">
        <v>45716</v>
      </c>
      <c r="D24" s="287"/>
      <c r="E24" s="274" t="s">
        <v>1575</v>
      </c>
      <c r="F24" s="287"/>
      <c r="G24" s="288" t="s">
        <v>1573</v>
      </c>
      <c r="H24" s="235"/>
      <c r="I24" s="235"/>
      <c r="J24" s="235"/>
      <c r="K24" s="234"/>
      <c r="L24" s="234"/>
      <c r="M24" s="234"/>
      <c r="N24" s="289"/>
      <c r="O24" s="290"/>
      <c r="P24" s="279" t="s">
        <v>1587</v>
      </c>
      <c r="Q24" s="230" t="s">
        <v>74</v>
      </c>
      <c r="R24" s="133" t="s">
        <v>1612</v>
      </c>
      <c r="S24" s="233"/>
      <c r="T24" s="232"/>
      <c r="U24" s="231"/>
      <c r="V24" s="231"/>
      <c r="W24" s="231"/>
      <c r="X24" s="231"/>
      <c r="Y24" s="231" t="s">
        <v>1618</v>
      </c>
      <c r="Z24" t="e">
        <f>VLOOKUP(A24,#REF!,9,FALSE)</f>
        <v>#REF!</v>
      </c>
    </row>
    <row r="25" spans="1:26" ht="15.75" thickBot="1">
      <c r="A25" s="280" t="s">
        <v>561</v>
      </c>
      <c r="B25" s="104" t="s">
        <v>50</v>
      </c>
      <c r="C25" s="220">
        <v>45772</v>
      </c>
      <c r="D25" s="287"/>
      <c r="E25" s="274" t="s">
        <v>1575</v>
      </c>
      <c r="F25" s="287"/>
      <c r="G25" s="288" t="s">
        <v>1573</v>
      </c>
      <c r="H25" s="235"/>
      <c r="I25" s="235"/>
      <c r="J25" s="45"/>
      <c r="K25" s="209"/>
      <c r="L25" s="209"/>
      <c r="M25" s="209"/>
      <c r="N25" s="289"/>
      <c r="O25" s="290"/>
      <c r="P25" s="279" t="s">
        <v>1587</v>
      </c>
      <c r="Q25" s="280" t="s">
        <v>74</v>
      </c>
      <c r="R25" s="133" t="s">
        <v>1612</v>
      </c>
      <c r="S25" s="133"/>
      <c r="T25" s="281"/>
      <c r="U25" s="282"/>
      <c r="V25" s="282"/>
      <c r="W25" s="282"/>
      <c r="X25" s="282"/>
      <c r="Y25" s="282"/>
      <c r="Z25" t="e">
        <f>VLOOKUP(A25,#REF!,9,FALSE)</f>
        <v>#REF!</v>
      </c>
    </row>
    <row r="26" spans="1:26" ht="15.75" thickBot="1">
      <c r="A26" s="280" t="s">
        <v>438</v>
      </c>
      <c r="B26" s="104" t="s">
        <v>50</v>
      </c>
      <c r="C26" s="220">
        <v>45772</v>
      </c>
      <c r="D26" s="287"/>
      <c r="E26" s="274" t="s">
        <v>1575</v>
      </c>
      <c r="F26" s="287"/>
      <c r="G26" s="288" t="s">
        <v>1573</v>
      </c>
      <c r="H26" s="235"/>
      <c r="I26" s="235"/>
      <c r="J26" s="45"/>
      <c r="K26" s="209"/>
      <c r="L26" s="209"/>
      <c r="M26" s="209"/>
      <c r="N26" s="289"/>
      <c r="O26" s="290"/>
      <c r="P26" s="279" t="s">
        <v>1587</v>
      </c>
      <c r="Q26" s="280" t="s">
        <v>74</v>
      </c>
      <c r="R26" s="133" t="s">
        <v>1612</v>
      </c>
      <c r="S26" s="133"/>
      <c r="T26" s="281"/>
      <c r="U26" s="282"/>
      <c r="V26" s="282"/>
      <c r="W26" s="282"/>
      <c r="X26" s="282"/>
      <c r="Y26" s="282"/>
      <c r="Z26" t="e">
        <f>VLOOKUP(A26,#REF!,9,FALSE)</f>
        <v>#REF!</v>
      </c>
    </row>
    <row r="27" spans="1:26" ht="15.75" thickBot="1">
      <c r="A27" s="280" t="s">
        <v>743</v>
      </c>
      <c r="B27" s="104" t="s">
        <v>50</v>
      </c>
      <c r="C27" s="220">
        <v>45772</v>
      </c>
      <c r="D27" s="287"/>
      <c r="E27" s="274" t="s">
        <v>1575</v>
      </c>
      <c r="F27" s="287"/>
      <c r="G27" s="288" t="s">
        <v>1573</v>
      </c>
      <c r="H27" s="235"/>
      <c r="I27" s="235"/>
      <c r="J27" s="45"/>
      <c r="K27" s="209"/>
      <c r="L27" s="209"/>
      <c r="M27" s="209"/>
      <c r="N27" s="289"/>
      <c r="O27" s="290"/>
      <c r="P27" s="279" t="s">
        <v>1587</v>
      </c>
      <c r="Q27" s="280" t="s">
        <v>74</v>
      </c>
      <c r="R27" s="133" t="s">
        <v>1612</v>
      </c>
      <c r="S27" s="133"/>
      <c r="T27" s="281"/>
      <c r="U27" s="282"/>
      <c r="V27" s="282"/>
      <c r="W27" s="282"/>
      <c r="X27" s="282"/>
      <c r="Y27" s="282"/>
      <c r="Z27" t="e">
        <f>VLOOKUP(A27,#REF!,9,FALSE)</f>
        <v>#REF!</v>
      </c>
    </row>
    <row r="28" spans="1:26" ht="70.150000000000006" customHeight="1" thickBot="1">
      <c r="A28" s="230" t="s">
        <v>1589</v>
      </c>
      <c r="B28" s="237"/>
      <c r="C28" s="236"/>
      <c r="D28" s="287"/>
      <c r="E28" s="274" t="s">
        <v>1575</v>
      </c>
      <c r="F28" s="287"/>
      <c r="G28" s="288" t="s">
        <v>1573</v>
      </c>
      <c r="H28" s="235"/>
      <c r="I28" s="235"/>
      <c r="J28" s="235"/>
      <c r="K28" s="234"/>
      <c r="L28" s="234"/>
      <c r="M28" s="234"/>
      <c r="N28" s="289"/>
      <c r="O28" s="290"/>
      <c r="P28" s="279" t="s">
        <v>1587</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1592</v>
      </c>
      <c r="B29" s="237" t="e">
        <v>#N/A</v>
      </c>
      <c r="C29" s="236" t="e">
        <v>#N/A</v>
      </c>
      <c r="D29" s="287"/>
      <c r="E29" s="274" t="s">
        <v>1575</v>
      </c>
      <c r="F29" s="287"/>
      <c r="G29" s="288" t="s">
        <v>1573</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589</v>
      </c>
      <c r="B30" s="104" t="s">
        <v>50</v>
      </c>
      <c r="C30" s="220">
        <v>45772</v>
      </c>
      <c r="D30" s="287"/>
      <c r="E30" s="274" t="s">
        <v>1575</v>
      </c>
      <c r="F30" s="287"/>
      <c r="G30" s="288" t="s">
        <v>1594</v>
      </c>
      <c r="H30" s="235"/>
      <c r="I30" s="235"/>
      <c r="J30" s="45"/>
      <c r="K30" s="209"/>
      <c r="L30" s="209"/>
      <c r="M30" s="209"/>
      <c r="N30" s="289"/>
      <c r="O30" s="290"/>
      <c r="P30" s="279"/>
      <c r="Q30" s="280" t="s">
        <v>1594</v>
      </c>
      <c r="R30" s="133" t="s">
        <v>1612</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1575</v>
      </c>
      <c r="F31" s="294"/>
      <c r="G31" s="295" t="s">
        <v>1594</v>
      </c>
      <c r="H31" s="227"/>
      <c r="I31" s="227"/>
      <c r="J31" s="241"/>
      <c r="K31" s="242"/>
      <c r="L31" s="242"/>
      <c r="M31" s="242"/>
      <c r="N31" s="227"/>
      <c r="O31" s="296"/>
      <c r="P31" s="279"/>
      <c r="Q31" s="238" t="s">
        <v>1594</v>
      </c>
      <c r="R31" s="133" t="s">
        <v>1612</v>
      </c>
      <c r="S31" s="243"/>
      <c r="T31" s="244"/>
      <c r="U31" s="245"/>
      <c r="V31" s="245"/>
      <c r="W31" s="245"/>
      <c r="X31" s="245"/>
      <c r="Y31" s="245" t="s">
        <v>1620</v>
      </c>
      <c r="Z31" t="e">
        <f>VLOOKUP(A31,#REF!,9,FALSE)</f>
        <v>#REF!</v>
      </c>
    </row>
    <row r="32" spans="1:26" ht="15.75" thickBot="1">
      <c r="A32" s="280" t="s">
        <v>591</v>
      </c>
      <c r="B32" s="104" t="s">
        <v>50</v>
      </c>
      <c r="C32" s="220">
        <v>45772</v>
      </c>
      <c r="D32" s="287"/>
      <c r="E32" s="274" t="s">
        <v>1575</v>
      </c>
      <c r="F32" s="287"/>
      <c r="G32" s="288" t="s">
        <v>1594</v>
      </c>
      <c r="H32" s="235"/>
      <c r="I32" s="235"/>
      <c r="J32" s="45"/>
      <c r="K32" s="209"/>
      <c r="L32" s="209"/>
      <c r="M32" s="209"/>
      <c r="N32" s="289"/>
      <c r="O32" s="290"/>
      <c r="P32" s="279"/>
      <c r="Q32" s="280" t="s">
        <v>1594</v>
      </c>
      <c r="R32" s="133" t="s">
        <v>1612</v>
      </c>
      <c r="S32" s="133"/>
      <c r="T32" s="281"/>
      <c r="U32" s="282"/>
      <c r="V32" s="282"/>
      <c r="W32" s="282"/>
      <c r="X32" s="282"/>
      <c r="Y32" s="282"/>
      <c r="Z32" t="e">
        <f>VLOOKUP(A32,#REF!,9,FALSE)</f>
        <v>#REF!</v>
      </c>
    </row>
    <row r="33" spans="1:26" ht="15.75" thickBot="1">
      <c r="A33" s="280" t="s">
        <v>581</v>
      </c>
      <c r="B33" s="104" t="s">
        <v>50</v>
      </c>
      <c r="C33" s="220">
        <v>45831</v>
      </c>
      <c r="D33" s="287"/>
      <c r="E33" s="274" t="s">
        <v>1575</v>
      </c>
      <c r="F33" s="287"/>
      <c r="G33" s="288" t="s">
        <v>1573</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575</v>
      </c>
      <c r="B34" s="104" t="s">
        <v>50</v>
      </c>
      <c r="C34" s="220">
        <v>45831</v>
      </c>
      <c r="D34" s="287"/>
      <c r="E34" s="274" t="s">
        <v>1575</v>
      </c>
      <c r="F34" s="287"/>
      <c r="G34" s="288" t="s">
        <v>1573</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577</v>
      </c>
      <c r="B35" s="104" t="s">
        <v>50</v>
      </c>
      <c r="C35" s="220">
        <v>45831</v>
      </c>
      <c r="D35" s="287"/>
      <c r="E35" s="274" t="s">
        <v>1575</v>
      </c>
      <c r="F35" s="287"/>
      <c r="G35" s="288" t="s">
        <v>1573</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573</v>
      </c>
      <c r="B36" s="104" t="s">
        <v>50</v>
      </c>
      <c r="C36" s="220">
        <v>45772</v>
      </c>
      <c r="D36" s="287"/>
      <c r="E36" s="274" t="s">
        <v>1575</v>
      </c>
      <c r="F36" s="287"/>
      <c r="G36" s="288" t="s">
        <v>1594</v>
      </c>
      <c r="H36" s="235"/>
      <c r="I36" s="235"/>
      <c r="J36" s="45"/>
      <c r="K36" s="209"/>
      <c r="L36" s="209"/>
      <c r="M36" s="209"/>
      <c r="N36" s="289"/>
      <c r="O36" s="290"/>
      <c r="P36" s="279"/>
      <c r="Q36" s="280" t="s">
        <v>1594</v>
      </c>
      <c r="R36" s="133" t="s">
        <v>1612</v>
      </c>
      <c r="S36" s="133"/>
      <c r="T36" s="281"/>
      <c r="U36" s="282"/>
      <c r="V36" s="282"/>
      <c r="W36" s="282"/>
      <c r="X36" s="282"/>
      <c r="Y36" s="282"/>
      <c r="Z36" t="e">
        <f>VLOOKUP(A36,#REF!,9,FALSE)</f>
        <v>#REF!</v>
      </c>
    </row>
    <row r="37" spans="1:26" ht="15.75" thickBot="1">
      <c r="A37" s="280" t="s">
        <v>583</v>
      </c>
      <c r="B37" s="104" t="s">
        <v>50</v>
      </c>
      <c r="C37" s="220">
        <v>45831</v>
      </c>
      <c r="D37" s="287"/>
      <c r="E37" s="274" t="s">
        <v>1575</v>
      </c>
      <c r="F37" s="287"/>
      <c r="G37" s="288" t="s">
        <v>1573</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587</v>
      </c>
      <c r="B38" s="104" t="s">
        <v>50</v>
      </c>
      <c r="C38" s="220">
        <v>45831</v>
      </c>
      <c r="D38" s="287"/>
      <c r="E38" s="274" t="s">
        <v>1575</v>
      </c>
      <c r="F38" s="287"/>
      <c r="G38" s="288" t="s">
        <v>1573</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1595</v>
      </c>
      <c r="B39" s="229" t="e">
        <v>#N/A</v>
      </c>
      <c r="C39" s="228" t="e">
        <v>#N/A</v>
      </c>
      <c r="D39" s="294"/>
      <c r="E39" s="274" t="s">
        <v>1575</v>
      </c>
      <c r="F39" s="294"/>
      <c r="G39" s="295" t="s">
        <v>1594</v>
      </c>
      <c r="H39" s="227"/>
      <c r="I39" s="227"/>
      <c r="J39" s="227"/>
      <c r="K39" s="226"/>
      <c r="L39" s="226"/>
      <c r="M39" s="226"/>
      <c r="N39" s="227"/>
      <c r="O39" s="296"/>
      <c r="P39" s="279"/>
      <c r="Q39" s="225" t="s">
        <v>1594</v>
      </c>
      <c r="R39" s="133" t="s">
        <v>1612</v>
      </c>
      <c r="S39" s="224"/>
      <c r="T39" s="223"/>
      <c r="U39" s="222"/>
      <c r="V39" s="222"/>
      <c r="W39" s="222"/>
      <c r="X39" s="222"/>
      <c r="Y39" s="222" t="s">
        <v>1619</v>
      </c>
      <c r="Z39" t="e">
        <f>VLOOKUP(A39,#REF!,9,FALSE)</f>
        <v>#REF!</v>
      </c>
    </row>
    <row r="40" spans="1:26" ht="15.75" thickBot="1">
      <c r="A40" s="280" t="s">
        <v>741</v>
      </c>
      <c r="B40" s="104" t="s">
        <v>50</v>
      </c>
      <c r="C40" s="220">
        <v>45831</v>
      </c>
      <c r="D40" s="287"/>
      <c r="E40" s="274" t="s">
        <v>1575</v>
      </c>
      <c r="F40" s="287"/>
      <c r="G40" s="288" t="s">
        <v>1573</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1573</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1573</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363</v>
      </c>
      <c r="B43" s="104" t="s">
        <v>50</v>
      </c>
      <c r="C43" s="220">
        <v>45807</v>
      </c>
      <c r="D43" s="287"/>
      <c r="E43" s="274" t="s">
        <v>1610</v>
      </c>
      <c r="F43" s="287"/>
      <c r="G43" s="288" t="s">
        <v>1573</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1573</v>
      </c>
      <c r="H44" s="235"/>
      <c r="I44" s="235"/>
      <c r="J44" s="45"/>
      <c r="K44" s="209"/>
      <c r="L44" s="209"/>
      <c r="M44" s="209"/>
      <c r="N44" s="289"/>
      <c r="O44" s="290"/>
      <c r="P44" s="279" t="s">
        <v>1581</v>
      </c>
      <c r="Q44" s="280" t="s">
        <v>74</v>
      </c>
      <c r="R44" s="133" t="s">
        <v>1612</v>
      </c>
      <c r="S44" s="133"/>
      <c r="T44" s="281"/>
      <c r="U44" s="282"/>
      <c r="V44" s="282"/>
      <c r="W44" s="282"/>
      <c r="X44" s="282"/>
      <c r="Y44" s="282"/>
      <c r="Z44" t="e">
        <f>VLOOKUP(A44,#REF!,9,FALSE)</f>
        <v>#REF!</v>
      </c>
    </row>
    <row r="45" spans="1:26" ht="15.75" thickBot="1">
      <c r="A45" s="347" t="s">
        <v>462</v>
      </c>
      <c r="B45" s="104" t="s">
        <v>50</v>
      </c>
      <c r="C45" s="220">
        <v>45807</v>
      </c>
      <c r="D45" s="287"/>
      <c r="E45" s="274" t="s">
        <v>1575</v>
      </c>
      <c r="F45" s="287"/>
      <c r="G45" s="288" t="s">
        <v>1573</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464</v>
      </c>
      <c r="B46" s="104" t="s">
        <v>50</v>
      </c>
      <c r="C46" s="220">
        <v>45807</v>
      </c>
      <c r="D46" s="287"/>
      <c r="E46" s="274" t="s">
        <v>1575</v>
      </c>
      <c r="F46" s="287"/>
      <c r="G46" s="295" t="s">
        <v>1573</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1575</v>
      </c>
      <c r="F47" s="287"/>
      <c r="G47" s="288" t="s">
        <v>1573</v>
      </c>
      <c r="H47" s="235"/>
      <c r="I47" s="235"/>
      <c r="J47" s="45"/>
      <c r="K47" s="209"/>
      <c r="L47" s="209"/>
      <c r="M47" s="209"/>
      <c r="N47" s="289"/>
      <c r="O47" s="290"/>
      <c r="P47" s="279" t="s">
        <v>1584</v>
      </c>
      <c r="Q47" s="280" t="s">
        <v>58</v>
      </c>
      <c r="R47" s="133" t="s">
        <v>1615</v>
      </c>
      <c r="S47" s="133"/>
      <c r="T47" s="281"/>
      <c r="U47" s="282"/>
      <c r="V47" s="282"/>
      <c r="W47" s="282"/>
      <c r="X47" s="282"/>
      <c r="Y47" s="282"/>
      <c r="Z47" t="e">
        <f>VLOOKUP(A47,#REF!,9,FALSE)</f>
        <v>#REF!</v>
      </c>
    </row>
    <row r="48" spans="1:26" ht="15.75" thickBot="1">
      <c r="A48" s="297" t="s">
        <v>507</v>
      </c>
      <c r="B48" s="104" t="s">
        <v>50</v>
      </c>
      <c r="C48" s="220">
        <v>45807</v>
      </c>
      <c r="D48" s="287"/>
      <c r="E48" s="274" t="s">
        <v>1575</v>
      </c>
      <c r="F48" s="287"/>
      <c r="G48" s="295" t="s">
        <v>1594</v>
      </c>
      <c r="H48" s="235"/>
      <c r="I48" s="235"/>
      <c r="J48" s="45"/>
      <c r="K48" s="209"/>
      <c r="L48" s="209"/>
      <c r="M48" s="209"/>
      <c r="N48" s="289"/>
      <c r="O48" s="290"/>
      <c r="P48" s="279" t="s">
        <v>1621</v>
      </c>
      <c r="Q48" s="280" t="s">
        <v>1594</v>
      </c>
      <c r="R48" s="133" t="s">
        <v>1612</v>
      </c>
      <c r="S48" s="133"/>
      <c r="T48" s="281"/>
      <c r="U48" s="282"/>
      <c r="V48" s="282"/>
      <c r="W48" s="282"/>
      <c r="X48" s="282"/>
      <c r="Y48" s="282"/>
      <c r="Z48" t="e">
        <f>VLOOKUP(A48,#REF!,9,FALSE)</f>
        <v>#REF!</v>
      </c>
    </row>
    <row r="49" spans="1:26" ht="15.75" thickBot="1">
      <c r="A49" s="297" t="s">
        <v>501</v>
      </c>
      <c r="B49" s="104" t="s">
        <v>109</v>
      </c>
      <c r="C49" s="220">
        <v>45772</v>
      </c>
      <c r="D49" s="287"/>
      <c r="E49" s="274" t="s">
        <v>1575</v>
      </c>
      <c r="F49" s="287"/>
      <c r="G49" s="295" t="s">
        <v>1594</v>
      </c>
      <c r="H49" s="235"/>
      <c r="I49" s="235"/>
      <c r="J49" s="45"/>
      <c r="K49" s="209"/>
      <c r="L49" s="209"/>
      <c r="M49" s="209"/>
      <c r="N49" s="289"/>
      <c r="O49" s="290"/>
      <c r="P49" s="279" t="s">
        <v>1621</v>
      </c>
      <c r="Q49" s="280" t="s">
        <v>1594</v>
      </c>
      <c r="R49" s="133" t="s">
        <v>1612</v>
      </c>
      <c r="S49" s="133"/>
      <c r="T49" s="281"/>
      <c r="U49" s="282"/>
      <c r="V49" s="282"/>
      <c r="W49" s="282"/>
      <c r="X49" s="282"/>
      <c r="Y49" s="282"/>
      <c r="Z49" t="e">
        <f>VLOOKUP(A49,#REF!,9,FALSE)</f>
        <v>#REF!</v>
      </c>
    </row>
    <row r="50" spans="1:26" ht="15.75" thickBot="1">
      <c r="A50" s="297" t="s">
        <v>499</v>
      </c>
      <c r="B50" s="104" t="s">
        <v>109</v>
      </c>
      <c r="C50" s="220">
        <v>45772</v>
      </c>
      <c r="D50" s="287"/>
      <c r="E50" s="274" t="s">
        <v>1575</v>
      </c>
      <c r="F50" s="287"/>
      <c r="G50" s="295" t="s">
        <v>1594</v>
      </c>
      <c r="H50" s="235"/>
      <c r="I50" s="235"/>
      <c r="J50" s="45"/>
      <c r="K50" s="209"/>
      <c r="L50" s="209"/>
      <c r="M50" s="209"/>
      <c r="N50" s="289"/>
      <c r="O50" s="290"/>
      <c r="P50" s="279" t="s">
        <v>1621</v>
      </c>
      <c r="Q50" s="280" t="s">
        <v>1594</v>
      </c>
      <c r="R50" s="133" t="s">
        <v>1612</v>
      </c>
      <c r="S50" s="133"/>
      <c r="T50" s="281"/>
      <c r="U50" s="282"/>
      <c r="V50" s="282"/>
      <c r="W50" s="282"/>
      <c r="X50" s="282"/>
      <c r="Y50" s="282"/>
      <c r="Z50" t="e">
        <f>VLOOKUP(A50,#REF!,9,FALSE)</f>
        <v>#REF!</v>
      </c>
    </row>
    <row r="51" spans="1:26" ht="15.75" thickBot="1">
      <c r="A51" s="297" t="s">
        <v>505</v>
      </c>
      <c r="B51" s="104" t="e">
        <v>#N/A</v>
      </c>
      <c r="C51" s="220" t="e">
        <v>#N/A</v>
      </c>
      <c r="D51" s="287"/>
      <c r="E51" s="274" t="s">
        <v>1575</v>
      </c>
      <c r="F51" s="287"/>
      <c r="G51" s="295" t="s">
        <v>1594</v>
      </c>
      <c r="H51" s="235"/>
      <c r="I51" s="235"/>
      <c r="J51" s="45"/>
      <c r="K51" s="209"/>
      <c r="L51" s="209"/>
      <c r="M51" s="209"/>
      <c r="N51" s="289"/>
      <c r="O51" s="290"/>
      <c r="P51" s="279" t="s">
        <v>1621</v>
      </c>
      <c r="Q51" s="280" t="s">
        <v>1594</v>
      </c>
      <c r="R51" s="133" t="s">
        <v>1612</v>
      </c>
      <c r="S51" s="133"/>
      <c r="T51" s="281"/>
      <c r="U51" s="282"/>
      <c r="V51" s="282"/>
      <c r="W51" s="282"/>
      <c r="X51" s="282"/>
      <c r="Y51" s="282"/>
      <c r="Z51" t="e">
        <f>VLOOKUP(A51,#REF!,9,FALSE)</f>
        <v>#REF!</v>
      </c>
    </row>
    <row r="52" spans="1:26" ht="13.9" customHeight="1" thickBot="1">
      <c r="A52" s="297" t="s">
        <v>481</v>
      </c>
      <c r="B52" s="104" t="s">
        <v>109</v>
      </c>
      <c r="C52" s="220">
        <v>45925</v>
      </c>
      <c r="D52" s="287"/>
      <c r="E52" s="274" t="s">
        <v>1610</v>
      </c>
      <c r="F52" s="287"/>
      <c r="G52" s="288" t="s">
        <v>1573</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483</v>
      </c>
      <c r="B53" s="104" t="s">
        <v>109</v>
      </c>
      <c r="C53" s="220">
        <v>45925</v>
      </c>
      <c r="D53" s="287"/>
      <c r="E53" s="274" t="s">
        <v>1610</v>
      </c>
      <c r="F53" s="287"/>
      <c r="G53" s="288" t="s">
        <v>1573</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479</v>
      </c>
      <c r="B54" s="104" t="s">
        <v>109</v>
      </c>
      <c r="C54" s="220">
        <v>45925</v>
      </c>
      <c r="D54" s="287"/>
      <c r="E54" s="274" t="s">
        <v>1610</v>
      </c>
      <c r="F54" s="287"/>
      <c r="G54" s="288" t="s">
        <v>1573</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517</v>
      </c>
      <c r="B55" s="104" t="s">
        <v>109</v>
      </c>
      <c r="C55" s="220">
        <v>45862</v>
      </c>
      <c r="D55" s="287"/>
      <c r="E55" s="274" t="s">
        <v>1610</v>
      </c>
      <c r="F55" s="287"/>
      <c r="G55" s="288" t="s">
        <v>1573</v>
      </c>
      <c r="H55" s="235"/>
      <c r="I55" s="235"/>
      <c r="J55" s="45"/>
      <c r="K55" s="209"/>
      <c r="L55" s="209"/>
      <c r="M55" s="209"/>
      <c r="N55" s="289"/>
      <c r="O55" s="290"/>
      <c r="P55" s="279" t="s">
        <v>1584</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1573</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1573</v>
      </c>
      <c r="H57" s="235"/>
      <c r="I57" s="235"/>
      <c r="J57" s="45"/>
      <c r="K57" s="209"/>
      <c r="L57" s="209"/>
      <c r="M57" s="209"/>
      <c r="N57" s="289"/>
      <c r="O57" s="290"/>
      <c r="P57" s="279" t="s">
        <v>1584</v>
      </c>
      <c r="Q57" s="280" t="s">
        <v>1625</v>
      </c>
      <c r="R57" s="133" t="s">
        <v>1615</v>
      </c>
      <c r="S57" s="133"/>
      <c r="T57" s="281"/>
      <c r="U57" s="282"/>
      <c r="V57" s="282"/>
      <c r="W57" s="282"/>
      <c r="X57" s="282"/>
      <c r="Y57" s="282"/>
      <c r="Z57" t="e">
        <f>VLOOKUP(A57,#REF!,9,FALSE)</f>
        <v>#REF!</v>
      </c>
    </row>
    <row r="58" spans="1:26" ht="15.75" thickBot="1">
      <c r="A58" s="651" t="s">
        <v>479</v>
      </c>
      <c r="B58" s="104" t="s">
        <v>50</v>
      </c>
      <c r="C58" s="301">
        <v>45807</v>
      </c>
      <c r="D58" s="287"/>
      <c r="E58" s="274" t="s">
        <v>1575</v>
      </c>
      <c r="F58" s="287"/>
      <c r="G58" s="288" t="s">
        <v>1573</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1" t="s">
        <v>481</v>
      </c>
      <c r="B59" s="104" t="s">
        <v>109</v>
      </c>
      <c r="C59" s="301">
        <v>45772</v>
      </c>
      <c r="D59" s="287"/>
      <c r="E59" s="274" t="s">
        <v>1575</v>
      </c>
      <c r="F59" s="287"/>
      <c r="G59" s="288" t="s">
        <v>1573</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2" t="s">
        <v>483</v>
      </c>
      <c r="B60" s="104" t="s">
        <v>109</v>
      </c>
      <c r="C60" s="301">
        <v>45772</v>
      </c>
      <c r="D60" s="287"/>
      <c r="E60" s="274" t="s">
        <v>1575</v>
      </c>
      <c r="F60" s="287"/>
      <c r="G60" s="288" t="s">
        <v>1573</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1509</v>
      </c>
      <c r="B71" s="306">
        <f>SUM(L4:L9)</f>
        <v>0</v>
      </c>
      <c r="C71" s="307" t="e">
        <f>B71/B73</f>
        <v>#DIV/0!</v>
      </c>
    </row>
    <row r="72" spans="1:25">
      <c r="A72" s="305" t="s">
        <v>1605</v>
      </c>
      <c r="B72" s="306">
        <f>SUM(M4:M9)</f>
        <v>0</v>
      </c>
      <c r="C72" s="307" t="e">
        <f>B72/B73</f>
        <v>#DIV/0!</v>
      </c>
    </row>
    <row r="73" spans="1:25">
      <c r="A73" s="305" t="s">
        <v>796</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9B9AEB5-B8D4-4CD1-A552-91222D8253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2025-10-29T19:09:47Z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