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562" documentId="8_{941262AC-BC69-4A39-A0F5-E6C0C5A7C19A}" xr6:coauthVersionLast="47" xr6:coauthVersionMax="47" xr10:uidLastSave="{40EE25D6-3232-42F3-B3D4-F52A923604C9}"/>
  <bookViews>
    <workbookView xWindow="-28920" yWindow="-120" windowWidth="29040" windowHeight="15720" tabRatio="920" firstSheet="9"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7" i="30"/>
  <c r="U208" i="30"/>
  <c r="U193" i="30"/>
  <c r="X20" i="31"/>
  <c r="W20" i="31"/>
  <c r="X24" i="2"/>
  <c r="X35" i="2"/>
  <c r="W35" i="2"/>
  <c r="U218" i="30"/>
  <c r="U260" i="30"/>
  <c r="U258" i="30"/>
  <c r="U52" i="30"/>
  <c r="U55" i="30"/>
  <c r="U72" i="30"/>
  <c r="U56" i="30"/>
  <c r="U94" i="30"/>
  <c r="U54" i="30"/>
  <c r="U71" i="30"/>
  <c r="W54" i="2"/>
  <c r="X54" i="2"/>
  <c r="U207" i="30"/>
  <c r="U194" i="30"/>
  <c r="A1" i="32" a="1"/>
  <c r="A1" i="32" s="1"/>
  <c r="U270" i="30"/>
  <c r="U209" i="30"/>
  <c r="X24" i="31"/>
  <c r="W24" i="31"/>
  <c r="U60" i="30"/>
  <c r="U70" i="30"/>
  <c r="U38" i="30"/>
  <c r="U7" i="30"/>
  <c r="X22" i="31"/>
  <c r="W22" i="31"/>
  <c r="U87" i="30"/>
  <c r="U69" i="30"/>
  <c r="U68" i="30"/>
  <c r="U67" i="30"/>
  <c r="U66" i="30"/>
  <c r="U65" i="30"/>
  <c r="U64" i="30"/>
  <c r="U8" i="30"/>
  <c r="U210" i="30"/>
  <c r="U80" i="30"/>
  <c r="U57" i="30"/>
  <c r="U196" i="30"/>
  <c r="W59" i="2"/>
  <c r="X59" i="2"/>
  <c r="U201" i="30"/>
  <c r="X18" i="31"/>
  <c r="W18" i="31"/>
  <c r="U289" i="30"/>
  <c r="U58" i="30"/>
  <c r="U287" i="30"/>
  <c r="U272" i="30"/>
  <c r="U212"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199" i="30"/>
  <c r="U290" i="30"/>
  <c r="U206" i="30"/>
  <c r="U200" i="30"/>
  <c r="U281" i="30"/>
  <c r="X307" i="30"/>
  <c r="U275" i="30"/>
  <c r="U198" i="30"/>
  <c r="U195" i="30"/>
  <c r="U267" i="30"/>
  <c r="U266" i="30"/>
  <c r="U252" i="30"/>
  <c r="U257" i="30"/>
  <c r="U256" i="30"/>
  <c r="U248" i="30"/>
  <c r="U246" i="30"/>
  <c r="U243" i="30"/>
  <c r="U242" i="30"/>
  <c r="U233" i="30"/>
  <c r="U227" i="30"/>
  <c r="U226" i="30"/>
  <c r="U225" i="30"/>
  <c r="U224" i="30"/>
  <c r="U223" i="30"/>
  <c r="U222" i="30"/>
  <c r="U215" i="30"/>
  <c r="U205" i="30"/>
  <c r="U197" i="30"/>
  <c r="U269" i="30"/>
  <c r="X19" i="2"/>
  <c r="W19" i="2"/>
  <c r="U245" i="30"/>
  <c r="U192" i="30"/>
  <c r="U285" i="30"/>
  <c r="U286" i="30"/>
  <c r="U251" i="30"/>
  <c r="W25" i="2"/>
  <c r="X25" i="2"/>
  <c r="U239" i="30"/>
  <c r="W52" i="2"/>
  <c r="X52" i="2"/>
  <c r="W53" i="2"/>
  <c r="X53" i="2"/>
  <c r="U259" i="30"/>
  <c r="U203" i="30"/>
  <c r="U211" i="30"/>
  <c r="U220" i="30"/>
  <c r="U284" i="30"/>
  <c r="U221" i="30"/>
  <c r="W21" i="31"/>
  <c r="X21" i="31"/>
  <c r="U274" i="30"/>
  <c r="W48" i="2"/>
  <c r="X48" i="2"/>
  <c r="W49" i="2"/>
  <c r="X49" i="2"/>
  <c r="W41" i="2"/>
  <c r="X41" i="2"/>
  <c r="U283" i="30"/>
  <c r="X14" i="31"/>
  <c r="W14" i="31"/>
  <c r="X13" i="31"/>
  <c r="W13" i="31"/>
  <c r="X10" i="31"/>
  <c r="W10" i="31"/>
  <c r="U247" i="30"/>
  <c r="U236" i="30"/>
  <c r="X11" i="2"/>
  <c r="W75" i="2"/>
  <c r="X75" i="2"/>
  <c r="X6" i="31"/>
  <c r="W6" i="31"/>
  <c r="X5" i="31"/>
  <c r="W5" i="31"/>
  <c r="U244" i="30"/>
  <c r="X58" i="2"/>
  <c r="W58" i="2"/>
  <c r="X27" i="31"/>
  <c r="W27" i="31"/>
  <c r="U235" i="30"/>
  <c r="U231"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6" i="30"/>
  <c r="U77" i="30"/>
  <c r="U238" i="30"/>
  <c r="X23" i="31"/>
  <c r="W23" i="31"/>
  <c r="X16" i="31"/>
  <c r="W16" i="31"/>
  <c r="W43" i="2"/>
  <c r="X43" i="2"/>
  <c r="W26" i="31"/>
  <c r="X26" i="31"/>
  <c r="X4" i="31"/>
  <c r="W4" i="31"/>
  <c r="W51" i="2"/>
  <c r="X51" i="2"/>
  <c r="X15" i="31"/>
  <c r="W15" i="31"/>
  <c r="X14" i="2"/>
  <c r="W14" i="2"/>
  <c r="W5" i="2"/>
  <c r="X5" i="2"/>
  <c r="W45" i="2"/>
  <c r="X45" i="2"/>
  <c r="X9" i="2"/>
  <c r="W9" i="2"/>
  <c r="X10" i="2"/>
  <c r="W10" i="2"/>
  <c r="W42" i="2"/>
  <c r="X42" i="2"/>
  <c r="U214"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2" i="30"/>
  <c r="U241" i="30"/>
  <c r="U240" i="30"/>
  <c r="U213" i="30"/>
  <c r="U219" i="30"/>
  <c r="U253" i="30"/>
  <c r="U254" i="30"/>
  <c r="U255" i="30"/>
  <c r="U262" i="30"/>
  <c r="U263" i="30"/>
  <c r="X30" i="2"/>
  <c r="X29" i="2"/>
  <c r="X27" i="2"/>
  <c r="X26" i="2"/>
  <c r="X18" i="2"/>
  <c r="X17" i="2"/>
  <c r="X16" i="2"/>
  <c r="X15" i="2"/>
  <c r="X12" i="2"/>
  <c r="X2" i="2"/>
  <c r="U101" i="30"/>
  <c r="U10" i="30"/>
  <c r="U12" i="30"/>
  <c r="U14" i="30"/>
  <c r="U18" i="30"/>
  <c r="U19" i="30"/>
  <c r="U20" i="30"/>
  <c r="U21" i="30"/>
  <c r="U22" i="30"/>
  <c r="U23" i="30"/>
  <c r="U24" i="30"/>
  <c r="U25" i="30"/>
  <c r="U26" i="30"/>
  <c r="U27" i="30"/>
  <c r="U28" i="30"/>
  <c r="U29" i="30"/>
  <c r="U30" i="30"/>
  <c r="U31" i="30"/>
  <c r="U32" i="30"/>
  <c r="U48" i="30"/>
  <c r="U49" i="30"/>
  <c r="U50" i="30"/>
  <c r="U51" i="30"/>
  <c r="U73" i="30"/>
  <c r="U82" i="30"/>
  <c r="U95" i="30"/>
  <c r="U97" i="30"/>
  <c r="U96" i="30"/>
  <c r="U100" i="30"/>
  <c r="U103" i="30"/>
  <c r="U104" i="30"/>
  <c r="U106" i="30"/>
  <c r="U108" i="30"/>
  <c r="U110" i="30"/>
  <c r="U113" i="30"/>
  <c r="U115" i="30"/>
  <c r="U119" i="30"/>
  <c r="U121" i="30"/>
  <c r="U122" i="30"/>
  <c r="U123" i="30"/>
  <c r="U124" i="30"/>
  <c r="U125" i="30"/>
  <c r="U126" i="30"/>
  <c r="U127" i="30"/>
  <c r="U128" i="30"/>
  <c r="U129" i="30"/>
  <c r="U130" i="30"/>
  <c r="U131" i="30"/>
  <c r="U134" i="30"/>
  <c r="U135" i="30"/>
  <c r="U136" i="30"/>
  <c r="U138" i="30"/>
  <c r="U140" i="30"/>
  <c r="U142" i="30"/>
  <c r="U143" i="30"/>
  <c r="U144" i="30"/>
  <c r="U145" i="30"/>
  <c r="U146" i="30"/>
  <c r="U149" i="30"/>
  <c r="U150" i="30"/>
  <c r="U151" i="30"/>
  <c r="U153" i="30"/>
  <c r="U154" i="30"/>
  <c r="U155" i="30"/>
  <c r="U133" i="30"/>
  <c r="U13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7" authorId="18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8" authorId="18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8" authorId="19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9" authorId="19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9" authorId="19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0" authorId="19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0" authorId="19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1" authorId="19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1" authorId="19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2" authorId="19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2" authorId="19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3" authorId="19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3" authorId="20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4" authorId="20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4" authorId="20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5" authorId="2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5" authorId="2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6" authorId="2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6" authorId="2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7" authorId="2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7" authorId="2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8" authorId="2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8" authorId="2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9" authorId="2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0" authorId="2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0" authorId="2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0" authorId="2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1" authorId="2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1" authorId="2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1" authorId="2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2" authorId="2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2" authorId="2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3" authorId="2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3" authorId="2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4" authorId="2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4" authorId="2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5" authorId="2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5" authorId="2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6" authorId="22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6" authorId="22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7" authorId="23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8" authorId="2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9" authorId="2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9" authorId="2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9" authorId="2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0" authorId="2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0" authorId="2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1" authorId="2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1" authorId="2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2" authorId="2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2" authorId="2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3" authorId="24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3" authorId="24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3" authorId="24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3" authorId="24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4" authorId="24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4" authorId="24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5" authorId="24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5" authorId="25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5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6" authorId="25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7" authorId="25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8" authorId="25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8" authorId="25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9" authorId="25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9" authorId="25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0" authorId="2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0" authorId="2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1" authorId="26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1" authorId="26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2" authorId="26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2" authorId="26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2" authorId="26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3" authorId="26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3" authorId="26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4" authorId="26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5" authorId="27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6" authorId="27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7" authorId="27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8" authorId="27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8" authorId="27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9" authorId="27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9" authorId="27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0" authorId="28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0" authorId="28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1" authorId="28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3" authorId="28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3" authorId="28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4" authorId="28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5" authorId="2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5" authorId="2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6" authorId="2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6" authorId="2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7" authorId="2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7" authorId="2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8" authorId="2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9" authorId="2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9" authorId="3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9" authorId="3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0" authorId="3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0" authorId="3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0" authorId="3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1" authorId="3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1" authorId="3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2" authorId="30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0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0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3" authorId="31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4" authorId="31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4" authorId="31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5" authorId="31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6" authorId="31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1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1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7" authorId="31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8" authorId="31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8" authorId="32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9" authorId="32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9" authorId="32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9" authorId="32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0" authorId="32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0" authorId="32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0" authorId="32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0" authorId="32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1" authorId="32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2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2" authorId="33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3" authorId="33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3" authorId="33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4" authorId="33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4" authorId="33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5" authorId="33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5" authorId="33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6" authorId="33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6" authorId="34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7" authorId="34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7" authorId="34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8" authorId="34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8" authorId="34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9" authorId="34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9" authorId="34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9" authorId="34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0" authorId="34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4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1" authorId="35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1" authorId="35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2" authorId="35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3" authorId="3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4" authorId="3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4" authorId="3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5" authorId="3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5" authorId="3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6" authorId="3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6" authorId="3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7" authorId="3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8" authorId="3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8" authorId="3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9" authorId="3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0" authorId="3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1" authorId="3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2" authorId="3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2" authorId="3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3" authorId="3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3" authorId="3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4" authorId="3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4" authorId="3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5" authorId="3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6" authorId="3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7" authorId="3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7" authorId="3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8" authorId="3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8" authorId="3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9" authorId="3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0" authorId="3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0" authorId="3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1" authorId="39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9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89" authorId="39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89" authorId="39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0" authorId="39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0" authorId="39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1" authorId="39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1" authorId="39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2" authorId="39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3" authorId="40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3" authorId="40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4" authorId="40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0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04"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5" authorId="405"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6" authorId="406"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6" authorId="407"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7" authorId="40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7" authorId="40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8" authorId="41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8" authorId="41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9" authorId="41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1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0" authorId="41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1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16"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1" authorId="417"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2" authorId="4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2" authorId="4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3" authorId="42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4" authorId="42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5" authorId="4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6" authorId="42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2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2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7" authorId="42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8" authorId="43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8" authorId="43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09" authorId="43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9" authorId="43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0" authorId="43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3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2" authorId="4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2" authorId="4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3" authorId="4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3" authorId="4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4" authorId="4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4" authorId="4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5" authorId="44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5" authorId="44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6" authorId="44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6" authorId="44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7" authorId="44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7" authorId="44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8" authorId="45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8" authorId="45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8" authorId="45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19" authorId="45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19" authorId="45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0" authorId="45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0" authorId="45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1" authorId="45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2" authorId="46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3" authorId="46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3" authorId="46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4" authorId="46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5" authorId="46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5" authorId="46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6" authorId="46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6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6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8" authorId="47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29" authorId="47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29" authorId="47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0" authorId="47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0" authorId="47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1" authorId="47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1" authorId="47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2" authorId="47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2" authorId="48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3" authorId="48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3" authorId="48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3" authorId="48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4" authorId="48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8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6" authorId="48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6" authorId="48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7" authorId="49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7" authorId="49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8" authorId="49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8" authorId="49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39" authorId="49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49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0" authorId="49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0" authorId="49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1" authorId="49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41" authorId="49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<sst xmlns="http://schemas.openxmlformats.org/spreadsheetml/2006/main" count="18909" uniqueCount="2402">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</sst>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0" xfId="0" applyFont="1" applyFill="1" applyBorder="1" applyAlignment="1">
      <alignment horizontal="center" vertic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0" fontId="0" fillId="3" borderId="0" xfId="0" applyFill="1" applyBorder="1" applyAlignment="1">
      <alignment horizont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Border="1" applyAlignment="1">
      <alignment horizontal="center"/>
    </xf>
    <xf numFmtId="3" fontId="15" fillId="3" borderId="0" xfId="0" applyNumberFormat="1" applyFont="1" applyFill="1" applyBorder="1" applyAlignment="1">
      <alignment horizontal="center"/>
    </xf>
    <xf numFmtId="3" fontId="0" fillId="3" borderId="0" xfId="0" applyNumberFormat="1" applyFill="1" applyBorder="1" applyAlignment="1">
      <alignment horizontal="center"/>
    </xf>
    <xf numFmtId="0" fontId="29" fillId="3" borderId="15" xfId="0"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3" totalsRowShown="0" dataDxfId="93" dataCellStyle="Percent">
  <autoFilter ref="A1:AB18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7">
    <sortCondition ref="B1:B15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8:AB290" totalsRowShown="0" headerRowDxfId="67" dataDxfId="66" headerRowBorderDxfId="65">
  <autoFilter ref="A188:AB290" xr:uid="{3754D8CF-035B-4624-939E-6943FE283BFD}"/>
  <sortState xmlns:xlrd2="http://schemas.microsoft.com/office/spreadsheetml/2017/richdata2" ref="A189:AB264">
    <sortCondition ref="B188: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12-31T16:04:00.28" personId="{79160F3F-A2CD-4B5D-ACD4-80E02EA51DFF}" id="{8EA313CE-3E6B-44FF-AD07-A8A5226CF1BA}">
    <text>12-31-2025 Confirmed Actual Completed Footage.</text>
  </threadedComment>
  <threadedComment ref="U87" dT="2025-12-31T16:04:21.24" personId="{79160F3F-A2CD-4B5D-ACD4-80E02EA51DFF}" id="{E8C5E193-C072-4A62-A674-05DFF239A5A6}">
    <text>12-31-2025 Conduit Placement Confirmed Completed.</text>
  </threadedComment>
  <threadedComment ref="T88" dT="2025-08-26T18:32:04.75" personId="{79160F3F-A2CD-4B5D-ACD4-80E02EA51DFF}" id="{2A8A883F-19C2-4D91-9E03-180D50D7C9E3}">
    <text xml:space="preserve">8-26-2025 Confirmed Actual Completed Footage. </text>
  </threadedComment>
  <threadedComment ref="U88" dT="2025-08-26T18:32:46.53" personId="{79160F3F-A2CD-4B5D-ACD4-80E02EA51DFF}" id="{1C81E10F-51D6-4804-885B-3EC614260BC6}">
    <text>8-26-2025 Conduit Placement Confirmed Completed.</text>
  </threadedComment>
  <threadedComment ref="T89" dT="2025-10-20T19:03:52.91" personId="{79160F3F-A2CD-4B5D-ACD4-80E02EA51DFF}" id="{868E2616-BD1A-4105-B793-ED73BF8D81A0}">
    <text>10-20-2025 Confirmed Actual Completed Footage.</text>
  </threadedComment>
  <threadedComment ref="U89" dT="2025-10-20T19:04:13.71" personId="{79160F3F-A2CD-4B5D-ACD4-80E02EA51DFF}" id="{0AD57226-15A8-44AD-BF94-8E9D0F4D3400}">
    <text>10-20-2025 Conduit Placement Confirmed Completed.</text>
  </threadedComment>
  <threadedComment ref="T90" dT="2025-12-12T20:41:45.71" personId="{79160F3F-A2CD-4B5D-ACD4-80E02EA51DFF}" id="{DE3F2701-9B83-4FFB-9A8F-7F998C46129B}">
    <text>9-23-2025 Confirmed Actual Completed Footage.</text>
  </threadedComment>
  <threadedComment ref="U90" dT="2025-12-12T20:42:08.20" personId="{79160F3F-A2CD-4B5D-ACD4-80E02EA51DFF}" id="{FFF81AE6-DE2B-4413-A3B7-3CDA5B772C18}">
    <text>9-23-2025 Conduit Placement Confirmed Completed.</text>
  </threadedComment>
  <threadedComment ref="T91" dT="2025-12-12T20:42:44.09" personId="{79160F3F-A2CD-4B5D-ACD4-80E02EA51DFF}" id="{68350EC2-FE54-40D2-BCFD-AC54A7E43016}">
    <text>8-7-2025 Confirmed Actual Completed Footage.</text>
  </threadedComment>
  <threadedComment ref="U91" dT="2025-12-12T20:43:05.38" personId="{79160F3F-A2CD-4B5D-ACD4-80E02EA51DFF}" id="{73EB13E5-A398-4D1E-BA48-B13ABC562B61}">
    <text>8-7-2025 Conduit Placement Confirmed Completed.</text>
  </threadedComment>
  <threadedComment ref="T92" dT="2025-12-12T20:43:48.04" personId="{79160F3F-A2CD-4B5D-ACD4-80E02EA51DFF}" id="{7F69A5A2-E35A-448C-BF22-2522F0A96179}">
    <text>9-8-2025 Confirmed Actual Completed Footage.</text>
  </threadedComment>
  <threadedComment ref="U92" dT="2025-12-12T20:44:17.64" personId="{79160F3F-A2CD-4B5D-ACD4-80E02EA51DFF}" id="{C9900EF0-58E0-483F-9773-A4FFA4A9975E}">
    <text>9-8-2025 Conduit Placement Confirmed Completed.</text>
  </threadedComment>
  <threadedComment ref="T93" dT="2025-09-09T16:26:11.32" personId="{79160F3F-A2CD-4B5D-ACD4-80E02EA51DFF}" id="{3A84B167-1A82-4469-B002-49488E2DC903}">
    <text>9-9-2025 Confirmed Actual Completed Footage.</text>
  </threadedComment>
  <threadedComment ref="U93" dT="2025-09-09T16:26:42.69" personId="{79160F3F-A2CD-4B5D-ACD4-80E02EA51DFF}" id="{5DB41179-23C2-433E-BE02-C71092EE89C6}">
    <text>9-9-2025 Conduit Placement Confirmed Completed.</text>
  </threadedComment>
  <threadedComment ref="T94" dT="2025-12-03T15:59:39.85" personId="{79160F3F-A2CD-4B5D-ACD4-80E02EA51DFF}" id="{CB785819-3F3B-41ED-BFC4-C9E429C16D85}">
    <text>12-3-2025 Confirmed Actual Completed Footage.</text>
  </threadedComment>
  <threadedComment ref="U94" dT="2025-12-03T16:00:26.65" personId="{79160F3F-A2CD-4B5D-ACD4-80E02EA51DFF}" id="{A626020D-A1B5-4992-90ED-80E6BE9D0810}">
    <text>12-3-2025 Conduit Placement Confirmed Completed.</text>
  </threadedComment>
  <threadedComment ref="T95" dT="2025-04-10T13:10:32.50" personId="{79160F3F-A2CD-4B5D-ACD4-80E02EA51DFF}" id="{16BD6B61-0568-4775-965B-E0D5DCD5736B}">
    <text>4-10-2025 Confirmed Actual Completed Footage.</text>
  </threadedComment>
  <threadedComment ref="U95" dT="2025-04-10T13:09:31.12" personId="{79160F3F-A2CD-4B5D-ACD4-80E02EA51DFF}" id="{8678D32F-EAB3-4ED2-AA74-8FED50F0813D}">
    <text>4-10-2025 Conduit Placement Confirmed Completed.</text>
  </threadedComment>
  <threadedComment ref="T96" dT="2025-07-10T16:29:36.06" personId="{79160F3F-A2CD-4B5D-ACD4-80E02EA51DFF}" id="{3BE7E649-5F51-4928-9C42-DDAA23C732DE}">
    <text>7-10-2025 Confirmed Actual Completed Footage. This Project Called For A Design Change--Approved By Tillman.</text>
  </threadedComment>
  <threadedComment ref="U96" dT="2025-07-10T16:30:18.62" personId="{79160F3F-A2CD-4B5D-ACD4-80E02EA51DFF}" id="{93D6966F-A849-445B-8ACF-7EFE68D283F1}">
    <text>7-10-2025 Conduit Placement Confirmed Completed. This Project Called For A Design Change--Approved By Tillman.</text>
  </threadedComment>
  <threadedComment ref="T97" dT="2025-04-10T12:09:03.51" personId="{79160F3F-A2CD-4B5D-ACD4-80E02EA51DFF}" id="{EF0475C2-5948-486E-B1A4-908DE8E2B105}">
    <text>4-9-2025 Confirmed Actual Completed Footage.</text>
  </threadedComment>
  <threadedComment ref="U97" dT="2025-05-20T20:40:45.00" personId="{79160F3F-A2CD-4B5D-ACD4-80E02EA51DFF}" id="{825EB505-F716-4364-96F3-0F723660F9E3}">
    <text>4-9-2025 Conduit Placement Confirmed Completed.</text>
  </threadedComment>
  <threadedComment ref="T98" dT="2025-08-07T12:20:38.51" personId="{79160F3F-A2CD-4B5D-ACD4-80E02EA51DFF}" id="{9C489D17-FBF6-4C35-8068-F5C0B5808B7C}">
    <text xml:space="preserve">8-7-2025 Confirmed Actual Completed Footage. </text>
  </threadedComment>
  <threadedComment ref="U98" dT="2025-08-07T12:21:29.42" personId="{79160F3F-A2CD-4B5D-ACD4-80E02EA51DFF}" id="{39663F0F-50CD-4B91-9582-7343BEA6CDD8}">
    <text>8-7-2025 Conduit Placement Confirmed Completed.</text>
  </threadedComment>
  <threadedComment ref="T99" dT="2025-08-07T12:20:48.98" personId="{79160F3F-A2CD-4B5D-ACD4-80E02EA51DFF}" id="{500DA29B-7B97-4D3C-8CC5-40F0476B4AAE}">
    <text xml:space="preserve">8-7-2025 Confirmed Actual Completed Footage. </text>
  </threadedComment>
  <threadedComment ref="U99" dT="2025-08-07T12:21:39.22" personId="{79160F3F-A2CD-4B5D-ACD4-80E02EA51DFF}" id="{2C0CEE6E-83AB-4729-84EC-C8B3A2DDCFDA}">
    <text>8-7-2025 Conduit Placement Confirmed Completed.</text>
  </threadedComment>
  <threadedComment ref="Q100" dT="2025-01-29T22:16:27.08" personId="{79160F3F-A2CD-4B5D-ACD4-80E02EA51DFF}" id="{19CDEA32-BD10-42CD-B1B9-7B2A2EDA1505}">
    <text>Assigned To Barlett Fiber Per Curtis On 1/29/2025.</text>
  </threadedComment>
  <threadedComment ref="T100" dT="2025-06-13T17:35:01.04" personId="{79160F3F-A2CD-4B5D-ACD4-80E02EA51DFF}" id="{1D49E96E-CEC9-4C45-BF55-C4BD88CD37C7}">
    <text xml:space="preserve">6-13-2025 Confirmed Actual Completed Footage. </text>
  </threadedComment>
  <threadedComment ref="U100" dT="2025-06-13T17:35:26.59" personId="{79160F3F-A2CD-4B5D-ACD4-80E02EA51DFF}" id="{9E72222E-A9B1-4C37-A767-ED016965F9BD}">
    <text>6-13-2025 Conduit Placement Confirmed Completed.</text>
  </threadedComment>
  <threadedComment ref="T101" dT="2025-04-10T12:47:09.73" personId="{79160F3F-A2CD-4B5D-ACD4-80E02EA51DFF}" id="{E63759E2-B389-496C-9A17-57621630640F}">
    <text>4-10-2025 Confirmed Actual Completed Footage.</text>
  </threadedComment>
  <threadedComment ref="U101" dT="2025-04-10T12:48:19.79" personId="{79160F3F-A2CD-4B5D-ACD4-80E02EA51DFF}" id="{87770A08-3DDC-4FB0-826F-CD8D3E166950}">
    <text>4-10-2025 Conduit Placement Confirmed Completed.</text>
  </threadedComment>
  <threadedComment ref="AB1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1" dT="2025-04-29T12:54:35.38" personId="{E0C4039D-7742-4BCA-831A-C8213442C8F7}" id="{9C069BA4-59F2-40A8-A159-4DDA470CB283}" parentId="{7DBE1978-C9DC-4B5D-951B-E7CC88CF61C5}">
    <text>SUBMITTED RESTORATION AS BUILT TO CURTIS 4/27/2025</text>
  </threadedComment>
  <threadedComment ref="T102" dT="2025-06-20T19:39:03.06" personId="{79160F3F-A2CD-4B5D-ACD4-80E02EA51DFF}" id="{D20F4E7B-3FF7-4837-8365-82D57233AFF9}">
    <text xml:space="preserve">6-20-2025 Confirmed Actual Completed Footage. </text>
  </threadedComment>
  <threadedComment ref="U102" dT="2025-06-20T19:39:32.58" personId="{79160F3F-A2CD-4B5D-ACD4-80E02EA51DFF}" id="{79AC0AE2-60A3-4A7C-824F-2A71B9FA4056}">
    <text>6-20-2025 Conduit Placement Confirmed Completed.</text>
  </threadedComment>
  <threadedComment ref="T103" dT="2025-10-13T11:59:15.08" personId="{79160F3F-A2CD-4B5D-ACD4-80E02EA51DFF}" id="{B05137B2-2DF7-4432-9991-337DC37A513C}">
    <text>6-23-2025 Confirmed Actual Completed Footage.</text>
  </threadedComment>
  <threadedComment ref="U103" dT="2025-10-13T12:08:29.73" personId="{79160F3F-A2CD-4B5D-ACD4-80E02EA51DFF}" id="{DA31CC40-B71D-4E04-AFB7-CEB38E9D0D41}">
    <text>6-23-2025 Conduit Placement Confirmed Completed.</text>
  </threadedComment>
  <threadedComment ref="S104" dT="2025-04-10T13:03:24.79" personId="{79160F3F-A2CD-4B5D-ACD4-80E02EA51DFF}" id="{A2EECA6F-E0A9-4DEF-8A42-8DA7A3064B91}">
    <text>Design Change Approved By Tillman.</text>
  </threadedComment>
  <threadedComment ref="T104" dT="2025-04-10T13:05:41.87" personId="{79160F3F-A2CD-4B5D-ACD4-80E02EA51DFF}" id="{4EDE1025-1DF2-4186-A81E-2550D8AAE0F2}">
    <text>4-10-2025 Confirmed Actual Completed Footage.</text>
  </threadedComment>
  <threadedComment ref="U104" dT="2025-04-10T13:07:14.89" personId="{79160F3F-A2CD-4B5D-ACD4-80E02EA51DFF}" id="{D63891D1-B63D-41FA-9049-C7FE6168AF6B}">
    <text>4-10-2025 Conduit Placement Confirmed Completed.</text>
  </threadedComment>
  <threadedComment ref="T105" dT="2025-10-14T17:33:08.90" personId="{79160F3F-A2CD-4B5D-ACD4-80E02EA51DFF}" id="{27101582-606C-4D40-8C5F-F881B9E288E8}">
    <text>10-14-2025 Confirmed Actual Completed Footage.</text>
  </threadedComment>
  <threadedComment ref="U105" dT="2025-10-14T17:33:44.26" personId="{79160F3F-A2CD-4B5D-ACD4-80E02EA51DFF}" id="{6121958F-4AD5-4F45-8470-7E0113D74377}">
    <text>10-14-2025 Conduit Placement Confirmed Completed.</text>
  </threadedComment>
  <threadedComment ref="T106" dT="2025-04-15T17:33:25.48" personId="{79160F3F-A2CD-4B5D-ACD4-80E02EA51DFF}" id="{282D6673-B24A-455B-95E7-C871BAF406D5}">
    <text xml:space="preserve">6-6-2025 Confirmed Actual Completed Footage. </text>
  </threadedComment>
  <threadedComment ref="U106" dT="2025-04-15T17:34:25.28" personId="{79160F3F-A2CD-4B5D-ACD4-80E02EA51DFF}" id="{52D65CE4-8089-49DC-A51B-9D52CD0F4CC1}">
    <text>6-6-2025 Conduit Placement Confirmed Completed.</text>
  </threadedComment>
  <threadedComment ref="T107" dT="2025-10-14T20:26:45.59" personId="{79160F3F-A2CD-4B5D-ACD4-80E02EA51DFF}" id="{46993888-E949-4990-BED9-01FD3D02FDB4}">
    <text>10-14-2025 Confirmed Actual Completed Footage.</text>
  </threadedComment>
  <threadedComment ref="U107" dT="2025-10-14T20:26:23.39" personId="{79160F3F-A2CD-4B5D-ACD4-80E02EA51DFF}" id="{53731F7A-9650-4356-B0ED-3E1C748FAF84}">
    <text>10-14-2025 Conduit Placement Confirmed Completed.</text>
  </threadedComment>
  <threadedComment ref="T108" dT="2025-06-06T20:06:56.78" personId="{79160F3F-A2CD-4B5D-ACD4-80E02EA51DFF}" id="{82D7BAD6-85F5-4968-B628-F0AC604AFE8E}">
    <text>6-6-2025 Confirmed Actual Completed Footage.</text>
  </threadedComment>
  <threadedComment ref="U108" dT="2025-06-06T20:07:33.99" personId="{79160F3F-A2CD-4B5D-ACD4-80E02EA51DFF}" id="{C62AF3CD-2024-4A2E-9FCE-BE19F815E1F9}">
    <text>6-6-2025 Conduit Placement Confirmed Completed.</text>
  </threadedComment>
  <threadedComment ref="Q109" dT="2025-01-29T22:12:53.88" personId="{79160F3F-A2CD-4B5D-ACD4-80E02EA51DFF}" id="{F9A2FF9B-0517-4893-8367-531A68D0E5FA}">
    <text>Assigned To Barlett Fiber Per Curtis On 1/29/2025.</text>
  </threadedComment>
  <threadedComment ref="T109" dT="2025-07-02T15:20:11.02" personId="{79160F3F-A2CD-4B5D-ACD4-80E02EA51DFF}" id="{CF6EDA82-F7A1-443F-B4DD-A006A5E5CB9F}">
    <text xml:space="preserve">7-2-2025 Confirmed Actual Completed Footage. </text>
  </threadedComment>
  <threadedComment ref="U109" dT="2025-07-02T15:21:07.16" personId="{79160F3F-A2CD-4B5D-ACD4-80E02EA51DFF}" id="{E00BF302-F808-4EF3-BA61-D5D643F7EB7B}">
    <text>7-2-2025 Conduit Placement Confirmed Completed.</text>
  </threadedComment>
  <threadedComment ref="T110" dT="2025-10-13T11:59:43.88" personId="{79160F3F-A2CD-4B5D-ACD4-80E02EA51DFF}" id="{FD4DAAEF-3FAB-452B-9B10-5B23DFB5BC74}">
    <text>6-6-2025 Confirmed Actual Completed Footage.</text>
  </threadedComment>
  <threadedComment ref="U110" dT="2025-10-13T12:08:09.29" personId="{79160F3F-A2CD-4B5D-ACD4-80E02EA51DFF}" id="{791008E6-9476-437A-84C8-A62A9B68CEBA}">
    <text>6-6-2025 Conduit Placement Confirmed Completed.</text>
  </threadedComment>
  <threadedComment ref="T111" dT="2025-04-15T16:53:14.28" personId="{79160F3F-A2CD-4B5D-ACD4-80E02EA51DFF}" id="{AC418C3E-52EA-4D76-99A7-CC976CB570BD}">
    <text>4-15-2025 Confirmed Actual Completed Footage.</text>
  </threadedComment>
  <threadedComment ref="U111" dT="2025-04-15T16:54:27.53" personId="{79160F3F-A2CD-4B5D-ACD4-80E02EA51DFF}" id="{F3E7DAE6-5DD4-4110-9165-64B418750F86}">
    <text>4-15-2025 Conduit Placement Confirmed Completed.</text>
  </threadedComment>
  <threadedComment ref="T112" dT="2025-06-03T12:08:03.03" personId="{79160F3F-A2CD-4B5D-ACD4-80E02EA51DFF}" id="{ACCF6C79-3377-446E-88FA-74C95C28BE1A}">
    <text>6-2-2025 Confirmed Actual Completed Footage.</text>
  </threadedComment>
  <threadedComment ref="U112" dT="2025-06-03T12:08:42.40" personId="{79160F3F-A2CD-4B5D-ACD4-80E02EA51DFF}" id="{092EDBAE-2C72-4393-94BA-36E91AE338B5}">
    <text>6-2-2025 Conduit Placement Confirmed Completed.</text>
  </threadedComment>
  <threadedComment ref="Q113" dT="2025-05-29T12:42:29.59" personId="{79160F3F-A2CD-4B5D-ACD4-80E02EA51DFF}" id="{118D55CE-7F3D-4CFB-BC55-8BBBFD5D354F}">
    <text>Partial Build Project Per Tillman On 2-10-2025.</text>
  </threadedComment>
  <threadedComment ref="S113" dT="2025-06-19T18:28:20.77" personId="{79160F3F-A2CD-4B5D-ACD4-80E02EA51DFF}" id="{208D2E71-1073-4D10-8F05-E6F182C8100B}">
    <text>6-19-2025 Drill Footage Based Off SiteTracker--5,325 Total</text>
  </threadedComment>
  <threadedComment ref="T113" dT="2025-05-29T12:33:23.04" personId="{79160F3F-A2CD-4B5D-ACD4-80E02EA51DFF}" id="{68C47C04-B1B7-4706-B5B3-D2BDF7CB0B19}">
    <text>Per Tillman on 2-10-2025 Job Is Completed Except 6 Crossings On 6th Ave. SOW Shows Total For The Entire Project.    </text>
  </threadedComment>
  <threadedComment ref="T113" dT="2025-06-19T18:29:07.53" personId="{79160F3F-A2CD-4B5D-ACD4-80E02EA51DFF}" id="{76F41C05-83B1-445B-9CE3-F9787474A9EC}" parentId="{68C47C04-B1B7-4706-B5B3-D2BDF7CB0B19}">
    <text>6-27-2025 Confirmed Actual Completed Footage.</text>
  </threadedComment>
  <threadedComment ref="U113" dT="2025-06-19T18:29:43.30" personId="{79160F3F-A2CD-4B5D-ACD4-80E02EA51DFF}" id="{DA4FFBC6-7B22-47AF-A9E5-A8A5E006F707}">
    <text>6-27-2025 Conduit Placement Confirmed Completed.</text>
  </threadedComment>
  <threadedComment ref="T114" dT="2025-10-17T15:44:10.85" personId="{79160F3F-A2CD-4B5D-ACD4-80E02EA51DFF}" id="{D854BB12-6E38-41D1-AFB1-6B93B2220C55}">
    <text>10-17-2025 Confirmed Actual Completed Footage.</text>
  </threadedComment>
  <threadedComment ref="U114" dT="2025-10-17T15:44:34.98" personId="{79160F3F-A2CD-4B5D-ACD4-80E02EA51DFF}" id="{76FADC8E-940C-49F0-A7B4-1B3A57674CB4}">
    <text>10-17-2025 Conduit Placement Confirmed Completed.</text>
  </threadedComment>
  <threadedComment ref="T115" dT="2025-06-13T17:26:25.69" personId="{79160F3F-A2CD-4B5D-ACD4-80E02EA51DFF}" id="{CE46A139-0E5C-4B8F-BFC8-1D2CA335E239}">
    <text>6-13-2025 Confirmed Actual Completed Footage.</text>
  </threadedComment>
  <threadedComment ref="U115" dT="2025-06-13T17:27:00.60" personId="{79160F3F-A2CD-4B5D-ACD4-80E02EA51DFF}" id="{B43DEA29-7A45-46FD-BBAD-AADB264A3190}">
    <text>6-13-2025 Conduit Placement Confirmed Completed.</text>
  </threadedComment>
  <threadedComment ref="T116" dT="2025-12-12T20:45:27.51" personId="{79160F3F-A2CD-4B5D-ACD4-80E02EA51DFF}" id="{2F269294-7CCD-481F-83C1-3479F2930F23}">
    <text>8-21-2025 Confirmed Actual Completed Footage.</text>
  </threadedComment>
  <threadedComment ref="U116" dT="2025-12-12T20:45:57.58" personId="{79160F3F-A2CD-4B5D-ACD4-80E02EA51DFF}" id="{A0FC9D92-1AD9-45F0-9CED-6C500F9877D1}">
    <text>8-21-2025 Conduit Placement Confirmed Completed.</text>
  </threadedComment>
  <threadedComment ref="T117" dT="2025-12-12T20:46:37.37" personId="{79160F3F-A2CD-4B5D-ACD4-80E02EA51DFF}" id="{19A478AD-C828-4707-8A48-40B5886E2FCC}">
    <text>6-12-2025 Confirmed Actual Completed Footage.</text>
  </threadedComment>
  <threadedComment ref="U117" dT="2025-12-12T20:47:01.09" personId="{79160F3F-A2CD-4B5D-ACD4-80E02EA51DFF}" id="{023F2020-3EB2-48F0-BB96-724F7A9E63AF}">
    <text>6-12-2025 Conduit Placement Confirmed Completed.</text>
  </threadedComment>
  <threadedComment ref="T118" dT="2025-08-25T19:34:36.29" personId="{79160F3F-A2CD-4B5D-ACD4-80E02EA51DFF}" id="{4A698453-4111-43AF-951B-C747D72DA3D6}">
    <text>8-25-2025 Confirmed Actual Completed Footage.</text>
  </threadedComment>
  <threadedComment ref="U118" dT="2025-08-25T19:35:36.54" personId="{79160F3F-A2CD-4B5D-ACD4-80E02EA51DFF}" id="{B3E2B1BE-0B1A-4ED7-A353-583ED0A8E65E}">
    <text>8-25-2025 Conduit Placement Confirmed Completed.</text>
  </threadedComment>
  <threadedComment ref="T119" dT="2025-05-21T22:54:07.14" personId="{79160F3F-A2CD-4B5D-ACD4-80E02EA51DFF}" id="{57E0DC0F-F634-45A9-B5B7-67D12F3D76E5}">
    <text>5-21-2025 Confirmed Actual Completed Footage.</text>
  </threadedComment>
  <threadedComment ref="U119" dT="2025-05-21T22:54:42.22" personId="{79160F3F-A2CD-4B5D-ACD4-80E02EA51DFF}" id="{5C780074-DF5E-42A7-8E51-FC06BB9E174F}">
    <text>5-21-2025 Conduit Placement Confirmed Completed.</text>
  </threadedComment>
  <threadedComment ref="T120" dT="2025-12-12T20:47:50.47" personId="{79160F3F-A2CD-4B5D-ACD4-80E02EA51DFF}" id="{5BD504E7-498C-445F-9443-2553121065FC}">
    <text>5-27-2025 Confirmed Actual Completed Footage.</text>
  </threadedComment>
  <threadedComment ref="U120" dT="2025-12-12T20:48:18.00" personId="{79160F3F-A2CD-4B5D-ACD4-80E02EA51DFF}" id="{687431F3-8FF0-4476-B550-57254EF43102}">
    <text>5-27-2025 Conduit Placement Confirmed Completed.</text>
  </threadedComment>
  <threadedComment ref="T121" dT="2025-08-22T18:16:28.90" personId="{79160F3F-A2CD-4B5D-ACD4-80E02EA51DFF}" id="{E86FAA6B-1C9E-49B9-8ADF-F55A6158DF7E}">
    <text>8-22-2025 Confirmed Actual Completed Footage.</text>
  </threadedComment>
  <threadedComment ref="U121" dT="2025-08-22T18:17:06.18" personId="{79160F3F-A2CD-4B5D-ACD4-80E02EA51DFF}" id="{E485DB2A-5421-456E-B6A2-B750CC8DDF8A}">
    <text>8-22-2025 Conduit Placement Confirmed Completed.</text>
  </threadedComment>
  <threadedComment ref="Q122" dT="2025-01-29T22:16:27.08" personId="{79160F3F-A2CD-4B5D-ACD4-80E02EA51DFF}" id="{360CFB38-FDC6-481C-87D5-DAA2D5C18EAC}">
    <text>Assigned To Barlett Fiber Per Curtis On 1/29/2025.</text>
  </threadedComment>
  <threadedComment ref="T122" dT="2025-04-16T12:12:21.36" personId="{79160F3F-A2CD-4B5D-ACD4-80E02EA51DFF}" id="{5BF9176E-6152-43DD-860F-43BBF7F502F1}">
    <text>4-16-2025 Confirmed Actual Completed Footage.</text>
  </threadedComment>
  <threadedComment ref="U122" dT="2025-04-16T12:13:03.12" personId="{79160F3F-A2CD-4B5D-ACD4-80E02EA51DFF}" id="{6D61EB58-6694-4F8D-A13D-D743469E4926}">
    <text>4-16-2025 Conduit Placement Confirmed Completed.</text>
  </threadedComment>
  <threadedComment ref="T123" dT="2025-05-14T13:57:40.89" personId="{79160F3F-A2CD-4B5D-ACD4-80E02EA51DFF}" id="{95A97733-8D19-4BA3-9734-A6A71CE51A52}">
    <text>5-14-2025 Confirmed Actual Completed Footage.</text>
  </threadedComment>
  <threadedComment ref="U123" dT="2025-05-14T13:58:26.26" personId="{79160F3F-A2CD-4B5D-ACD4-80E02EA51DFF}" id="{15F34D54-758C-4892-8C30-57F01CD19E30}">
    <text>5-14-2025 Conduit Placement Confirmed Completed.</text>
  </threadedComment>
  <threadedComment ref="T124" dT="2025-05-14T15:23:27.32" personId="{79160F3F-A2CD-4B5D-ACD4-80E02EA51DFF}" id="{01CDAA1E-E0F9-42B5-B097-A4AB1928A673}">
    <text>5-14-2025 Confirmed Actual Completed Footage.</text>
  </threadedComment>
  <threadedComment ref="U124" dT="2025-05-14T15:23:59.32" personId="{79160F3F-A2CD-4B5D-ACD4-80E02EA51DFF}" id="{6D5922F0-6B26-4ED9-99AA-2598B9753C96}">
    <text>5-14-2025 Conduit Placement Confirmed Completed.</text>
  </threadedComment>
  <threadedComment ref="T125" dT="2025-04-24T12:58:40.06" personId="{79160F3F-A2CD-4B5D-ACD4-80E02EA51DFF}" id="{3A162613-9BD8-46DC-BBE8-92E0560E4D6E}">
    <text>4-23-2025 Confirmed Actual Completed Footage.</text>
  </threadedComment>
  <threadedComment ref="U125" dT="2025-04-24T12:58:07.01" personId="{79160F3F-A2CD-4B5D-ACD4-80E02EA51DFF}" id="{75DA41FE-A23F-45BB-96B4-77F584D661DE}">
    <text>4-23-2025 Conduit Placement Confirmed Completed.</text>
  </threadedComment>
  <threadedComment ref="T126" dT="2025-06-06T13:04:31.74" personId="{79160F3F-A2CD-4B5D-ACD4-80E02EA51DFF}" id="{D723D86C-07D0-471E-BFA4-14EDC9295307}">
    <text>6-6-2025 Confirmed Actual Completed Footage.</text>
  </threadedComment>
  <threadedComment ref="U126" dT="2025-06-06T13:05:04.16" personId="{79160F3F-A2CD-4B5D-ACD4-80E02EA51DFF}" id="{554037E9-3245-4D32-AB97-8AF8411CC553}">
    <text>6-6-2025 Conduit Placement Confirmed Completed.</text>
  </threadedComment>
  <threadedComment ref="T127" dT="2025-10-13T12:00:15.38" personId="{79160F3F-A2CD-4B5D-ACD4-80E02EA51DFF}" id="{ED8A7839-34B9-49D7-A83E-D2440FFCDA05}">
    <text>5-30-2025 Confirmed Actual Completed Footage.</text>
  </threadedComment>
  <threadedComment ref="U127" dT="2025-10-13T12:07:47.90" personId="{79160F3F-A2CD-4B5D-ACD4-80E02EA51DFF}" id="{50E2BB35-0D07-4A0B-9A63-A1A21AF9ACA7}">
    <text>5-30-2025 Conduit Placement Confirmed Completed.</text>
  </threadedComment>
  <threadedComment ref="T128" dT="2025-06-03T14:41:29.17" personId="{79160F3F-A2CD-4B5D-ACD4-80E02EA51DFF}" id="{50F356FD-8F80-4A11-AD68-F3D67CFB11E9}">
    <text>6-3-2025 Confirmed Actual Completed Footage.</text>
  </threadedComment>
  <threadedComment ref="U128" dT="2025-06-03T14:42:03.33" personId="{79160F3F-A2CD-4B5D-ACD4-80E02EA51DFF}" id="{B6848518-F250-495F-9FFF-E23B4F259B4C}">
    <text>6-3-2025 Conduit Placement Confirmed Completed.</text>
  </threadedComment>
  <threadedComment ref="T129" dT="2025-10-13T12:00:42.88" personId="{79160F3F-A2CD-4B5D-ACD4-80E02EA51DFF}" id="{C684C795-517E-47EE-B8F0-7F5445461DAA}">
    <text>6-2-2025 Confirmed Actual Completed Footage.</text>
  </threadedComment>
  <threadedComment ref="U129" dT="2025-10-13T12:07:23.43" personId="{79160F3F-A2CD-4B5D-ACD4-80E02EA51DFF}" id="{9092D2C9-A083-486A-9660-F12709874AAB}">
    <text>6-2-2025 Conduit Placement Confirmed Completed.</text>
  </threadedComment>
  <threadedComment ref="T130" dT="2025-10-13T12:01:03.96" personId="{79160F3F-A2CD-4B5D-ACD4-80E02EA51DFF}" id="{160FA930-1EDF-4F4A-8C0F-0834978AA273}">
    <text>6-5-2025 Confirmed Actual Completed Footage.</text>
  </threadedComment>
  <threadedComment ref="U130" dT="2025-10-13T12:07:08.57" personId="{79160F3F-A2CD-4B5D-ACD4-80E02EA51DFF}" id="{2ECF5A3A-0820-48C5-A5A7-7291058C6E23}">
    <text>6-5-2025 Conduit Placement Confirmed Completed.</text>
  </threadedComment>
  <threadedComment ref="T131" dT="2025-10-13T12:01:28.77" personId="{79160F3F-A2CD-4B5D-ACD4-80E02EA51DFF}" id="{72A6F3D6-24D6-4FDC-8B82-2C3D2D7CD0AD}">
    <text>6-3-2025 Confirmed Actual Completed Footage.</text>
  </threadedComment>
  <threadedComment ref="U131" dT="2025-10-13T12:06:49.59" personId="{79160F3F-A2CD-4B5D-ACD4-80E02EA51DFF}" id="{7D47EE29-CA9A-48B2-A150-B3D3E5550791}">
    <text>6-3-2025 Conduit Placement Confirmed Completed.</text>
  </threadedComment>
  <threadedComment ref="T132" dT="2025-12-12T20:49:25.50" personId="{79160F3F-A2CD-4B5D-ACD4-80E02EA51DFF}" id="{175F7794-298D-425E-8B08-02ECE53AAA6E}">
    <text>6-30-2025 Confirmed Actual Completed Footage.</text>
  </threadedComment>
  <threadedComment ref="U132" dT="2025-12-12T20:49:52.26" personId="{79160F3F-A2CD-4B5D-ACD4-80E02EA51DFF}" id="{77669EDC-0AB5-47E5-8653-DF23C48ED117}">
    <text>6-30-2025 Conduit Placement Confirmed Completed.</text>
  </threadedComment>
  <threadedComment ref="T133" dT="2025-04-25T15:04:38.93" personId="{79160F3F-A2CD-4B5D-ACD4-80E02EA51DFF}" id="{56413FE3-5AAE-4ADB-91B8-5060003CF925}">
    <text>4-25-2025 Confirmed Actual Completed Footage.</text>
  </threadedComment>
  <threadedComment ref="U133" dT="2025-04-25T15:05:23.14" personId="{79160F3F-A2CD-4B5D-ACD4-80E02EA51DFF}" id="{DCB1BDBA-70B7-453B-92AA-BE542DE04513}">
    <text>4-25-2025 Conduit Placement Confirmed Completed.</text>
  </threadedComment>
  <threadedComment ref="T134" dT="2025-10-13T12:01:56.47" personId="{79160F3F-A2CD-4B5D-ACD4-80E02EA51DFF}" id="{43F0DF9F-2F89-4995-BA61-2D46ED22BAEA}">
    <text>6-3-2025 Confirmed Actual Completed Footage.</text>
  </threadedComment>
  <threadedComment ref="U134" dT="2025-10-13T12:06:25.77" personId="{79160F3F-A2CD-4B5D-ACD4-80E02EA51DFF}" id="{A2B7280E-BBEF-432C-B84A-BCABE6529A43}">
    <text>6-3-2025 Conduit Placement Confirmed Completed.</text>
  </threadedComment>
  <threadedComment ref="T135" dT="2025-06-06T14:32:00.42" personId="{79160F3F-A2CD-4B5D-ACD4-80E02EA51DFF}" id="{40CB1EB0-05ED-43D7-89CD-454F851A71EB}">
    <text>6-6-2025 Confirmed Actual Completed Footage.</text>
  </threadedComment>
  <threadedComment ref="U135" dT="2025-06-06T14:32:35.42" personId="{79160F3F-A2CD-4B5D-ACD4-80E02EA51DFF}" id="{5996C28E-EB3A-4457-8F20-F5186D237CAF}">
    <text>6-6-2025 Conduit Placement Confirmed Completed.</text>
  </threadedComment>
  <threadedComment ref="X135" dT="2025-03-14T14:19:38.08" personId="{79160F3F-A2CD-4B5D-ACD4-80E02EA51DFF}" id="{77F10BA2-E740-4905-88CC-258BBA5A89C9}">
    <text>3-14-2025 Splicing Completed by Utilities One as Per Tillman.</text>
  </threadedComment>
  <threadedComment ref="T136" dT="2025-06-11T12:31:58.51" personId="{79160F3F-A2CD-4B5D-ACD4-80E02EA51DFF}" id="{04524F86-FC6D-4302-A9EE-628C4B59B9BC}">
    <text>6-11-2025 Confirmed Actual Completed Footage.</text>
  </threadedComment>
  <threadedComment ref="U136" dT="2025-06-11T12:32:43.63" personId="{79160F3F-A2CD-4B5D-ACD4-80E02EA51DFF}" id="{C6F290D9-52FA-4091-88E8-E73E5CB794B6}">
    <text>6-11-2025 Conduit Placement Confirmed Completed.</text>
  </threadedComment>
  <threadedComment ref="T137" dT="2025-06-04T13:56:33.69" personId="{79160F3F-A2CD-4B5D-ACD4-80E02EA51DFF}" id="{C1ED464D-F610-4351-9D06-08FE61930CCE}">
    <text>6-4-2025 Confirmed Actual Completed Footage.</text>
  </threadedComment>
  <threadedComment ref="U137" dT="2025-06-04T13:56:58.69" personId="{79160F3F-A2CD-4B5D-ACD4-80E02EA51DFF}" id="{8F482468-4398-457F-88FC-1F7518747DD6}">
    <text>6-4-2025 Conduit Placement Confirmed Completed.</text>
  </threadedComment>
  <threadedComment ref="T138" dT="2025-10-13T12:02:17.75" personId="{79160F3F-A2CD-4B5D-ACD4-80E02EA51DFF}" id="{B0179F44-1493-41C0-88C3-52E02D9E32F0}">
    <text>6-6-2025 Confirmed Actual Completed Footage.</text>
  </threadedComment>
  <threadedComment ref="U138" dT="2025-10-13T12:05:54.60" personId="{79160F3F-A2CD-4B5D-ACD4-80E02EA51DFF}" id="{AE87A053-617D-486C-B4D4-3150030E4F69}">
    <text>6-6-2025 Conduit Placement Confirmed Completed.</text>
  </threadedComment>
  <threadedComment ref="Q139" dT="2025-02-06T22:56:44.92" personId="{B94EEAA7-0C12-4C40-83AA-0D04355A5C49}" id="{89650FE0-4AFB-4F1C-80A2-B5CB93B356CE}">
    <text>HDD 2-6</text>
  </threadedComment>
  <threadedComment ref="T139" dT="2025-05-21T19:21:35.41" personId="{79160F3F-A2CD-4B5D-ACD4-80E02EA51DFF}" id="{CE9386FF-FDF2-4927-92D7-865AF317155F}">
    <text>7-10-2025 Confirmed Actual Completed Footage.</text>
  </threadedComment>
  <threadedComment ref="U139" dT="2025-05-21T19:22:20.35" personId="{79160F3F-A2CD-4B5D-ACD4-80E02EA51DFF}" id="{E52EE323-BBE0-4E60-A03D-328D190E260D}">
    <text>7-10-2025 Conduit Placement Confirmed Completed.</text>
  </threadedComment>
  <threadedComment ref="Q140" dT="2025-02-04T19:46:56.78" personId="{79160F3F-A2CD-4B5D-ACD4-80E02EA51DFF}" id="{46D902E2-FE43-45F8-8DBA-436DB5C68BA9}">
    <text>Assigned To Power Connect as Per Curtis on 2-4-2025.</text>
  </threadedComment>
  <threadedComment ref="T140" dT="2025-06-12T19:50:06.13" personId="{79160F3F-A2CD-4B5D-ACD4-80E02EA51DFF}" id="{846D0FAE-420F-47AB-BCEE-2CDA053C1A70}">
    <text>6-12-2025 Confirmed Actual Completed Footage.</text>
  </threadedComment>
  <threadedComment ref="U140" dT="2025-06-12T19:50:36.43" personId="{79160F3F-A2CD-4B5D-ACD4-80E02EA51DFF}" id="{8C073D29-1AEB-47AD-9BDD-2A134ED20A2B}">
    <text>6-12-2025 Conduit Placement Confirmed Completed.</text>
  </threadedComment>
  <threadedComment ref="T141" dT="2025-12-12T20:50:34.07" personId="{79160F3F-A2CD-4B5D-ACD4-80E02EA51DFF}" id="{1998610D-3EF6-49BB-964E-1166BF8C964B}">
    <text>6-17-2025 Confirmed Actual Completed Footage.</text>
  </threadedComment>
  <threadedComment ref="U141" dT="2025-12-12T20:51:00.24" personId="{79160F3F-A2CD-4B5D-ACD4-80E02EA51DFF}" id="{DEACD79A-7B39-484B-8640-E046A1EA2A4F}">
    <text>6-17-2025 Conduit Placement Confirmed Completed.</text>
  </threadedComment>
  <threadedComment ref="T142" dT="2025-06-06T18:18:57.78" personId="{79160F3F-A2CD-4B5D-ACD4-80E02EA51DFF}" id="{85498D14-D5E6-4596-B0FC-A88806092BB2}">
    <text>6-6-2025 Confirmed Actual Completed Footage.</text>
  </threadedComment>
  <threadedComment ref="U142" dT="2025-06-06T18:19:26.99" personId="{79160F3F-A2CD-4B5D-ACD4-80E02EA51DFF}" id="{7FE17918-1458-4EAB-9985-83BB176DA646}">
    <text>6-6-2025 Conduit Placement Confirmed Completed.</text>
  </threadedComment>
  <threadedComment ref="T143" dT="2025-04-16T17:03:55.21" personId="{79160F3F-A2CD-4B5D-ACD4-80E02EA51DFF}" id="{62C262AC-454C-45A9-91B8-96683D8A9855}">
    <text>4-16-2025 Confirmed Actual Completed Footage.</text>
  </threadedComment>
  <threadedComment ref="U143" dT="2025-04-16T17:04:28.29" personId="{79160F3F-A2CD-4B5D-ACD4-80E02EA51DFF}" id="{C4C9E95D-57CA-49AE-B627-3A029C7CED38}">
    <text>4-16-2025 Conduit Placement Confirmed Completed.</text>
  </threadedComment>
  <threadedComment ref="T144" dT="2025-04-17T13:09:04.10" personId="{79160F3F-A2CD-4B5D-ACD4-80E02EA51DFF}" id="{59BC3B04-8F3B-4FD8-A280-6DA196D444DA}">
    <text>4-17-2025 Confirmed Actual Completed Footage.</text>
  </threadedComment>
  <threadedComment ref="U144" dT="2025-04-17T13:09:27.88" personId="{79160F3F-A2CD-4B5D-ACD4-80E02EA51DFF}" id="{D2774464-7DB3-4189-9192-60D4DA75D48C}">
    <text>4-16-2025 Conduit Placement Confirmed Completed.</text>
  </threadedComment>
  <threadedComment ref="T145" dT="2025-10-13T12:02:41.49" personId="{79160F3F-A2CD-4B5D-ACD4-80E02EA51DFF}" id="{CB0758B4-428B-494F-8F8F-D59CC0037C51}">
    <text>6-11-2025 Confirmed Actual Completed Footage.</text>
  </threadedComment>
  <threadedComment ref="U145" dT="2025-10-13T12:05:26.05" personId="{79160F3F-A2CD-4B5D-ACD4-80E02EA51DFF}" id="{DEF50DC7-69F4-4C6E-ABD9-A4CD9963C270}">
    <text>6-11-2025 Conduit Placement Confirmed Completed.</text>
  </threadedComment>
  <threadedComment ref="T146" dT="2025-10-13T12:03:05.46" personId="{79160F3F-A2CD-4B5D-ACD4-80E02EA51DFF}" id="{2237F15A-2877-4628-8961-F6D9EF4CACB2}">
    <text>6-3-2025 Confirmed Actual Completed Footage.</text>
  </threadedComment>
  <threadedComment ref="U146" dT="2025-10-13T12:05:14.55" personId="{79160F3F-A2CD-4B5D-ACD4-80E02EA51DFF}" id="{E57DCA75-71D8-48DE-8A6B-E3D1EB00B56B}">
    <text>6-3-2025 Conduit Placement Confirmed Completed.</text>
  </threadedComment>
  <threadedComment ref="T147" dT="2025-08-19T21:49:32.35" personId="{79160F3F-A2CD-4B5D-ACD4-80E02EA51DFF}" id="{C62297E7-679C-42A9-989B-1041393525B1}">
    <text>8-19-2025 Confirmed Actual Completed Footage.</text>
  </threadedComment>
  <threadedComment ref="U147" dT="2025-08-19T21:50:07.34" personId="{79160F3F-A2CD-4B5D-ACD4-80E02EA51DFF}" id="{3FDCAE1E-4CD3-49C9-A42A-8877C75AE0D5}">
    <text>8-19-2025 Conduit Placement Confirmed Completed.</text>
  </threadedComment>
  <threadedComment ref="T148" dT="2025-12-12T20:51:48.26" personId="{79160F3F-A2CD-4B5D-ACD4-80E02EA51DFF}" id="{B07D8600-A27B-44B7-9CC8-34F3569B5525}">
    <text>5-14-2025 Confirmed Actual Completed Footage.</text>
  </threadedComment>
  <threadedComment ref="U148" dT="2025-12-12T20:52:16.62" personId="{79160F3F-A2CD-4B5D-ACD4-80E02EA51DFF}" id="{71D03D98-6DBE-438C-A67E-0B65DAAF341F}">
    <text>5-14-2025 Conduit Placement Confirmed Completed.</text>
  </threadedComment>
  <threadedComment ref="S149" dT="2025-03-19T12:01:28.73" personId="{79160F3F-A2CD-4B5D-ACD4-80E02EA51DFF}" id="{E332339B-7F40-4E57-A76A-93AD263997E9}">
    <text>3-19-2025 Project Completed-Re-Design on Project Changed the Footage.</text>
  </threadedComment>
  <threadedComment ref="T149" dT="2025-05-29T20:01:24.03" personId="{79160F3F-A2CD-4B5D-ACD4-80E02EA51DFF}" id="{AB876E59-95BA-4DFD-BFF5-D47013424731}">
    <text>5-29-2025 Confirmed Actual Completed Footage.</text>
  </threadedComment>
  <threadedComment ref="U149" dT="2025-05-29T20:02:15.64" personId="{79160F3F-A2CD-4B5D-ACD4-80E02EA51DFF}" id="{A7DE4E9F-CA1B-40C7-A32F-C29BF335970F}">
    <text>5-29-2025 Conduit Placement Confirmed Completed.</text>
  </threadedComment>
  <threadedComment ref="A150" dT="2025-06-03T12:39:54.33" personId="{79160F3F-A2CD-4B5D-ACD4-80E02EA51DFF}" id="{7FBEAE6E-BCF4-4190-A1E3-C1AE50A12C54}">
    <text>6-3-2025 As Per Theresa Only Construction Has Been Invoiced--Fiber To Follow.</text>
  </threadedComment>
  <threadedComment ref="Q150" dT="2025-02-06T22:44:15.77" personId="{B94EEAA7-0C12-4C40-83AA-0D04355A5C49}" id="{A31C4915-9B2A-4466-81D2-F061A1AD2B0B}">
    <text>FCA</text>
  </threadedComment>
  <threadedComment ref="T150" dT="2025-05-13T19:59:24.00" personId="{79160F3F-A2CD-4B5D-ACD4-80E02EA51DFF}" id="{5886D154-48F9-4169-8D32-FF04E42A465C}">
    <text>5-13-2025 Confirmed Actual Completed Footage.</text>
  </threadedComment>
  <threadedComment ref="U150" dT="2025-05-13T20:00:30.30" personId="{79160F3F-A2CD-4B5D-ACD4-80E02EA51DFF}" id="{C803588A-D90C-4ABA-9B47-F05273A01B4A}">
    <text>5-13-2025 Conduit Placement Confirmed Completed.</text>
  </threadedComment>
  <threadedComment ref="T151" dT="2025-06-11T12:23:40.48" personId="{79160F3F-A2CD-4B5D-ACD4-80E02EA51DFF}" id="{6D3F2EB1-3368-4ADC-B57B-1874656DB15B}">
    <text>6-11-2025 Confirmed Actual Completed Footage.</text>
  </threadedComment>
  <threadedComment ref="U151" dT="2025-06-11T12:24:08.37" personId="{79160F3F-A2CD-4B5D-ACD4-80E02EA51DFF}" id="{D1BE0F44-91D7-423E-8F0B-F2E99C75D1A3}">
    <text>6-11-2025 Conduit Placement Confirmed Completed.</text>
  </threadedComment>
  <threadedComment ref="T152" dT="2025-08-21T14:12:49.82" personId="{79160F3F-A2CD-4B5D-ACD4-80E02EA51DFF}" id="{0EB6D28B-0662-4CD7-A7AD-967785D5254E}">
    <text>7-21-2025 Confirmed Actual Completed Footage.</text>
  </threadedComment>
  <threadedComment ref="U152" dT="2025-08-21T14:14:26.98" personId="{79160F3F-A2CD-4B5D-ACD4-80E02EA51DFF}" id="{0DC8A58F-2885-42D4-AC3A-120541BA92EC}">
    <text>7-21-2025 Conduit Placement Confirmed Completed.</text>
  </threadedComment>
  <threadedComment ref="T153" dT="2025-10-13T12:03:32.44" personId="{79160F3F-A2CD-4B5D-ACD4-80E02EA51DFF}" id="{3398BD66-3977-4B75-A489-2B4B31F8F2D0}">
    <text>6-9-2025 Confirmed Actual Completed Footage.</text>
  </threadedComment>
  <threadedComment ref="U153" dT="2025-10-13T12:04:39.60" personId="{79160F3F-A2CD-4B5D-ACD4-80E02EA51DFF}" id="{DA9F3A93-94DB-4551-AD1B-11F638EB4495}">
    <text>6-9-2025 Conduit Placement Confirmed Completed.</text>
  </threadedComment>
  <threadedComment ref="S154" dT="2025-06-06T14:03:06.67" personId="{79160F3F-A2CD-4B5D-ACD4-80E02EA51DFF}" id="{A118B744-27E3-45CC-AC17-66DEEA69D42C}">
    <text>6-6-2025 222' Of Additional 1 1/2 Conduit Was Placed On This Project.</text>
  </threadedComment>
  <threadedComment ref="T154" dT="2025-10-13T12:04:07.44" personId="{79160F3F-A2CD-4B5D-ACD4-80E02EA51DFF}" id="{93F11D5C-C5E3-4DD0-821B-B71EF5D628E4}">
    <text>6-6-2025 Confirmed Actual Completed Footage.</text>
  </threadedComment>
  <threadedComment ref="U154" dT="2025-10-13T12:04:57.55" personId="{79160F3F-A2CD-4B5D-ACD4-80E02EA51DFF}" id="{D80F00F6-71DC-4D2F-89EA-3A38FE98394B}">
    <text>6-6-2025 Conduit Placement Confirmed Completed.</text>
  </threadedComment>
  <threadedComment ref="T155" dT="2025-06-30T14:34:25.46" personId="{79160F3F-A2CD-4B5D-ACD4-80E02EA51DFF}" id="{13405531-94C7-4C8A-B853-7FB996BDC89E}">
    <text>6-30-2025 Confirmed Actual Completed Footage.</text>
  </threadedComment>
  <threadedComment ref="U155" dT="2025-06-30T14:34:59.56" personId="{79160F3F-A2CD-4B5D-ACD4-80E02EA51DFF}" id="{26F0574F-6AAE-4BE8-AB2A-31353AF91E1A}">
    <text>6-30-2025 Conduit Placement Confirmed Completed.</text>
  </threadedComment>
  <threadedComment ref="T156" dT="2025-10-10T12:51:57.72" personId="{79160F3F-A2CD-4B5D-ACD4-80E02EA51DFF}" id="{8023C05D-A327-4985-A4A4-7742922CE22A}">
    <text>10-10-2025 Confirmed Actual Completed Footage.</text>
  </threadedComment>
  <threadedComment ref="U156" dT="2025-10-10T12:52:24.47" personId="{79160F3F-A2CD-4B5D-ACD4-80E02EA51DFF}" id="{A039D815-78E0-4CBE-8D3D-B1622C6F0AD5}">
    <text>10-10-2025 Conduit Placement Confirmed Completed.</text>
  </threadedComment>
  <threadedComment ref="T157" dT="2025-10-04T19:39:46.57" personId="{79160F3F-A2CD-4B5D-ACD4-80E02EA51DFF}" id="{7F147FDC-8639-485A-812D-7381CDBA6AF5}">
    <text>10-3-2025 Confirmed Actual Completed Footage.</text>
  </threadedComment>
  <threadedComment ref="U157" dT="2025-10-04T19:32:00.19" personId="{79160F3F-A2CD-4B5D-ACD4-80E02EA51DFF}" id="{59045F98-7723-4A00-BC86-CE528FCF7A9E}">
    <text>10-3-2025 Conduit Placement Confirmed Completed.</text>
  </threadedComment>
  <threadedComment ref="T158" dT="2025-09-22T13:57:18.49" personId="{79160F3F-A2CD-4B5D-ACD4-80E02EA51DFF}" id="{DD53000F-7A13-4486-BBB1-7F709BB47B9B}">
    <text>9-19-2025 Confirmed Actual Completed Footage.</text>
  </threadedComment>
  <threadedComment ref="U158" dT="2025-09-22T13:57:42.91" personId="{79160F3F-A2CD-4B5D-ACD4-80E02EA51DFF}" id="{B3167108-F324-4E81-A670-DE57E84D9750}">
    <text>9-19-2025 Conduit Placement Confirmed Completed.</text>
  </threadedComment>
  <threadedComment ref="Q159" dT="2025-01-29T22:16:27.08" personId="{79160F3F-A2CD-4B5D-ACD4-80E02EA51DFF}" id="{F5AD6C5D-7708-44FF-852F-ACEC90A9779D}">
    <text>Assigned To Barlett Fiber Per Curtis On 1/29/2025.</text>
  </threadedComment>
  <threadedComment ref="T159" dT="2025-07-16T16:35:21.42" personId="{79160F3F-A2CD-4B5D-ACD4-80E02EA51DFF}" id="{BF995F9F-64DF-47E1-9DD1-6A050C01830A}">
    <text>7-16-2025 Confirmed Actual Completed Footage.</text>
  </threadedComment>
  <threadedComment ref="U159" dT="2025-07-16T16:35:52.71" personId="{79160F3F-A2CD-4B5D-ACD4-80E02EA51DFF}" id="{508EEC17-8DA1-44C8-A3B8-56554B677021}">
    <text>7-16-2025 Conduit Placement Confirmed Completed.</text>
  </threadedComment>
  <threadedComment ref="T160" dT="2026-02-16T19:35:22.00" personId="{79160F3F-A2CD-4B5D-ACD4-80E02EA51DFF}" id="{3F3769EB-D680-434C-9F76-DFEAD87DB39E}">
    <text>2-16-2026 Confirmed Actual Completed Footage.</text>
  </threadedComment>
  <threadedComment ref="U160" dT="2026-02-16T19:35:54.02" personId="{79160F3F-A2CD-4B5D-ACD4-80E02EA51DFF}" id="{8B13D483-B2B5-4FEC-885A-F844E3C10A66}">
    <text>2-16-2026 Conduit Placement Confirmed Completed.</text>
  </threadedComment>
  <threadedComment ref="T161" dT="2025-12-15T19:16:22.31" personId="{79160F3F-A2CD-4B5D-ACD4-80E02EA51DFF}" id="{BDB1FCA7-359C-4DBC-947B-DC929D7976B9}">
    <text>12-15-2025 Fiber Placement and Splicing.</text>
  </threadedComment>
  <threadedComment ref="U161" dT="2025-12-15T19:16:46.23" personId="{79160F3F-A2CD-4B5D-ACD4-80E02EA51DFF}" id="{685EACCF-3EB9-4167-BF52-123D04D7903B}">
    <text>12-15-2025 Fiber Placement and Splicing.</text>
  </threadedComment>
  <threadedComment ref="T162" dT="2025-12-15T19:16:33.59" personId="{79160F3F-A2CD-4B5D-ACD4-80E02EA51DFF}" id="{F64B272E-7B13-4FD6-BCE9-FD820524D28E}">
    <text>12-15-2025 Fiber Placement and Splicing.</text>
  </threadedComment>
  <threadedComment ref="U162" dT="2025-12-15T19:16:53.13" personId="{79160F3F-A2CD-4B5D-ACD4-80E02EA51DFF}" id="{4076130C-6EDC-4F8F-A624-74CA3E0B597D}">
    <text>12-15-2025 Fiber Placement and Splicing.</text>
  </threadedComment>
  <threadedComment ref="T163" dT="2026-02-13T14:48:02.71" personId="{79160F3F-A2CD-4B5D-ACD4-80E02EA51DFF}" id="{4E2F4959-4849-4ED7-A622-C519C44B24AD}">
    <text>2-13-2025 Fiber Placement and Splicing.</text>
  </threadedComment>
  <threadedComment ref="U163" dT="2026-02-13T14:48:49.57" personId="{79160F3F-A2CD-4B5D-ACD4-80E02EA51DFF}" id="{CE459243-AED2-4D65-85E4-BF3FC1ADC2BC}">
    <text>2-13-2025 Fiber Placement and Splicing.</text>
  </threadedComment>
  <threadedComment ref="T164" dT="2026-01-18T21:07:30.30" personId="{79160F3F-A2CD-4B5D-ACD4-80E02EA51DFF}" id="{BC37ACF6-A409-4D62-BA9A-14A252835418}">
    <text>1-9-2026 Conduit Placement Confirmed Completed.</text>
  </threadedComment>
  <threadedComment ref="U164" dT="2026-01-18T21:07:59.91" personId="{79160F3F-A2CD-4B5D-ACD4-80E02EA51DFF}" id="{9FE77486-AAAC-4B1D-88F1-213E5801AB1C}">
    <text>1-9-2026 Fiber Placement and Splicing.</text>
  </threadedComment>
  <threadedComment ref="T165" dT="2026-01-19T15:11:19.18" personId="{79160F3F-A2CD-4B5D-ACD4-80E02EA51DFF}" id="{A832F4AC-18E4-48D6-9C2A-272575B9487E}">
    <text>1-13-2026 Confirmed Actual Completed Footage.</text>
  </threadedComment>
  <threadedComment ref="U165" dT="2026-01-19T15:10:45.83" personId="{79160F3F-A2CD-4B5D-ACD4-80E02EA51DFF}" id="{72453326-C165-43E4-8D3B-90371BBC5422}">
    <text>1-13-2026 Fiber Placement and Splicing.</text>
  </threadedComment>
  <threadedComment ref="T166" dT="2026-01-18T17:13:16.59" personId="{79160F3F-A2CD-4B5D-ACD4-80E02EA51DFF}" id="{399ECB90-B545-451A-B214-8FE6E5D3986E}">
    <text>1-6-2026 Confirmed Actual Completed Footage.</text>
  </threadedComment>
  <threadedComment ref="U166" dT="2026-01-18T17:14:54.24" personId="{79160F3F-A2CD-4B5D-ACD4-80E02EA51DFF}" id="{BF79736E-6CE2-4CB3-9043-6085ACD10427}">
    <text xml:space="preserve">1-6-2026 Fiber Placement and Splicing.
</text>
  </threadedComment>
  <threadedComment ref="T167" dT="2026-01-18T17:24:02.15" personId="{79160F3F-A2CD-4B5D-ACD4-80E02EA51DFF}" id="{93847D7D-307F-44A1-A69F-78C4B601EF78}">
    <text>1-6-2026 Confirmed Actual Completed Footage.</text>
  </threadedComment>
  <threadedComment ref="U167" dT="2026-01-18T17:23:40.73" personId="{79160F3F-A2CD-4B5D-ACD4-80E02EA51DFF}" id="{21A255CD-2C8D-41C7-8828-715D6A59A7BC}">
    <text>1-6-2026 Fiber Placement and Splicing.</text>
  </threadedComment>
  <threadedComment ref="T168" dT="2026-02-12T19:44:15.28" personId="{79160F3F-A2CD-4B5D-ACD4-80E02EA51DFF}" id="{8C8C9FBB-A0DE-4FD7-B538-6458C49A6B7D}">
    <text>2-12-2026 Confirmed Actual Completed Footage.</text>
  </threadedComment>
  <threadedComment ref="U168" dT="2026-02-12T19:44:45.56" personId="{79160F3F-A2CD-4B5D-ACD4-80E02EA51DFF}" id="{F4AB421A-15CD-41E4-B37C-C096E8ABBBB5}">
    <text>2-12-2026 Fiber Placement and Splicing.</text>
  </threadedComment>
  <threadedComment ref="T169" dT="2026-02-13T19:28:40.55" personId="{79160F3F-A2CD-4B5D-ACD4-80E02EA51DFF}" id="{E0BA9A4E-F173-4643-9678-CA32C85E127C}">
    <text>2-13-2026 Confirmed Actual Completed Footage.</text>
  </threadedComment>
  <threadedComment ref="U169" dT="2026-02-13T19:29:11.10" personId="{79160F3F-A2CD-4B5D-ACD4-80E02EA51DFF}" id="{13D4CD30-B6FF-4EA4-A913-8FE935D8B674}">
    <text>2-13-2026 Fiber Placement and Splicing.</text>
  </threadedComment>
  <threadedComment ref="T170" dT="2026-03-02T20:28:10.29" personId="{79160F3F-A2CD-4B5D-ACD4-80E02EA51DFF}" id="{C1314821-2C76-4D4C-A03F-A3FACE469D48}">
    <text>3-2-2026 Confirmed Actual Completed Footage.</text>
  </threadedComment>
  <threadedComment ref="U170" dT="2026-03-02T20:28:37.98" personId="{79160F3F-A2CD-4B5D-ACD4-80E02EA51DFF}" id="{3CFE59E3-BB3B-49DB-A1FF-3C43837E781B}">
    <text>3-2-2026 Conduit Placement Confirmed Completed.</text>
  </threadedComment>
  <threadedComment ref="T171" dT="2026-02-23T15:09:58.31" personId="{79160F3F-A2CD-4B5D-ACD4-80E02EA51DFF}" id="{3D91EA4E-186F-4E36-8CFA-69053263E685}">
    <text>2-23-2026 Confirmed Actual Completed Footage.</text>
  </threadedComment>
  <threadedComment ref="U171" dT="2026-02-23T15:10:25.61" personId="{79160F3F-A2CD-4B5D-ACD4-80E02EA51DFF}" id="{BF35D230-D9B8-4DB0-8E92-87A0B6DF2AA7}">
    <text>2-23-2026 Conduit Placement Confirmed Completed.</text>
  </threadedComment>
  <threadedComment ref="T172" dT="2026-02-24T15:22:45.23" personId="{79160F3F-A2CD-4B5D-ACD4-80E02EA51DFF}" id="{0125CF2B-B2B4-4E65-8946-519B16195692}">
    <text>2-24-2026 Confirmed Actual Completed Footage.</text>
  </threadedComment>
  <threadedComment ref="U172" dT="2026-02-24T15:23:17.31" personId="{79160F3F-A2CD-4B5D-ACD4-80E02EA51DFF}" id="{08A31716-8C5A-4F22-90D3-029A0C14C409}">
    <text>2-24-2026 Conduit Placement Confirmed Completed.</text>
  </threadedComment>
  <threadedComment ref="T173" dT="2026-02-20T20:24:57.75" personId="{79160F3F-A2CD-4B5D-ACD4-80E02EA51DFF}" id="{70E68C1B-A4CB-4CBC-B8C9-9C0DDC513F1A}">
    <text>2-20-2026 Confirmed Actual Completed Footage.</text>
  </threadedComment>
  <threadedComment ref="U173" dT="2026-02-20T20:25:28.25" personId="{79160F3F-A2CD-4B5D-ACD4-80E02EA51DFF}" id="{087CB118-66A8-475F-868B-A1CA4DC2E46C}">
    <text>2-20-2026 Conduit Placement Confirmed Completed.</text>
  </threadedComment>
  <threadedComment ref="T174" dT="2026-02-24T17:12:51.79" personId="{79160F3F-A2CD-4B5D-ACD4-80E02EA51DFF}" id="{A2961FF9-5C1B-4DD2-9995-BD51DBC70CD6}">
    <text>2-24-2026 Confirmed Actual Completed Footage.</text>
  </threadedComment>
  <threadedComment ref="U174" dT="2026-02-24T17:13:41.78" personId="{79160F3F-A2CD-4B5D-ACD4-80E02EA51DFF}" id="{EAE06A27-31BF-4908-848C-3D8E4487488C}">
    <text>2-24-2026 Conduit Placement Confirmed Completed.</text>
  </threadedComment>
  <threadedComment ref="T175" dT="2026-03-02T13:57:20.90" personId="{79160F3F-A2CD-4B5D-ACD4-80E02EA51DFF}" id="{43A8750D-E90B-4F62-9B67-D9BE28769BDD}">
    <text>3-2-2026 Confirmed Actual Completed Footage.</text>
  </threadedComment>
  <threadedComment ref="U175" dT="2026-03-02T13:58:00.37" personId="{79160F3F-A2CD-4B5D-ACD4-80E02EA51DFF}" id="{2BEF1713-155A-417B-9F38-8862870A07B3}">
    <text>3-2-2026 Conduit Placement Confirmed Completed.</text>
  </threadedComment>
  <threadedComment ref="T176" dT="2026-02-25T16:40:37.58" personId="{79160F3F-A2CD-4B5D-ACD4-80E02EA51DFF}" id="{104686BF-5E73-470D-844A-3F1034264383}">
    <text>2-25-2026 Confirmed Actual Completed Footage.</text>
  </threadedComment>
  <threadedComment ref="U176" dT="2026-02-25T16:41:10.73" personId="{79160F3F-A2CD-4B5D-ACD4-80E02EA51DFF}" id="{02C747E3-09A2-4112-A51F-16A617EF011E}">
    <text>2-25-2026 Conduit Placement Confirmed Completed.</text>
  </threadedComment>
  <threadedComment ref="T177" dT="2026-02-19T14:26:45.94" personId="{79160F3F-A2CD-4B5D-ACD4-80E02EA51DFF}" id="{AD8C9C58-721C-4DFF-9552-67E63A76BA8C}">
    <text>2-19-2026 Confirmed Actual Completed Footage.</text>
  </threadedComment>
  <threadedComment ref="U177" dT="2026-02-19T14:27:19.64" personId="{79160F3F-A2CD-4B5D-ACD4-80E02EA51DFF}" id="{FCE65BAE-67CA-4C23-81E3-E642E3669E68}">
    <text>2-19-2026 Conduit Placement Confirmed Completed.</text>
  </threadedComment>
  <threadedComment ref="T178" dT="2026-02-25T17:19:44.08" personId="{79160F3F-A2CD-4B5D-ACD4-80E02EA51DFF}" id="{050A3D77-3E70-45B5-A9B1-3DCC6A6E6288}">
    <text>2-25-2026 Confirmed Actual Completed Footage.</text>
  </threadedComment>
  <threadedComment ref="U178" dT="2026-02-25T17:20:25.95" personId="{79160F3F-A2CD-4B5D-ACD4-80E02EA51DFF}" id="{0D0F6F9A-87D3-4718-8F9A-EFB76F1A88DC}">
    <text>2-25-2026 Conduit Placement Confirmed Completed.</text>
  </threadedComment>
  <threadedComment ref="T179" dT="2026-03-02T19:22:07.66" personId="{79160F3F-A2CD-4B5D-ACD4-80E02EA51DFF}" id="{9595D89B-9F7F-48B9-BC38-32596E949E14}">
    <text>3-2-2026 Confirmed Actual Completed Footage.</text>
  </threadedComment>
  <threadedComment ref="U179" dT="2026-03-02T19:22:42.24" personId="{79160F3F-A2CD-4B5D-ACD4-80E02EA51DFF}" id="{394677B0-8948-45F7-B901-A9E37CFA698E}">
    <text>3-2-2026 Conduit Placement Confirmed Completed.</text>
  </threadedComment>
  <threadedComment ref="T180" dT="2026-02-23T16:58:26.07" personId="{79160F3F-A2CD-4B5D-ACD4-80E02EA51DFF}" id="{E6E0F54F-543A-4667-B59C-50F3376BCBA4}">
    <text>2-23-2026 Confirmed Actual Completed Footage.</text>
  </threadedComment>
  <threadedComment ref="U180" dT="2026-02-23T16:58:55.96" personId="{79160F3F-A2CD-4B5D-ACD4-80E02EA51DFF}" id="{46EB8E0B-3324-46AB-8E64-AE8594F4795E}">
    <text>2-23-2026 Conduit Placement Confirmed Completed.</text>
  </threadedComment>
  <threadedComment ref="T181" dT="2026-02-27T19:32:58.55" personId="{79160F3F-A2CD-4B5D-ACD4-80E02EA51DFF}" id="{F8277E7D-9A3F-4A86-9410-24DB4A77F54B}">
    <text>2-26-2026 Confirmed Actual Completed Footage.</text>
  </threadedComment>
  <threadedComment ref="U181" dT="2026-02-27T19:33:55.41" personId="{79160F3F-A2CD-4B5D-ACD4-80E02EA51DFF}" id="{65363188-7BF7-4F92-86E5-A086C1AEE6AA}">
    <text>2-26-2026 Conduit Placement Confirmed Completed.</text>
  </threadedComment>
  <threadedComment ref="T189" dT="2025-12-02T22:00:29.68" personId="{79160F3F-A2CD-4B5D-ACD4-80E02EA51DFF}" id="{4D895C4E-88FF-45A8-A428-59D12497ECB5}">
    <text>12-3-2025 Confirmed Actual Completed Footage.</text>
  </threadedComment>
  <threadedComment ref="U189" dT="2025-12-02T22:00:53.55" personId="{79160F3F-A2CD-4B5D-ACD4-80E02EA51DFF}" id="{C2F583A8-36E8-4677-8984-40373646E89D}">
    <text>12-3-2025 Conduit Placement Confirmed Completed.</text>
  </threadedComment>
  <threadedComment ref="T190" dT="2026-02-10T20:34:55.73" personId="{79160F3F-A2CD-4B5D-ACD4-80E02EA51DFF}" id="{0E31AB1E-8609-4BE2-A9C9-FB1C3AA0857F}">
    <text>2-10-2025 Confirmed Actual Completed Footage.</text>
  </threadedComment>
  <threadedComment ref="U190" dT="2026-02-10T20:35:21.44" personId="{79160F3F-A2CD-4B5D-ACD4-80E02EA51DFF}" id="{763B9615-C54B-42F8-B980-4AAFDE50CF9D}">
    <text>2-10-2025 Conduit Placement Confirmed Completed.</text>
  </threadedComment>
  <threadedComment ref="T191" dT="2026-02-27T22:17:13.85" personId="{79160F3F-A2CD-4B5D-ACD4-80E02EA51DFF}" id="{72695BBE-0171-4547-A135-B98AAE102BC1}">
    <text>2-26-2026 Confirmed Actual Completed Footage.</text>
  </threadedComment>
  <threadedComment ref="U191" dT="2026-02-27T22:17:40.19" personId="{79160F3F-A2CD-4B5D-ACD4-80E02EA51DFF}" id="{322C3C97-EFD0-4C9B-A27B-BD6D14AE0DF5}">
    <text>2-26-2026 Conduit Placement Confirmed Completed.</text>
  </threadedComment>
  <threadedComment ref="T192" dT="2026-02-12T22:01:33.20" personId="{79160F3F-A2CD-4B5D-ACD4-80E02EA51DFF}" id="{200F95B4-2C52-4B74-AFE5-5E51CE760D22}">
    <text>1-8-2025 Confirmed Actual Completed Footage.</text>
  </threadedComment>
  <threadedComment ref="U192" dT="2026-02-12T22:00:52.99" personId="{79160F3F-A2CD-4B5D-ACD4-80E02EA51DFF}" id="{08421132-90D1-46F3-B59F-C146B93334FF}">
    <text>1-8-2026 Conduit Placement Confirmed Completed.</text>
  </threadedComment>
  <threadedComment ref="T193" dT="2026-03-11T17:56:51.94" personId="{79160F3F-A2CD-4B5D-ACD4-80E02EA51DFF}" id="{59FF0F08-DF06-4BC5-B0DF-12EFF9311B63}">
    <text>3-11-2026 Confirmed Actual Completed Footage.</text>
  </threadedComment>
  <threadedComment ref="U193" dT="2026-03-11T17:57:34.92" personId="{79160F3F-A2CD-4B5D-ACD4-80E02EA51DFF}" id="{474918FF-3766-4A94-B539-642EAEBA4616}">
    <text>3-11-2026 Conduit Placement Confirmed Completed.</text>
  </threadedComment>
  <threadedComment ref="T194" dT="2026-03-02T21:33:50.21" personId="{79160F3F-A2CD-4B5D-ACD4-80E02EA51DFF}" id="{165BCB9A-2995-469B-9207-B6D781A73615}">
    <text>3-2-2026 Confirmed Actual Completed Footage.</text>
  </threadedComment>
  <threadedComment ref="U194" dT="2026-03-02T21:34:18.81" personId="{79160F3F-A2CD-4B5D-ACD4-80E02EA51DFF}" id="{C6571B6D-A946-4915-92D4-35968177B511}">
    <text>3-2-2026 Conduit Placement Confirmed Completed.</text>
  </threadedComment>
  <threadedComment ref="T195" dT="2026-02-13T21:15:23.16" personId="{79160F3F-A2CD-4B5D-ACD4-80E02EA51DFF}" id="{27FC8018-0C06-4736-9F87-A2FF8929A042}">
    <text>2-13-2026 Confirmed Actual Completed Footage.</text>
  </threadedComment>
  <threadedComment ref="U195" dT="2026-02-13T21:16:00.68" personId="{79160F3F-A2CD-4B5D-ACD4-80E02EA51DFF}" id="{3B8BEFD7-17D6-4E53-8A07-BD15DB47E309}">
    <text>2-13-2026 Conduit Placement Confirmed Completed.</text>
  </threadedComment>
  <threadedComment ref="T196" dT="2026-02-24T18:25:23.53" personId="{79160F3F-A2CD-4B5D-ACD4-80E02EA51DFF}" id="{2EFD11F4-8E3C-4B6E-9767-42D6D711EC55}">
    <text>2-24-2026 Confirmed Actual Completed Footage.</text>
  </threadedComment>
  <threadedComment ref="U196" dT="2026-02-24T18:25:51.09" personId="{79160F3F-A2CD-4B5D-ACD4-80E02EA51DFF}" id="{B36B9995-3095-4ECA-996E-D4E32608F994}">
    <text>2-24-2026 Conduit Placement Confirmed Completed.</text>
  </threadedComment>
  <threadedComment ref="T197" dT="2025-05-27T12:50:21.90" personId="{79160F3F-A2CD-4B5D-ACD4-80E02EA51DFF}" id="{2C676A09-E901-4BBD-9FA1-9F7B7E124393}">
    <text>5-23-2025 Completed Missing Bore Connection To Feed.</text>
  </threadedComment>
  <threadedComment ref="T197" dT="2025-07-18T12:49:42.25" personId="{79160F3F-A2CD-4B5D-ACD4-80E02EA51DFF}" id="{F68FC8C1-C6D1-4545-90EE-BA459F9F47E6}" parentId="{2C676A09-E901-4BBD-9FA1-9F7B7E124393}">
    <text>Change Order Approved By Joe Cutright On 7-18-2025.</text>
  </threadedComment>
  <threadedComment ref="U197" dT="2026-02-13T15:02:38.30" personId="{79160F3F-A2CD-4B5D-ACD4-80E02EA51DFF}" id="{C1072D02-6D18-4F69-82AF-97BE89FE8946}">
    <text>5-23-2025 Conduit Placement Confirmed Completed.</text>
  </threadedComment>
  <threadedComment ref="T198" dT="2026-02-13T21:27:57.16" personId="{79160F3F-A2CD-4B5D-ACD4-80E02EA51DFF}" id="{9FC699E6-7746-4D94-9293-0C68BF5B651C}">
    <text>2-13-2026 Confirmed Actual Completed Footage.</text>
  </threadedComment>
  <threadedComment ref="U198" dT="2026-02-13T21:28:20.87" personId="{79160F3F-A2CD-4B5D-ACD4-80E02EA51DFF}" id="{6B448CB5-89F4-4338-8EC6-81C93C974A25}">
    <text>2-13-2026 Conduit Placement Confirmed Completed.</text>
  </threadedComment>
  <threadedComment ref="T199" dT="2026-02-17T12:28:38.84" personId="{79160F3F-A2CD-4B5D-ACD4-80E02EA51DFF}" id="{9883B52A-D8A0-4AEF-B68F-94DA54DEDC08}">
    <text>2-17-2026 Confirmed Actual Completed Footage.</text>
  </threadedComment>
  <threadedComment ref="U199" dT="2026-02-17T12:29:04.20" personId="{79160F3F-A2CD-4B5D-ACD4-80E02EA51DFF}" id="{BCEA3E86-F4E3-4C6E-BE02-E77C25A0F87A}">
    <text>2-17-2026 Conduit Placement Confirmed Completed.</text>
  </threadedComment>
  <threadedComment ref="T200" dT="2026-02-16T16:48:56.36" personId="{79160F3F-A2CD-4B5D-ACD4-80E02EA51DFF}" id="{AB9468DA-A225-489D-B193-9AE0686EE6EB}">
    <text>2-16-2026 Confirmed Actual Completed Footage.</text>
  </threadedComment>
  <threadedComment ref="U200" dT="2026-02-16T16:48:02.59" personId="{79160F3F-A2CD-4B5D-ACD4-80E02EA51DFF}" id="{9633E007-1359-49FF-B6E1-16A0B96128F8}">
    <text>2-16-2026 Conduit Placement Confirmed Completed.</text>
  </threadedComment>
  <threadedComment ref="T201" dT="2026-02-23T15:02:31.37" personId="{79160F3F-A2CD-4B5D-ACD4-80E02EA51DFF}" id="{444991A4-0346-487E-8ED7-D0634C0ED65F}">
    <text>2-23-2026 Confirmed Actual Completed Footage.</text>
  </threadedComment>
  <threadedComment ref="U201" dT="2026-02-23T15:03:16.93" personId="{79160F3F-A2CD-4B5D-ACD4-80E02EA51DFF}" id="{8280F5CB-2EB9-4834-8191-EAB50D2A42F8}">
    <text>2-23-2026 Conduit Placement Confirmed Completed.</text>
  </threadedComment>
  <threadedComment ref="T202" dT="2025-07-18T18:50:00.64" personId="{79160F3F-A2CD-4B5D-ACD4-80E02EA51DFF}" id="{608D8C8C-6C66-4B67-979F-6CAC8DD9CEB8}">
    <text>7-18-2025 Confirmed Actual Completed Footage.</text>
  </threadedComment>
  <threadedComment ref="U202" dT="2025-07-18T18:49:31.62" personId="{79160F3F-A2CD-4B5D-ACD4-80E02EA51DFF}" id="{27A4E76C-3487-42A9-A264-3AA2DF4FC5A0}">
    <text>7-18-2025 Conduit Placement Confirmed Completed.</text>
  </threadedComment>
  <threadedComment ref="T203" dT="2026-02-11T22:03:28.07" personId="{79160F3F-A2CD-4B5D-ACD4-80E02EA51DFF}" id="{5384D97D-3F23-4480-9E81-21DE0AD54089}">
    <text>2-11-2026 Confirmed Actual Completed Footage.</text>
  </threadedComment>
  <threadedComment ref="U203" dT="2026-02-11T22:03:50.27" personId="{79160F3F-A2CD-4B5D-ACD4-80E02EA51DFF}" id="{2ABCCE46-2783-4622-93BA-A0DEF2F36EC2}">
    <text>2-11-2026 Conduit Placement Confirmed Completed.</text>
  </threadedComment>
  <threadedComment ref="T204" dT="2025-12-29T19:05:08.19" personId="{79160F3F-A2CD-4B5D-ACD4-80E02EA51DFF}" id="{4EDB33E6-9AC1-42C0-9FE9-919666486722}">
    <text>12-29-2025 Confirmed Actual Completed Footage.</text>
  </threadedComment>
  <threadedComment ref="U204" dT="2025-12-29T19:06:01.27" personId="{79160F3F-A2CD-4B5D-ACD4-80E02EA51DFF}" id="{578B7F92-21DB-4A43-8B81-6CB5F5FFC2B7}">
    <text>12-29-2025 Conduit Placement Confirmed Completed.</text>
  </threadedComment>
  <threadedComment ref="T205" dT="2025-10-15T15:54:24.37" personId="{79160F3F-A2CD-4B5D-ACD4-80E02EA51DFF}" id="{1EBBD3F0-FDF6-445B-87C5-164D0A209BEA}">
    <text>10-15-2025 Confirmed Actual Completed Footage.</text>
  </threadedComment>
  <threadedComment ref="U205" dT="2025-10-15T15:52:26.89" personId="{79160F3F-A2CD-4B5D-ACD4-80E02EA51DFF}" id="{8B6FFBD0-457E-4158-B5E2-50A070E84ADC}">
    <text>10-15-2025 Conduit Placement Confirmed Completed.</text>
  </threadedComment>
  <threadedComment ref="T206" dT="2026-02-16T19:24:37.80" personId="{79160F3F-A2CD-4B5D-ACD4-80E02EA51DFF}" id="{D0C76C04-3150-445B-BE5E-5225F9E549FB}">
    <text>2-16-2026 Confirmed Actual Completed Footage.</text>
  </threadedComment>
  <threadedComment ref="U206" dT="2026-02-16T19:25:03.32" personId="{79160F3F-A2CD-4B5D-ACD4-80E02EA51DFF}" id="{3EF252C9-F914-478E-95AB-6DC18F2E1EEC}">
    <text>2-16-2026 Conduit Placement Confirmed Completed.</text>
  </threadedComment>
  <threadedComment ref="T207" dT="2026-03-04T19:51:38.87" personId="{79160F3F-A2CD-4B5D-ACD4-80E02EA51DFF}" id="{5E69EC7F-4F74-4BA3-BEB8-CEB5AFAB5A7B}">
    <text>3-4-2026 Confirmed Actual Completed Footage.</text>
  </threadedComment>
  <threadedComment ref="U207" dT="2026-03-04T19:52:09.10" personId="{79160F3F-A2CD-4B5D-ACD4-80E02EA51DFF}" id="{5EFBCBD0-E2DD-4571-AA67-A54644EA9E9E}">
    <text>3-4-2026 Conduit Placement Confirmed Completed.</text>
  </threadedComment>
  <threadedComment ref="T208" dT="2026-03-13T16:59:37.37" personId="{79160F3F-A2CD-4B5D-ACD4-80E02EA51DFF}" id="{CF39C9C4-CFBC-4279-8169-5DA8E7919EEE}">
    <text>3-13-2026 Confirmed Actual Completed Footage.</text>
  </threadedComment>
  <threadedComment ref="U208" dT="2026-03-13T17:00:08.26" personId="{79160F3F-A2CD-4B5D-ACD4-80E02EA51DFF}" id="{3F19A829-8A8D-4D1D-902A-52510083F742}">
    <text>3-13-2026 Conduit Placement Confirmed Completed.</text>
  </threadedComment>
  <threadedComment ref="T209" dT="2026-03-02T15:51:16.32" personId="{79160F3F-A2CD-4B5D-ACD4-80E02EA51DFF}" id="{116504C7-B97F-4224-A924-05694F5E9390}">
    <text>3-2-2026 Confirmed Actual Completed Footage.</text>
  </threadedComment>
  <threadedComment ref="U209" dT="2026-03-02T15:51:47.04" personId="{79160F3F-A2CD-4B5D-ACD4-80E02EA51DFF}" id="{A7591AB4-A5A5-4852-AA57-63668E27B6FD}">
    <text>3-2-2026 Conduit Placement Confirmed Completed.</text>
  </threadedComment>
  <threadedComment ref="T210" dT="2026-02-26T19:50:57.84" personId="{79160F3F-A2CD-4B5D-ACD4-80E02EA51DFF}" id="{BD336BDF-C489-4A6C-B98F-4CEC2FE9E89E}">
    <text>2-26-2026 Confirmed Actual Completed Footage.</text>
  </threadedComment>
  <threadedComment ref="U210" dT="2026-02-26T19:51:31.83" personId="{79160F3F-A2CD-4B5D-ACD4-80E02EA51DFF}" id="{A5F5F2F7-DE51-4D19-A90A-9779D88C7A0E}">
    <text>2-26-2026 Conduit Placement Confirmed Completed.</text>
  </threadedComment>
  <threadedComment ref="T211" dT="2026-02-11T21:20:58.77" personId="{79160F3F-A2CD-4B5D-ACD4-80E02EA51DFF}" id="{F46219BF-0FB8-49CE-9E6E-C83AB262FC1C}">
    <text>2-11-2026 Confirmed Actual Completed Footage.</text>
  </threadedComment>
  <threadedComment ref="U211" dT="2026-02-11T21:21:23.71" personId="{79160F3F-A2CD-4B5D-ACD4-80E02EA51DFF}" id="{8512487F-C7C0-46A8-8F0E-792B5AD1620C}">
    <text>2-11-2026 Conduit Placement Confirmed Completed.</text>
  </threadedComment>
  <threadedComment ref="T212" dT="2026-02-20T12:54:30.57" personId="{79160F3F-A2CD-4B5D-ACD4-80E02EA51DFF}" id="{283372EC-EFDF-46AF-8CA5-AB2E84C48873}">
    <text>2-19-2026 Confirmed Actual Completed Footage.</text>
  </threadedComment>
  <threadedComment ref="U212" dT="2026-02-20T12:54:55.09" personId="{79160F3F-A2CD-4B5D-ACD4-80E02EA51DFF}" id="{90D51DE0-48ED-41AF-8F94-A9DA5FF63760}">
    <text>2-19-2026 Conduit Placement Confirmed Completed.</text>
  </threadedComment>
  <threadedComment ref="T213" dT="2025-09-11T12:41:43.39" personId="{79160F3F-A2CD-4B5D-ACD4-80E02EA51DFF}" id="{978A7D16-1AC3-45AE-81AC-3FEB51E12DC6}">
    <text>9-11-2025 Confirmed Actual Completed Footage.</text>
  </threadedComment>
  <threadedComment ref="U213" dT="2025-09-11T12:42:10.74" personId="{79160F3F-A2CD-4B5D-ACD4-80E02EA51DFF}" id="{78A22408-080E-462B-ABFE-72F189E2975C}">
    <text>9-11-2025 Conduit Placement Confirmed Completed.</text>
  </threadedComment>
  <threadedComment ref="T214" dT="2025-10-31T18:52:58.95" personId="{79160F3F-A2CD-4B5D-ACD4-80E02EA51DFF}" id="{A0863B09-5994-4D45-9AA6-0B279BE2B408}">
    <text>10-31-2025 Confirmed Actual Completed Footage.</text>
  </threadedComment>
  <threadedComment ref="T214" dT="2026-02-04T15:26:41.42" personId="{79160F3F-A2CD-4B5D-ACD4-80E02EA51DFF}" id="{800FB68A-F15F-4754-B00A-FBF5A58177CA}" parentId="{A0863B09-5994-4D45-9AA6-0B279BE2B408}">
    <text>Updated Footage On 2-5-2026.</text>
  </threadedComment>
  <threadedComment ref="U214" dT="2025-10-31T18:53:27.65" personId="{79160F3F-A2CD-4B5D-ACD4-80E02EA51DFF}" id="{BB598D48-E2E6-4E76-A34E-B878E3B582D7}">
    <text>10-31-2025 Conduit Placement Confirmed Completed.</text>
  </threadedComment>
  <threadedComment ref="U214" dT="2026-02-04T15:26:57.27" personId="{79160F3F-A2CD-4B5D-ACD4-80E02EA51DFF}" id="{7B5B0F4F-5AAB-4E38-8D1C-A6E08F348693}" parentId="{BB598D48-E2E6-4E76-A34E-B878E3B582D7}">
    <text>Updated Footage On 2-5-2026.</text>
  </threadedComment>
  <threadedComment ref="T215" dT="2025-11-05T14:08:42.18" personId="{79160F3F-A2CD-4B5D-ACD4-80E02EA51DFF}" id="{074B6B85-1E14-44ED-9BD1-6D504C520955}">
    <text>11-5-2025 Confirmed Actual Completed Footage.</text>
  </threadedComment>
  <threadedComment ref="U215" dT="2025-11-05T14:09:16.41" personId="{79160F3F-A2CD-4B5D-ACD4-80E02EA51DFF}" id="{994EBAD0-E4F3-4C6B-BDE1-42F4B4623CB8}">
    <text>11-5-2025 Conduit Placement Confirmed Completed.</text>
  </threadedComment>
  <threadedComment ref="T216" dT="2025-12-16T15:58:09.38" personId="{79160F3F-A2CD-4B5D-ACD4-80E02EA51DFF}" id="{8E8FDF3C-48A0-4E73-A9DB-E3C39439C595}">
    <text>12-16-2025 Confirmed Actual Completed Footage. Change Order Submitted For Additional Footage Added To Project--Approved By Tillman.</text>
  </threadedComment>
  <threadedComment ref="U216" dT="2025-12-16T15:58:42.46" personId="{79160F3F-A2CD-4B5D-ACD4-80E02EA51DFF}" id="{D1452882-3E20-4DF0-B48D-F5407BCED906}">
    <text>12-16-2025 Conduit Placement Confirmed Completed.</text>
  </threadedComment>
  <threadedComment ref="T217" dT="2026-03-13T17:04:56.98" personId="{79160F3F-A2CD-4B5D-ACD4-80E02EA51DFF}" id="{E08889D0-EA72-4EAB-B94B-876957AFF368}">
    <text>3-13-2026 Confirmed Actual Completed Footage.</text>
  </threadedComment>
  <threadedComment ref="U217" dT="2026-03-13T17:05:18.93" personId="{79160F3F-A2CD-4B5D-ACD4-80E02EA51DFF}" id="{E61010E4-E0B9-4B85-B421-5BAA0085DE2D}">
    <text>3-13-2026 Conduit Placement Confirmed Completed.</text>
  </threadedComment>
  <threadedComment ref="S218" dT="2026-03-06T12:48:29.42" personId="{79160F3F-A2CD-4B5D-ACD4-80E02EA51DFF}" id="{4E23B84B-85BE-49F4-AC29-A3FE37BB4B31}">
    <text>2-23-2026 Footage Changed Due To Adding 150' Of Additional Conduit To The Project.</text>
  </threadedComment>
  <threadedComment ref="T218" dT="2026-03-06T12:45:42.96" personId="{79160F3F-A2CD-4B5D-ACD4-80E02EA51DFF}" id="{E7ACE9D5-1253-4B78-93BE-2383C25094C9}">
    <text>3-6-2026 Confirmed Actual Completed Footage.</text>
  </threadedComment>
  <threadedComment ref="U218" dT="2026-03-06T12:46:13.58" personId="{79160F3F-A2CD-4B5D-ACD4-80E02EA51DFF}" id="{17EEBD50-76AE-4BB2-B390-4E7285A5DAA2}">
    <text>3-6-2026 Conduit Placement Confirmed Completed.</text>
  </threadedComment>
  <threadedComment ref="T219" dT="2025-09-17T17:53:40.58" personId="{79160F3F-A2CD-4B5D-ACD4-80E02EA51DFF}" id="{93B7186D-9E27-4279-8E29-BFF4CFBCA8E4}">
    <text>9-17-2025 Footage Changed Due To Adding Additional Conduit To Project BHZD-FWP-13-W.</text>
  </threadedComment>
  <threadedComment ref="T219" dT="2025-09-30T23:13:29.53" personId="{79160F3F-A2CD-4B5D-ACD4-80E02EA51DFF}" id="{1308E563-7F0B-4D35-89D9-96662C297BE3}" parentId="{93B7186D-9E27-4279-8E29-BFF4CFBCA8E4}">
    <text>9-30-2025 Confirmed Actual Completed Footage.</text>
  </threadedComment>
  <threadedComment ref="U219" dT="2025-09-30T23:12:28.65" personId="{79160F3F-A2CD-4B5D-ACD4-80E02EA51DFF}" id="{F6551809-F240-4B97-AABC-471215EF6CED}">
    <text>9-30-2025 Conduit Placement Confirmed Completed.</text>
  </threadedComment>
  <threadedComment ref="T220" dT="2026-02-11T18:12:30.06" personId="{79160F3F-A2CD-4B5D-ACD4-80E02EA51DFF}" id="{8DDEC00F-5DED-4023-934D-F5FD6B1586B1}">
    <text>2-11-2026 Confirmed Actual Completed Footage.</text>
  </threadedComment>
  <threadedComment ref="U220" dT="2026-02-11T18:12:58.37" personId="{79160F3F-A2CD-4B5D-ACD4-80E02EA51DFF}" id="{6C48491E-C9BC-4B0B-B366-07DB2B26EBE6}">
    <text>2-11-2026 Conduit Placement Confirmed Completed.</text>
  </threadedComment>
  <threadedComment ref="T221" dT="2026-02-11T12:50:03.95" personId="{79160F3F-A2CD-4B5D-ACD4-80E02EA51DFF}" id="{B6B25C49-781D-4B77-A976-837F2CC4C7BC}">
    <text>2-11-2026 Confirmed Actual Completed Footage.</text>
  </threadedComment>
  <threadedComment ref="U221" dT="2026-02-11T12:50:44.47" personId="{79160F3F-A2CD-4B5D-ACD4-80E02EA51DFF}" id="{AF8DA3FA-77B4-4157-9C53-18277CE5439A}">
    <text>2-11-2026 Conduit Placement Confirmed Completed.</text>
  </threadedComment>
  <threadedComment ref="T222" dT="2025-12-29T14:19:45.20" personId="{79160F3F-A2CD-4B5D-ACD4-80E02EA51DFF}" id="{C6E55277-07D3-453A-A43F-405081FB6C03}">
    <text>12-29-2025 Confirmed Actual Completed Footage.</text>
  </threadedComment>
  <threadedComment ref="U222" dT="2025-12-29T14:20:08.94" personId="{79160F3F-A2CD-4B5D-ACD4-80E02EA51DFF}" id="{710D664E-0DC2-4C59-913D-57654C153C35}">
    <text>12-29-2025 Conduit Placement Confirmed Completed.</text>
  </threadedComment>
  <threadedComment ref="T223" dT="2025-10-20T15:59:58.58" personId="{79160F3F-A2CD-4B5D-ACD4-80E02EA51DFF}" id="{B8C06E1C-585B-4EC6-B11F-87E132EAEFD0}">
    <text>10-20-2025 Confirmed Actual Completed Footage.</text>
  </threadedComment>
  <threadedComment ref="U223" dT="2025-10-20T16:00:52.25" personId="{79160F3F-A2CD-4B5D-ACD4-80E02EA51DFF}" id="{50EF01BA-4F3B-443F-90A0-48C8B06BF52F}">
    <text>10-20-2025 Conduit Placement Confirmed Completed.</text>
  </threadedComment>
  <threadedComment ref="T224" dT="2026-01-02T17:13:00.98" personId="{79160F3F-A2CD-4B5D-ACD4-80E02EA51DFF}" id="{791BE567-53DE-41E0-999F-4F918F61BEF0}">
    <text>1-2-2025 Confirmed Actual Completed Footage.</text>
  </threadedComment>
  <threadedComment ref="U224" dT="2026-01-02T17:13:29.00" personId="{79160F3F-A2CD-4B5D-ACD4-80E02EA51DFF}" id="{4143CEF2-792E-4729-8B02-67CF9D11600E}">
    <text>1-2-2025 Conduit Placement Confirmed Completed.</text>
  </threadedComment>
  <threadedComment ref="T225" dT="2025-10-16T16:11:16.13" personId="{79160F3F-A2CD-4B5D-ACD4-80E02EA51DFF}" id="{8278E467-4614-48DD-BFBC-9F3CD27D13C6}">
    <text>10-15-2025 Confirmed Actual Completed Footage.</text>
  </threadedComment>
  <threadedComment ref="U225" dT="2025-10-16T16:11:40.35" personId="{79160F3F-A2CD-4B5D-ACD4-80E02EA51DFF}" id="{B374128A-1732-49D4-B3B5-5C892EB45592}">
    <text>10-15-2025 Conduit Placement Confirmed Completed.</text>
  </threadedComment>
  <threadedComment ref="T226" dT="2025-12-31T16:30:26.27" personId="{79160F3F-A2CD-4B5D-ACD4-80E02EA51DFF}" id="{326B1F73-A459-44D8-A48A-5D23B65E714C}">
    <text>12-31-2025 Confirmed Actual Completed Footage.</text>
  </threadedComment>
  <threadedComment ref="U226" dT="2025-12-31T16:30:51.66" personId="{79160F3F-A2CD-4B5D-ACD4-80E02EA51DFF}" id="{CE2F9A41-A4F1-4BD7-AD93-69E87E753382}">
    <text>12-31-2025 Conduit Placement Confirmed Completed.</text>
  </threadedComment>
  <threadedComment ref="T227" dT="2026-01-02T14:23:09.06" personId="{79160F3F-A2CD-4B5D-ACD4-80E02EA51DFF}" id="{592ACBA0-2C0E-404B-9D55-E7E133A7DABF}">
    <text>1-2-2025 Confirmed Actual Completed Footage.</text>
  </threadedComment>
  <threadedComment ref="U227" dT="2026-01-02T14:23:35.69" personId="{79160F3F-A2CD-4B5D-ACD4-80E02EA51DFF}" id="{BC5BD352-5878-4157-8DA5-34C9B9012B1E}">
    <text>1-2-2025 Conduit Placement Confirmed Completed.</text>
  </threadedComment>
  <threadedComment ref="T228" dT="2025-10-10T18:00:01.74" personId="{79160F3F-A2CD-4B5D-ACD4-80E02EA51DFF}" id="{B27F1D30-D5EA-4FAE-A379-581D59357C31}">
    <text>10-10-2025 Confirmed Actual Completed Footage.</text>
  </threadedComment>
  <threadedComment ref="U228" dT="2025-10-10T18:00:31.66" personId="{79160F3F-A2CD-4B5D-ACD4-80E02EA51DFF}" id="{F69552C7-C65A-4E3C-98B0-3D447557800E}">
    <text>10-10-2025 Conduit Placement Confirmed Completed.</text>
  </threadedComment>
  <threadedComment ref="T229" dT="2025-09-11T18:39:09.67" personId="{79160F3F-A2CD-4B5D-ACD4-80E02EA51DFF}" id="{CD6A4135-AA39-4133-8A20-AA77C2F4381E}">
    <text>9-11-2025 As Per Anthony Part Of The Project Was Removed By Tillman--Approved By Jessie.</text>
  </threadedComment>
  <threadedComment ref="T229" dT="2025-10-13T18:52:15.22" personId="{79160F3F-A2CD-4B5D-ACD4-80E02EA51DFF}" id="{2953228B-BC21-4B10-A41F-48C419D1149E}" parentId="{CD6A4135-AA39-4133-8A20-AA77C2F4381E}">
    <text>10-13-2025 Confirmed Actual Completed Footage.</text>
  </threadedComment>
  <threadedComment ref="U229" dT="2025-10-13T18:52:39.58" personId="{79160F3F-A2CD-4B5D-ACD4-80E02EA51DFF}" id="{3704B04E-FA54-40B9-964E-CBF99AA84648}">
    <text>10-13-2025 Conduit Placement Confirmed Completed.</text>
  </threadedComment>
  <threadedComment ref="T23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0" dT="2025-10-09T19:35:45.28" personId="{79160F3F-A2CD-4B5D-ACD4-80E02EA51DFF}" id="{1C0B8325-BEB8-486D-9B0A-D2629FE68077}" parentId="{24419E88-4D8A-4808-B1F5-F7A663F5FAAD}">
    <text>10-9-2025 Confirmed Actual Completed Footage.</text>
  </threadedComment>
  <threadedComment ref="U230" dT="2025-10-09T19:36:15.10" personId="{79160F3F-A2CD-4B5D-ACD4-80E02EA51DFF}" id="{014350A7-C6E1-44AD-98BD-D34283335E8D}">
    <text>10-9-2025 Conduit Placement Confirmed Completed.</text>
  </threadedComment>
  <threadedComment ref="T231" dT="2026-01-20T19:40:17.56" personId="{79160F3F-A2CD-4B5D-ACD4-80E02EA51DFF}" id="{641C871B-9414-4919-ACC9-B172A178B8B6}">
    <text>1-20-2026 Confirmed Actual Completed Footage.</text>
  </threadedComment>
  <threadedComment ref="U231" dT="2026-01-20T19:41:04.85" personId="{79160F3F-A2CD-4B5D-ACD4-80E02EA51DFF}" id="{A0FDF7BF-6C26-4DBD-8A6A-1A1F709EA2E5}">
    <text>1-20-202 6Conduit Placement Confirmed Completed.</text>
  </threadedComment>
  <threadedComment ref="T232" dT="2025-10-14T18:46:54.81" personId="{79160F3F-A2CD-4B5D-ACD4-80E02EA51DFF}" id="{F3897203-F2FA-4AED-8E18-26CFC4F18A92}">
    <text>10-14-2025 Confirmed Actual Completed Footage.</text>
  </threadedComment>
  <threadedComment ref="U232" dT="2025-10-14T18:47:19.81" personId="{79160F3F-A2CD-4B5D-ACD4-80E02EA51DFF}" id="{29111F55-4DB2-4936-A642-D82BFFE8DF6B}">
    <text>10-14-2025 Conduit Placement Confirmed Completed.</text>
  </threadedComment>
  <threadedComment ref="S233" dT="2025-10-08T18:55:54.99" personId="{79160F3F-A2CD-4B5D-ACD4-80E02EA51DFF}" id="{D730A6A0-9A2F-484C-9295-B1C62C14500A}">
    <text>10-8-2025 As Per Anthony Footage Removed Per Mike Garrison.</text>
  </threadedComment>
  <threadedComment ref="T233" dT="2025-10-20T16:00:09.66" personId="{79160F3F-A2CD-4B5D-ACD4-80E02EA51DFF}" id="{BB017633-E59C-4CF9-8F57-F7E38C238151}">
    <text>10-20-2025 Confirmed Actual Completed Footage.</text>
  </threadedComment>
  <threadedComment ref="U233" dT="2025-10-20T16:01:05.27" personId="{79160F3F-A2CD-4B5D-ACD4-80E02EA51DFF}" id="{F72FEE41-3A2C-4E83-AED1-DA5843B16846}">
    <text>10-20-2025 Conduit Placement Confirmed Completed.</text>
  </threadedComment>
  <threadedComment ref="T234" dT="2025-11-03T17:47:02.16" personId="{79160F3F-A2CD-4B5D-ACD4-80E02EA51DFF}" id="{7DEC1497-1AD7-4756-8F4B-05544990BB5F}">
    <text>11-3-2025 Confirmed Actual Completed Footage.</text>
  </threadedComment>
  <threadedComment ref="U234" dT="2025-11-03T17:47:34.04" personId="{79160F3F-A2CD-4B5D-ACD4-80E02EA51DFF}" id="{AA736ABC-9AAD-4E17-906D-ABE3655970BD}">
    <text>11-3-2025 Conduit Placement Confirmed Completed.</text>
  </threadedComment>
  <threadedComment ref="T235" dT="2026-01-22T18:19:23.59" personId="{79160F3F-A2CD-4B5D-ACD4-80E02EA51DFF}" id="{25BBEF46-148D-4FC2-B52E-9562A6F620B1}">
    <text>1-22-2026 Confirmed Actual Completed Footage.</text>
  </threadedComment>
  <threadedComment ref="U235" dT="2026-01-22T18:20:00.75" personId="{79160F3F-A2CD-4B5D-ACD4-80E02EA51DFF}" id="{B790C4AA-B11F-46A1-BA11-F9C74CD8E1AF}">
    <text>1-22-2026 Conduit Placement Confirmed Completed.</text>
  </threadedComment>
  <threadedComment ref="T236" dT="2026-02-04T16:34:00.32" personId="{79160F3F-A2CD-4B5D-ACD4-80E02EA51DFF}" id="{87A2C380-B0AB-4A80-8B2D-C26BBCB05359}">
    <text>2-3-2026 Confirmed Actual Completed Footage.</text>
  </threadedComment>
  <threadedComment ref="U236" dT="2026-02-04T16:34:30.05" personId="{79160F3F-A2CD-4B5D-ACD4-80E02EA51DFF}" id="{C1B321B1-48D8-41D9-B544-A27134BF9D39}">
    <text>2-3-2026 Conduit Placement Confirmed Completed.</text>
  </threadedComment>
  <threadedComment ref="T237" dT="2025-09-25T16:58:01.72" personId="{79160F3F-A2CD-4B5D-ACD4-80E02EA51DFF}" id="{6EF4CFD2-D5C0-4E02-9861-EE265A28B782}">
    <text>9-25-2025 Confirmed Actual Completed Footage.</text>
  </threadedComment>
  <threadedComment ref="U237" dT="2025-09-25T16:58:39.99" personId="{79160F3F-A2CD-4B5D-ACD4-80E02EA51DFF}" id="{1A11367F-7CF1-4290-9C7F-6A2AF57DA1CF}">
    <text>9-25-2025 Conduit Placement Confirmed Completed.</text>
  </threadedComment>
  <threadedComment ref="T238" dT="2026-01-20T19:44:57.49" personId="{79160F3F-A2CD-4B5D-ACD4-80E02EA51DFF}" id="{AB9DB9F0-4B8A-4437-BD53-FE94D9A39867}">
    <text>8-7-2025 Confirmed Actual Completed Footage.</text>
  </threadedComment>
  <threadedComment ref="U238" dT="2026-01-20T19:45:28.85" personId="{79160F3F-A2CD-4B5D-ACD4-80E02EA51DFF}" id="{8D8B14D1-EA18-4241-A889-2A79F44140B7}">
    <text>8-7-2025 Conduit Placement Confirmed Completed.</text>
  </threadedComment>
  <threadedComment ref="T239" dT="2026-02-12T15:16:56.93" personId="{79160F3F-A2CD-4B5D-ACD4-80E02EA51DFF}" id="{07B234CB-2B30-43FA-80B3-8CF23F317188}">
    <text>2-12-2026 Confirmed Actual Completed Footage.</text>
  </threadedComment>
  <threadedComment ref="U239" dT="2026-02-12T15:17:31.34" personId="{79160F3F-A2CD-4B5D-ACD4-80E02EA51DFF}" id="{6C6EA34A-D135-4BE4-B779-0D4DEE06F750}">
    <text>2-12-2026 Conduit Placement Confirmed Completed.</text>
  </threadedComment>
  <threadedComment ref="T240" dT="2025-09-08T16:57:51.38" personId="{79160F3F-A2CD-4B5D-ACD4-80E02EA51DFF}" id="{52117EF6-31E4-4888-A04E-4FEB13AA53F1}">
    <text>9-8-2025 Confirmed Actual Completed Footage.</text>
  </threadedComment>
  <threadedComment ref="U240" dT="2025-09-08T16:58:27.55" personId="{79160F3F-A2CD-4B5D-ACD4-80E02EA51DFF}" id="{3872CF74-48CD-43CE-8A6F-B150DFBDA571}">
    <text>9-8-2025 Conduit Placement Confirmed Completed.</text>
  </threadedComment>
  <threadedComment ref="T241" dT="2025-09-05T18:04:20.64" personId="{79160F3F-A2CD-4B5D-ACD4-80E02EA51DFF}" id="{71648C94-AE5A-4CBE-8964-062D8765D93E}">
    <text>9-4-2025 Confirmed Actual Completed Footage.</text>
  </threadedComment>
  <threadedComment ref="U241" dT="2025-09-05T18:04:56.31" personId="{79160F3F-A2CD-4B5D-ACD4-80E02EA51DFF}" id="{B2DFEF0E-EB7A-40F1-8DB2-053C56B0287E}">
    <text>9-4-2025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12" t="s">
        <v>0</v>
      </c>
      <c r="B1" s="1312"/>
      <c r="C1" s="1312"/>
      <c r="D1" s="1312"/>
      <c r="E1" s="1312"/>
      <c r="F1" s="1312"/>
      <c r="G1" s="1312"/>
      <c r="H1" s="1312"/>
      <c r="I1" s="1312"/>
      <c r="J1" s="1312"/>
      <c r="K1" s="1312"/>
      <c r="L1" s="1312"/>
      <c r="M1" s="1312"/>
      <c r="N1" s="1312"/>
      <c r="O1" s="1312"/>
      <c r="P1" s="1312"/>
      <c r="Q1" s="1094"/>
      <c r="S1" s="1094"/>
      <c r="T1" s="1094"/>
      <c r="U1" s="1094"/>
      <c r="V1" s="1094"/>
      <c r="W1" s="1094"/>
      <c r="X1" s="1094"/>
      <c r="Y1" s="1094"/>
      <c r="Z1" s="1094"/>
    </row>
    <row r="2" spans="1:26" ht="24.95" customHeight="1">
      <c r="A2" s="1313" t="str">
        <f ca="1">"Last Updated: "&amp;TEXT(NOW(),"MM/DD/YYYY  h:mm AM/PM")</f>
        <v>Last Updated: 03/18/2026  12:47 PM</v>
      </c>
      <c r="B2" s="1313"/>
      <c r="C2" s="1313"/>
      <c r="D2" s="1313"/>
      <c r="E2" s="1313"/>
      <c r="F2" s="1313"/>
      <c r="G2" s="1313"/>
      <c r="H2" s="1313"/>
      <c r="I2" s="1313"/>
      <c r="J2" s="1313"/>
      <c r="K2" s="1313"/>
      <c r="L2" s="1313"/>
      <c r="M2" s="1313"/>
      <c r="N2" s="1313"/>
      <c r="O2" s="1313"/>
      <c r="P2" s="1313"/>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14" t="s">
        <v>8</v>
      </c>
      <c r="B7" s="1314"/>
      <c r="C7" s="1314"/>
      <c r="D7" s="1314"/>
      <c r="E7" s="1314"/>
      <c r="F7" s="1314"/>
      <c r="G7" s="1314"/>
      <c r="H7" s="1314"/>
      <c r="I7" s="1314"/>
      <c r="J7" s="1314"/>
      <c r="K7" s="1314"/>
      <c r="L7" s="1314"/>
      <c r="M7" s="1314"/>
      <c r="N7" s="1314"/>
      <c r="O7" s="1314"/>
      <c r="P7" s="1314"/>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15" t="s">
        <v>9</v>
      </c>
      <c r="B9" s="1316"/>
      <c r="C9" s="1094"/>
      <c r="D9" s="1306" t="s">
        <v>10</v>
      </c>
      <c r="E9" s="1307"/>
      <c r="F9" s="1308"/>
      <c r="G9" s="1094"/>
      <c r="H9" s="1306" t="s">
        <v>11</v>
      </c>
      <c r="I9" s="1307"/>
      <c r="J9" s="1308"/>
      <c r="K9" s="1094"/>
      <c r="L9" s="1306" t="s">
        <v>12</v>
      </c>
      <c r="M9" s="1307"/>
      <c r="N9" s="1308"/>
      <c r="O9" s="1094"/>
      <c r="P9" s="1094"/>
      <c r="Q9" s="1094"/>
      <c r="R9" s="1094"/>
      <c r="S9" s="1094"/>
      <c r="T9" s="1094"/>
      <c r="U9" s="1094"/>
      <c r="V9" s="1094"/>
      <c r="W9" s="1094"/>
      <c r="X9" s="1094"/>
      <c r="Y9" s="1094"/>
      <c r="Z9" s="1094"/>
    </row>
    <row r="10" spans="1:26" ht="50.1" customHeight="1">
      <c r="A10" s="1317"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18"/>
      <c r="C10" s="1094"/>
      <c r="D10" s="1317"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19"/>
      <c r="F10" s="1318"/>
      <c r="G10" s="1094"/>
      <c r="H10" s="132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21"/>
      <c r="J10" s="1322"/>
      <c r="K10" s="1094"/>
      <c r="L10" s="132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24"/>
      <c r="N10" s="132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06" t="s">
        <v>13</v>
      </c>
      <c r="B12" s="1308"/>
      <c r="C12" s="1094"/>
      <c r="D12" s="1306" t="s">
        <v>14</v>
      </c>
      <c r="E12" s="1307"/>
      <c r="F12" s="1308"/>
      <c r="G12" s="1094"/>
      <c r="H12" s="1306" t="s">
        <v>15</v>
      </c>
      <c r="I12" s="1307"/>
      <c r="J12" s="1308"/>
      <c r="K12" s="1094"/>
      <c r="L12" s="1306" t="s">
        <v>16</v>
      </c>
      <c r="M12" s="1307"/>
      <c r="N12" s="1308"/>
      <c r="O12" s="1094"/>
      <c r="P12" s="1094"/>
      <c r="Q12" s="1094"/>
      <c r="R12" s="1094"/>
      <c r="S12" s="1094"/>
      <c r="T12" s="1094"/>
      <c r="U12" s="1094"/>
      <c r="V12" s="1094"/>
      <c r="W12" s="1094"/>
      <c r="X12" s="1094"/>
      <c r="Y12" s="1094"/>
      <c r="Z12" s="1094"/>
    </row>
    <row r="13" spans="1:26" ht="50.1" customHeight="1">
      <c r="A13" s="1326">
        <f>IFERROR(H10/D10,0)</f>
        <v>0.95422193464898086</v>
      </c>
      <c r="B13" s="1327"/>
      <c r="C13" s="1094"/>
      <c r="D13" s="1332"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33"/>
      <c r="F13" s="1334"/>
      <c r="G13" s="1094"/>
      <c r="H13" s="1317"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19"/>
      <c r="J13" s="1318"/>
      <c r="K13" s="1094"/>
      <c r="L13" s="1309">
        <f>COUNTA('Completed Projects Pending PW'!A3:A43)-COUNTIF('Completed Projects Pending PW'!A3:A43,"")</f>
        <v>19</v>
      </c>
      <c r="M13" s="1310"/>
      <c r="N13" s="1311"/>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31" t="s">
        <v>17</v>
      </c>
      <c r="B15" s="1331"/>
      <c r="C15" s="1331"/>
      <c r="D15" s="1331"/>
      <c r="E15" s="1094"/>
      <c r="F15" s="1331" t="s">
        <v>18</v>
      </c>
      <c r="G15" s="1331"/>
      <c r="H15" s="1331"/>
      <c r="I15" s="1331"/>
      <c r="J15" s="1094"/>
      <c r="K15" s="1331" t="s">
        <v>19</v>
      </c>
      <c r="L15" s="1331"/>
      <c r="M15" s="1331"/>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31" t="s">
        <v>45</v>
      </c>
      <c r="B27" s="1331"/>
      <c r="C27" s="1331"/>
      <c r="D27" s="1331"/>
      <c r="F27" s="1335" t="s">
        <v>46</v>
      </c>
      <c r="G27" s="1335"/>
      <c r="H27" s="1335"/>
      <c r="I27" s="1335"/>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28" t="s">
        <v>65</v>
      </c>
      <c r="B39" s="1328"/>
      <c r="C39" s="1328"/>
      <c r="D39" s="1328"/>
      <c r="E39" s="1328"/>
      <c r="F39" s="1328"/>
      <c r="G39" s="1328"/>
      <c r="H39" s="1328"/>
      <c r="I39" s="1328"/>
      <c r="J39" s="1328"/>
      <c r="K39" s="1329"/>
      <c r="L39" s="1329"/>
      <c r="M39" s="1329"/>
      <c r="N39" s="1329"/>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30" t="s">
        <v>66</v>
      </c>
      <c r="B60" s="1330"/>
      <c r="C60" s="1330"/>
      <c r="D60" s="1330"/>
      <c r="E60" s="1330"/>
      <c r="F60" s="1330"/>
      <c r="G60" s="1330"/>
      <c r="H60" s="1330"/>
      <c r="I60" s="1330"/>
      <c r="J60" s="1330"/>
      <c r="K60" s="1330"/>
      <c r="L60" s="1330"/>
      <c r="M60" s="1330"/>
      <c r="N60" s="1330"/>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49"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49"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49"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50"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54"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51" t="s">
        <v>166</v>
      </c>
      <c r="B19" s="769" t="s">
        <v>32</v>
      </c>
      <c r="C19" s="768">
        <v>46073</v>
      </c>
      <c r="D19" s="768" t="s">
        <v>151</v>
      </c>
      <c r="E19" s="299"/>
      <c r="F19" s="769" t="s">
        <v>63</v>
      </c>
      <c r="G19" s="769" t="s">
        <v>167</v>
      </c>
      <c r="H19" s="770">
        <v>0</v>
      </c>
      <c r="I19" s="301" t="s">
        <v>119</v>
      </c>
      <c r="J19" s="770" t="s">
        <v>31</v>
      </c>
      <c r="K19" s="1077"/>
      <c r="L19" s="299"/>
      <c r="M19" s="770" t="s">
        <v>120</v>
      </c>
      <c r="N19" s="1352">
        <v>223.8</v>
      </c>
      <c r="O19" s="770" t="s">
        <v>120</v>
      </c>
      <c r="P19" s="1354"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53" t="s">
        <v>168</v>
      </c>
      <c r="B20" s="1341" t="s">
        <v>32</v>
      </c>
      <c r="C20" s="1341"/>
      <c r="D20" s="1341" t="s">
        <v>57</v>
      </c>
      <c r="E20" s="1342">
        <v>46098</v>
      </c>
      <c r="F20" s="1341"/>
      <c r="G20" s="1341"/>
      <c r="H20" s="1343">
        <v>36</v>
      </c>
      <c r="I20" s="1344" t="s">
        <v>119</v>
      </c>
      <c r="J20" s="1343" t="s">
        <v>34</v>
      </c>
      <c r="K20" s="1343" t="s">
        <v>126</v>
      </c>
      <c r="L20" s="1342">
        <v>46098</v>
      </c>
      <c r="M20" s="1343" t="s">
        <v>127</v>
      </c>
      <c r="N20" s="1343"/>
      <c r="O20" s="1343" t="s">
        <v>127</v>
      </c>
      <c r="P20" s="1368" t="s">
        <v>36</v>
      </c>
      <c r="Q20" s="1369">
        <v>46097</v>
      </c>
      <c r="R20" s="1345"/>
      <c r="S20" s="1345"/>
      <c r="T20" s="1345"/>
      <c r="U20" s="1370">
        <v>3625</v>
      </c>
      <c r="V20" s="1345"/>
      <c r="W20" s="1370">
        <v>3625</v>
      </c>
      <c r="X20" s="1371">
        <v>0</v>
      </c>
      <c r="Y20" s="1372"/>
      <c r="Z20" s="1373">
        <v>0</v>
      </c>
      <c r="AA20" s="1373">
        <v>0</v>
      </c>
      <c r="AB20" s="1345">
        <v>0</v>
      </c>
      <c r="AC20" s="1374"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55"/>
      <c r="B21" s="1355"/>
      <c r="C21" s="1355"/>
      <c r="D21" s="1355"/>
      <c r="E21" s="1356"/>
      <c r="F21" s="1355"/>
      <c r="G21" s="1355"/>
      <c r="H21" s="1357"/>
      <c r="I21" s="1358"/>
      <c r="J21" s="1357"/>
      <c r="K21" s="1357"/>
      <c r="L21" s="1356"/>
      <c r="M21" s="1357"/>
      <c r="N21" s="1357"/>
      <c r="O21" s="1366"/>
      <c r="P21" s="1359"/>
      <c r="Q21" s="1360"/>
      <c r="R21" s="1361"/>
      <c r="S21" s="1361"/>
      <c r="T21" s="1361"/>
      <c r="U21" s="1362"/>
      <c r="V21" s="1361"/>
      <c r="W21" s="1362"/>
      <c r="X21" s="3"/>
      <c r="Y21" s="208"/>
      <c r="Z21" s="1363"/>
      <c r="AA21" s="1363"/>
      <c r="AB21" s="1361"/>
      <c r="AC21" s="1364"/>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67"/>
      <c r="P22" s="752"/>
      <c r="Q22" s="740"/>
      <c r="R22" s="740"/>
      <c r="S22" s="740"/>
      <c r="T22" s="740"/>
      <c r="U22" s="740"/>
      <c r="V22" s="749"/>
      <c r="W22" s="749"/>
      <c r="X22" s="749"/>
      <c r="Y22" s="3"/>
      <c r="Z22" s="1365"/>
      <c r="AA22" s="852"/>
      <c r="AB22" s="852"/>
      <c r="AC22" s="749"/>
      <c r="AD22" s="742"/>
      <c r="AF22" s="750"/>
    </row>
    <row r="23" spans="1:115" ht="24.75" customHeight="1">
      <c r="A23" s="1346" t="s">
        <v>170</v>
      </c>
      <c r="B23" s="1347" t="s">
        <v>91</v>
      </c>
      <c r="C23" s="1347" t="s">
        <v>92</v>
      </c>
      <c r="D23" s="1347" t="s">
        <v>93</v>
      </c>
      <c r="E23" s="1347" t="s">
        <v>94</v>
      </c>
      <c r="F23" s="1347" t="s">
        <v>95</v>
      </c>
      <c r="G23" s="1347" t="s">
        <v>96</v>
      </c>
      <c r="H23" s="1347" t="s">
        <v>68</v>
      </c>
      <c r="I23" s="1347" t="s">
        <v>97</v>
      </c>
      <c r="J23" s="1347" t="s">
        <v>27</v>
      </c>
      <c r="K23" s="1347" t="s">
        <v>98</v>
      </c>
      <c r="L23" s="1347" t="s">
        <v>99</v>
      </c>
      <c r="M23" s="1347" t="s">
        <v>100</v>
      </c>
      <c r="N23" s="1348" t="s">
        <v>101</v>
      </c>
      <c r="O23" s="1347" t="s">
        <v>102</v>
      </c>
      <c r="P23" s="1347" t="s">
        <v>103</v>
      </c>
      <c r="Q23" s="1175" t="s">
        <v>104</v>
      </c>
      <c r="R23" s="1175" t="s">
        <v>105</v>
      </c>
      <c r="S23" s="1175" t="s">
        <v>106</v>
      </c>
      <c r="T23" s="1175" t="s">
        <v>107</v>
      </c>
      <c r="U23" s="1175" t="s">
        <v>69</v>
      </c>
      <c r="V23" s="1175" t="s">
        <v>108</v>
      </c>
      <c r="W23" s="1175" t="s">
        <v>109</v>
      </c>
      <c r="X23" s="1175" t="s">
        <v>110</v>
      </c>
      <c r="Y23" s="1175" t="s">
        <v>111</v>
      </c>
      <c r="Z23" s="1375" t="s">
        <v>112</v>
      </c>
      <c r="AA23" s="1175" t="s">
        <v>113</v>
      </c>
      <c r="AB23" s="1175" t="s">
        <v>114</v>
      </c>
      <c r="AC23" s="1376"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710">
        <v>3003</v>
      </c>
      <c r="W28" s="710">
        <f t="shared" si="5"/>
        <v>1591</v>
      </c>
      <c r="X28" s="365">
        <f t="shared" si="6"/>
        <v>0.65367871136264688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068"/>
      <c r="W61" s="1068">
        <f t="shared" si="7"/>
        <v>11789</v>
      </c>
      <c r="X61" s="365">
        <f t="shared" si="8"/>
        <v>0</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36" t="s">
        <v>712</v>
      </c>
      <c r="C1" s="1336"/>
      <c r="D1" s="427"/>
      <c r="E1" s="1336" t="s">
        <v>713</v>
      </c>
      <c r="F1" s="133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12591</v>
      </c>
      <c r="E4" s="12" t="s">
        <v>714</v>
      </c>
      <c r="F4" t="s">
        <v>49</v>
      </c>
      <c r="W4" t="s">
        <v>719</v>
      </c>
      <c r="X4">
        <v>22</v>
      </c>
    </row>
    <row r="5" spans="1:25">
      <c r="B5" t="s">
        <v>51</v>
      </c>
      <c r="C5">
        <v>28399</v>
      </c>
      <c r="E5" t="s">
        <v>49</v>
      </c>
      <c r="F5">
        <v>40990</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21350</v>
      </c>
      <c r="L8" t="s">
        <v>419</v>
      </c>
      <c r="M8">
        <v>1</v>
      </c>
      <c r="P8" t="s">
        <v>728</v>
      </c>
      <c r="R8">
        <v>1</v>
      </c>
      <c r="V8" t="s">
        <v>729</v>
      </c>
      <c r="W8" s="186">
        <v>203521</v>
      </c>
      <c r="X8" s="242">
        <f>X5/X4</f>
        <v>0.59090909090909094</v>
      </c>
      <c r="Y8" s="242">
        <f>W9/W8</f>
        <v>0.31446386367991508</v>
      </c>
    </row>
    <row r="9" spans="1:25">
      <c r="B9" t="s">
        <v>53</v>
      </c>
      <c r="C9">
        <v>37398</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8185</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272432</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37"/>
      <c r="B1" s="1337"/>
      <c r="C1" s="1337"/>
      <c r="D1" s="1337"/>
      <c r="E1" s="1337"/>
      <c r="F1" s="1337"/>
      <c r="G1" s="1337"/>
      <c r="H1" s="1338" t="s">
        <v>743</v>
      </c>
      <c r="I1" s="1338"/>
      <c r="J1" s="1338"/>
      <c r="K1" s="1338"/>
      <c r="L1" s="1338"/>
      <c r="M1" s="1338"/>
      <c r="N1" s="1338"/>
      <c r="O1" s="1338"/>
      <c r="P1" s="189"/>
      <c r="Q1" s="1339" t="s">
        <v>103</v>
      </c>
      <c r="R1" s="1339"/>
      <c r="S1" s="1340"/>
      <c r="T1" s="1339"/>
      <c r="U1" s="1339"/>
      <c r="V1" s="1339"/>
      <c r="W1" s="1339"/>
      <c r="X1" s="133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abSelected="1" topLeftCell="A80" workbookViewId="0">
      <pane xSplit="1" topLeftCell="B270" activePane="topRight" state="frozen"/>
      <selection pane="topRight" activeCell="A276" sqref="A276:XFD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787</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144</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144</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787</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144</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144</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144</v>
      </c>
      <c r="G27" s="303" t="s">
        <v>460</v>
      </c>
      <c r="H27" s="20">
        <v>52</v>
      </c>
      <c r="I27" s="20" t="s">
        <v>787</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787</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144</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144</v>
      </c>
      <c r="G30" s="303" t="s">
        <v>466</v>
      </c>
      <c r="H30" s="20">
        <v>59</v>
      </c>
      <c r="I30" s="304" t="s">
        <v>787</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787</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144</v>
      </c>
      <c r="G32" s="441" t="s">
        <v>468</v>
      </c>
      <c r="H32" s="20">
        <v>22</v>
      </c>
      <c r="I32" s="20" t="s">
        <v>787</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144</v>
      </c>
      <c r="G33" s="298" t="s">
        <v>470</v>
      </c>
      <c r="H33" s="300">
        <v>58</v>
      </c>
      <c r="I33" s="300" t="s">
        <v>787</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144</v>
      </c>
      <c r="G34" s="368"/>
      <c r="H34" s="369">
        <v>76</v>
      </c>
      <c r="I34" s="372" t="s">
        <v>787</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144</v>
      </c>
      <c r="G35" s="366" t="s">
        <v>472</v>
      </c>
      <c r="H35" s="369">
        <v>62</v>
      </c>
      <c r="I35" s="369" t="s">
        <v>787</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144</v>
      </c>
      <c r="G36" s="298" t="s">
        <v>474</v>
      </c>
      <c r="H36" s="300">
        <v>85</v>
      </c>
      <c r="I36" s="300" t="s">
        <v>787</v>
      </c>
      <c r="J36" s="300" t="s">
        <v>31</v>
      </c>
      <c r="K36" s="299">
        <v>45882</v>
      </c>
      <c r="L36" s="300" t="s">
        <v>120</v>
      </c>
      <c r="M36" s="346">
        <v>59869.5</v>
      </c>
      <c r="N36" s="343">
        <v>67514</v>
      </c>
      <c r="O36" s="343"/>
      <c r="P36" s="300" t="s">
        <v>120</v>
      </c>
      <c r="Q36" s="1377" t="s">
        <v>39</v>
      </c>
      <c r="R36" s="498">
        <v>45882</v>
      </c>
      <c r="S36" s="614">
        <v>4537</v>
      </c>
      <c r="T36" s="1378">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144</v>
      </c>
      <c r="G37" s="298" t="s">
        <v>478</v>
      </c>
      <c r="H37" s="300">
        <v>72</v>
      </c>
      <c r="I37" s="300" t="s">
        <v>787</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144</v>
      </c>
      <c r="G38" s="358" t="s">
        <v>905</v>
      </c>
      <c r="H38" s="362">
        <v>66</v>
      </c>
      <c r="I38" s="362" t="s">
        <v>787</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787</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144</v>
      </c>
      <c r="G40" s="298" t="s">
        <v>909</v>
      </c>
      <c r="H40" s="300">
        <v>87</v>
      </c>
      <c r="I40" s="300" t="s">
        <v>787</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787</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787</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144</v>
      </c>
      <c r="G43" s="298" t="s">
        <v>482</v>
      </c>
      <c r="H43" s="300">
        <v>66</v>
      </c>
      <c r="I43" s="300" t="s">
        <v>787</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787</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144</v>
      </c>
      <c r="G45" s="495" t="s">
        <v>915</v>
      </c>
      <c r="H45" s="300">
        <v>73</v>
      </c>
      <c r="I45" s="301" t="s">
        <v>787</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787</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787</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488</v>
      </c>
      <c r="B48" s="18" t="s">
        <v>32</v>
      </c>
      <c r="C48" s="19">
        <v>45862</v>
      </c>
      <c r="D48" s="305" t="s">
        <v>57</v>
      </c>
      <c r="E48" s="19">
        <v>45758</v>
      </c>
      <c r="F48" s="305" t="s">
        <v>58</v>
      </c>
      <c r="G48" s="442" t="s">
        <v>489</v>
      </c>
      <c r="H48" s="20">
        <v>62</v>
      </c>
      <c r="I48" s="20" t="s">
        <v>787</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787</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787</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787</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144</v>
      </c>
      <c r="G52" s="361" t="s">
        <v>924</v>
      </c>
      <c r="H52" s="362">
        <v>28</v>
      </c>
      <c r="I52" s="1155" t="s">
        <v>787</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787</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787</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144</v>
      </c>
      <c r="G55" s="361"/>
      <c r="H55" s="362">
        <v>34</v>
      </c>
      <c r="I55" s="1155" t="s">
        <v>787</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787</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787</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787</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787</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787</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787</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787</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787</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144</v>
      </c>
      <c r="G64" s="442" t="s">
        <v>442</v>
      </c>
      <c r="H64" s="20">
        <v>82</v>
      </c>
      <c r="I64" s="304" t="s">
        <v>787</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864</v>
      </c>
      <c r="E65" s="19">
        <v>45749</v>
      </c>
      <c r="F65" s="305" t="s">
        <v>144</v>
      </c>
      <c r="G65" s="303" t="s">
        <v>444</v>
      </c>
      <c r="H65" s="20">
        <v>79</v>
      </c>
      <c r="I65" s="304" t="s">
        <v>787</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787</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787</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787</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787</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787</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787</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787</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144</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787</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787</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787</v>
      </c>
      <c r="J76" s="1065" t="s">
        <v>31</v>
      </c>
      <c r="K76" s="360" t="s">
        <v>141</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144</v>
      </c>
      <c r="G77" s="495" t="s">
        <v>977</v>
      </c>
      <c r="H77" s="300">
        <v>0</v>
      </c>
      <c r="I77" s="301" t="s">
        <v>787</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787</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144</v>
      </c>
      <c r="G79" s="495" t="s">
        <v>511</v>
      </c>
      <c r="H79" s="300">
        <v>0</v>
      </c>
      <c r="I79" s="300" t="s">
        <v>787</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787</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787</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512</v>
      </c>
      <c r="B82" s="298" t="s">
        <v>32</v>
      </c>
      <c r="C82" s="457">
        <v>45805</v>
      </c>
      <c r="D82" s="457" t="s">
        <v>57</v>
      </c>
      <c r="E82" s="457">
        <v>45695</v>
      </c>
      <c r="F82" s="457" t="s">
        <v>144</v>
      </c>
      <c r="G82" s="1218" t="s">
        <v>513</v>
      </c>
      <c r="H82" s="300">
        <v>0</v>
      </c>
      <c r="I82" s="301" t="s">
        <v>787</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144</v>
      </c>
      <c r="G83" s="495" t="s">
        <v>515</v>
      </c>
      <c r="H83" s="300">
        <v>0</v>
      </c>
      <c r="I83" s="300" t="s">
        <v>787</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144</v>
      </c>
      <c r="G84" s="495" t="s">
        <v>989</v>
      </c>
      <c r="H84" s="300">
        <v>0</v>
      </c>
      <c r="I84" s="301" t="s">
        <v>787</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144</v>
      </c>
      <c r="G85" s="442" t="s">
        <v>518</v>
      </c>
      <c r="H85" s="300">
        <v>0</v>
      </c>
      <c r="I85" s="301" t="s">
        <v>787</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787</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836" t="s">
        <v>993</v>
      </c>
      <c r="B87" s="705" t="s">
        <v>32</v>
      </c>
      <c r="C87" s="704">
        <v>46003</v>
      </c>
      <c r="D87" s="704" t="s">
        <v>57</v>
      </c>
      <c r="E87" s="704">
        <v>46002</v>
      </c>
      <c r="F87" s="705" t="s">
        <v>61</v>
      </c>
      <c r="G87" s="705"/>
      <c r="H87" s="706">
        <v>0</v>
      </c>
      <c r="I87" s="706" t="s">
        <v>787</v>
      </c>
      <c r="J87" s="706" t="s">
        <v>31</v>
      </c>
      <c r="K87" s="704" t="s">
        <v>141</v>
      </c>
      <c r="L87" s="706" t="s">
        <v>120</v>
      </c>
      <c r="M87" s="975">
        <v>11500.3</v>
      </c>
      <c r="N87" s="975">
        <v>12331.25</v>
      </c>
      <c r="O87" s="1009"/>
      <c r="P87" s="754" t="s">
        <v>120</v>
      </c>
      <c r="Q87" s="994" t="s">
        <v>39</v>
      </c>
      <c r="R87" s="995">
        <v>45994</v>
      </c>
      <c r="S87" s="1214">
        <v>908</v>
      </c>
      <c r="T87" s="1214">
        <v>925</v>
      </c>
      <c r="U87" s="365">
        <f>IFERROR($T87/$S87, 0)</f>
        <v>1.0187224669603525</v>
      </c>
      <c r="V87" s="720">
        <v>46013</v>
      </c>
      <c r="W87" s="712">
        <v>1</v>
      </c>
      <c r="X87" s="280">
        <v>1</v>
      </c>
      <c r="Y87" s="468">
        <v>1</v>
      </c>
      <c r="Z87" s="379">
        <v>46025</v>
      </c>
      <c r="AA87" s="37" t="s">
        <v>789</v>
      </c>
      <c r="AB87" s="742" t="s">
        <v>994</v>
      </c>
    </row>
    <row r="88" spans="1:28" ht="39.75" customHeight="1">
      <c r="A88" s="297" t="s">
        <v>523</v>
      </c>
      <c r="B88" s="298" t="s">
        <v>32</v>
      </c>
      <c r="C88" s="19">
        <v>45868</v>
      </c>
      <c r="D88" s="299" t="s">
        <v>51</v>
      </c>
      <c r="E88" s="457">
        <v>45839</v>
      </c>
      <c r="F88" s="299" t="s">
        <v>58</v>
      </c>
      <c r="G88" s="303" t="s">
        <v>524</v>
      </c>
      <c r="H88" s="20">
        <v>0</v>
      </c>
      <c r="I88" s="20" t="s">
        <v>787</v>
      </c>
      <c r="J88" s="20" t="s">
        <v>31</v>
      </c>
      <c r="K88" s="475">
        <v>45838</v>
      </c>
      <c r="L88" s="20" t="s">
        <v>120</v>
      </c>
      <c r="M88" s="343">
        <v>72566</v>
      </c>
      <c r="N88" s="343">
        <v>9904.1</v>
      </c>
      <c r="O88" s="343"/>
      <c r="P88" s="20" t="s">
        <v>120</v>
      </c>
      <c r="Q88" s="300" t="s">
        <v>39</v>
      </c>
      <c r="R88" s="413">
        <v>45838</v>
      </c>
      <c r="S88" s="5">
        <v>765</v>
      </c>
      <c r="T88" s="44">
        <v>786</v>
      </c>
      <c r="U88" s="29">
        <v>1.03</v>
      </c>
      <c r="V88" s="505">
        <v>45845</v>
      </c>
      <c r="W88" s="280">
        <v>1</v>
      </c>
      <c r="X88" s="280">
        <v>1</v>
      </c>
      <c r="Y88" s="280">
        <v>1</v>
      </c>
      <c r="Z88" s="370">
        <v>45916</v>
      </c>
      <c r="AA88" s="694">
        <v>45916</v>
      </c>
      <c r="AB88" s="1147" t="s">
        <v>995</v>
      </c>
    </row>
    <row r="89" spans="1:28" ht="39.75" customHeight="1">
      <c r="A89" s="297" t="s">
        <v>996</v>
      </c>
      <c r="B89" s="311" t="s">
        <v>32</v>
      </c>
      <c r="C89" s="19">
        <v>45960</v>
      </c>
      <c r="D89" s="19" t="s">
        <v>51</v>
      </c>
      <c r="E89" s="19">
        <v>45945</v>
      </c>
      <c r="F89" s="18" t="s">
        <v>58</v>
      </c>
      <c r="G89" s="303" t="s">
        <v>997</v>
      </c>
      <c r="H89" s="20">
        <v>0</v>
      </c>
      <c r="I89" s="20" t="s">
        <v>787</v>
      </c>
      <c r="J89" s="20" t="s">
        <v>31</v>
      </c>
      <c r="K89" s="299">
        <v>45936</v>
      </c>
      <c r="L89" s="313" t="s">
        <v>120</v>
      </c>
      <c r="M89" s="346">
        <v>4235.8</v>
      </c>
      <c r="N89" s="343">
        <v>3228.9</v>
      </c>
      <c r="O89" s="1010"/>
      <c r="P89" s="977" t="s">
        <v>120</v>
      </c>
      <c r="Q89" s="979" t="s">
        <v>39</v>
      </c>
      <c r="R89" s="363">
        <v>45939</v>
      </c>
      <c r="S89" s="996">
        <v>228</v>
      </c>
      <c r="T89" s="996">
        <v>240</v>
      </c>
      <c r="U89" s="79">
        <v>1.05</v>
      </c>
      <c r="V89" s="505">
        <v>45926</v>
      </c>
      <c r="W89" s="280">
        <v>1</v>
      </c>
      <c r="X89" s="280">
        <v>1</v>
      </c>
      <c r="Y89" s="365">
        <v>1</v>
      </c>
      <c r="Z89" s="281">
        <v>45972</v>
      </c>
      <c r="AA89" s="281">
        <v>45972</v>
      </c>
      <c r="AB89" s="613" t="s">
        <v>998</v>
      </c>
    </row>
    <row r="90" spans="1:28" ht="39.75" customHeight="1">
      <c r="A90" s="297" t="s">
        <v>525</v>
      </c>
      <c r="B90" s="18" t="s">
        <v>32</v>
      </c>
      <c r="C90" s="19">
        <v>45930</v>
      </c>
      <c r="D90" s="305" t="s">
        <v>51</v>
      </c>
      <c r="E90" s="19">
        <v>45902</v>
      </c>
      <c r="F90" s="18" t="s">
        <v>58</v>
      </c>
      <c r="G90" s="303"/>
      <c r="H90" s="20">
        <v>0</v>
      </c>
      <c r="I90" s="20" t="s">
        <v>787</v>
      </c>
      <c r="J90" s="20" t="s">
        <v>31</v>
      </c>
      <c r="K90" s="299">
        <v>45902</v>
      </c>
      <c r="L90" s="300" t="s">
        <v>120</v>
      </c>
      <c r="M90" s="346">
        <v>3067.9</v>
      </c>
      <c r="N90" s="343">
        <v>8729.7000000000007</v>
      </c>
      <c r="O90" s="343"/>
      <c r="P90" s="300" t="s">
        <v>120</v>
      </c>
      <c r="Q90" s="300" t="s">
        <v>39</v>
      </c>
      <c r="R90" s="630">
        <v>45902</v>
      </c>
      <c r="S90" s="1219">
        <v>662</v>
      </c>
      <c r="T90" s="1220">
        <v>662</v>
      </c>
      <c r="U90" s="29">
        <v>1</v>
      </c>
      <c r="V90" s="604">
        <v>45909</v>
      </c>
      <c r="W90" s="468">
        <v>1</v>
      </c>
      <c r="X90" s="468">
        <v>1</v>
      </c>
      <c r="Y90" s="468">
        <v>1</v>
      </c>
      <c r="Z90" s="463">
        <v>45926</v>
      </c>
      <c r="AA90" s="463">
        <v>45926</v>
      </c>
      <c r="AB90" s="1221" t="s">
        <v>999</v>
      </c>
    </row>
    <row r="91" spans="1:28" ht="39.75" customHeight="1">
      <c r="A91" s="297" t="s">
        <v>499</v>
      </c>
      <c r="B91" s="298" t="s">
        <v>32</v>
      </c>
      <c r="C91" s="19">
        <v>45868</v>
      </c>
      <c r="D91" s="299" t="s">
        <v>51</v>
      </c>
      <c r="E91" s="299">
        <v>45849</v>
      </c>
      <c r="F91" s="457" t="s">
        <v>58</v>
      </c>
      <c r="G91" s="495" t="s">
        <v>500</v>
      </c>
      <c r="H91" s="300">
        <v>0</v>
      </c>
      <c r="I91" s="300" t="s">
        <v>787</v>
      </c>
      <c r="J91" s="300" t="s">
        <v>31</v>
      </c>
      <c r="K91" s="299">
        <v>45848</v>
      </c>
      <c r="L91" s="300" t="s">
        <v>120</v>
      </c>
      <c r="M91" s="346">
        <v>1206</v>
      </c>
      <c r="N91" s="343">
        <v>1195</v>
      </c>
      <c r="O91" s="343"/>
      <c r="P91" s="300" t="s">
        <v>120</v>
      </c>
      <c r="Q91" s="300" t="s">
        <v>39</v>
      </c>
      <c r="R91" s="630">
        <v>45848</v>
      </c>
      <c r="S91" s="1219">
        <v>90</v>
      </c>
      <c r="T91" s="1219">
        <v>90</v>
      </c>
      <c r="U91" s="29">
        <v>1</v>
      </c>
      <c r="V91" s="604">
        <v>45854</v>
      </c>
      <c r="W91" s="466">
        <v>1</v>
      </c>
      <c r="X91" s="466">
        <v>1</v>
      </c>
      <c r="Y91" s="466">
        <v>1</v>
      </c>
      <c r="Z91" s="281">
        <v>45898</v>
      </c>
      <c r="AA91" s="281">
        <v>45898</v>
      </c>
      <c r="AB91" s="840" t="s">
        <v>1000</v>
      </c>
    </row>
    <row r="92" spans="1:28" ht="39.75" customHeight="1">
      <c r="A92" s="297" t="s">
        <v>502</v>
      </c>
      <c r="B92" s="298" t="s">
        <v>32</v>
      </c>
      <c r="C92" s="19">
        <v>45899</v>
      </c>
      <c r="D92" s="457" t="s">
        <v>51</v>
      </c>
      <c r="E92" s="457">
        <v>45882</v>
      </c>
      <c r="F92" s="298" t="s">
        <v>58</v>
      </c>
      <c r="G92" s="1218" t="s">
        <v>503</v>
      </c>
      <c r="H92" s="300">
        <v>0</v>
      </c>
      <c r="I92" s="301" t="s">
        <v>787</v>
      </c>
      <c r="J92" s="300" t="s">
        <v>31</v>
      </c>
      <c r="K92" s="299" t="s">
        <v>531</v>
      </c>
      <c r="L92" s="300" t="s">
        <v>120</v>
      </c>
      <c r="M92" s="346">
        <v>18903.7</v>
      </c>
      <c r="N92" s="343">
        <v>7007.75</v>
      </c>
      <c r="O92" s="343"/>
      <c r="P92" s="300" t="s">
        <v>120</v>
      </c>
      <c r="Q92" s="300" t="s">
        <v>39</v>
      </c>
      <c r="R92" s="630">
        <v>45882</v>
      </c>
      <c r="S92" s="465">
        <v>575</v>
      </c>
      <c r="T92" s="465">
        <v>575</v>
      </c>
      <c r="U92" s="29">
        <v>1</v>
      </c>
      <c r="V92" s="604">
        <v>45887</v>
      </c>
      <c r="W92" s="466">
        <v>1</v>
      </c>
      <c r="X92" s="466">
        <v>1</v>
      </c>
      <c r="Y92" s="466">
        <v>1</v>
      </c>
      <c r="Z92" s="379">
        <v>45926</v>
      </c>
      <c r="AA92" s="379">
        <v>45926</v>
      </c>
      <c r="AB92" s="496" t="s">
        <v>1001</v>
      </c>
    </row>
    <row r="93" spans="1:28" ht="39.75" customHeight="1">
      <c r="A93" s="297" t="s">
        <v>504</v>
      </c>
      <c r="B93" s="298" t="s">
        <v>32</v>
      </c>
      <c r="C93" s="19">
        <v>45899</v>
      </c>
      <c r="D93" s="299" t="s">
        <v>51</v>
      </c>
      <c r="E93" s="19">
        <v>45806</v>
      </c>
      <c r="F93" s="298" t="s">
        <v>58</v>
      </c>
      <c r="G93" s="1218" t="s">
        <v>505</v>
      </c>
      <c r="H93" s="300">
        <v>0</v>
      </c>
      <c r="I93" s="301" t="s">
        <v>787</v>
      </c>
      <c r="J93" s="300" t="s">
        <v>31</v>
      </c>
      <c r="K93" s="299" t="s">
        <v>1002</v>
      </c>
      <c r="L93" s="300" t="s">
        <v>120</v>
      </c>
      <c r="M93" s="346">
        <v>21888.65</v>
      </c>
      <c r="N93" s="343">
        <v>21950.85</v>
      </c>
      <c r="O93" s="343"/>
      <c r="P93" s="300" t="s">
        <v>120</v>
      </c>
      <c r="Q93" s="300" t="s">
        <v>39</v>
      </c>
      <c r="R93" s="127">
        <v>45824</v>
      </c>
      <c r="S93" s="44">
        <v>1669</v>
      </c>
      <c r="T93" s="499">
        <v>1701</v>
      </c>
      <c r="U93" s="29">
        <v>1.02</v>
      </c>
      <c r="V93" s="505">
        <v>45833</v>
      </c>
      <c r="W93" s="280">
        <v>1</v>
      </c>
      <c r="X93" s="280">
        <v>1</v>
      </c>
      <c r="Y93" s="280">
        <v>1</v>
      </c>
      <c r="Z93" s="379">
        <v>45926</v>
      </c>
      <c r="AA93" s="379">
        <v>45926</v>
      </c>
      <c r="AB93" s="496" t="s">
        <v>1003</v>
      </c>
    </row>
    <row r="94" spans="1:28" ht="39.75" customHeight="1">
      <c r="A94" s="563" t="s">
        <v>1004</v>
      </c>
      <c r="B94" s="643" t="s">
        <v>32</v>
      </c>
      <c r="C94" s="367">
        <v>45991</v>
      </c>
      <c r="D94" s="360" t="s">
        <v>832</v>
      </c>
      <c r="E94" s="360">
        <v>45961</v>
      </c>
      <c r="F94" s="358" t="s">
        <v>58</v>
      </c>
      <c r="G94" s="361"/>
      <c r="H94" s="362">
        <v>0</v>
      </c>
      <c r="I94" s="362" t="s">
        <v>787</v>
      </c>
      <c r="J94" s="362" t="s">
        <v>31</v>
      </c>
      <c r="K94" s="360" t="s">
        <v>141</v>
      </c>
      <c r="L94" s="362" t="s">
        <v>120</v>
      </c>
      <c r="M94" s="651">
        <v>39221.800000000003</v>
      </c>
      <c r="N94" s="970">
        <v>42623.8</v>
      </c>
      <c r="O94" s="970"/>
      <c r="P94" s="813" t="s">
        <v>120</v>
      </c>
      <c r="Q94" s="1007" t="s">
        <v>39</v>
      </c>
      <c r="R94" s="812">
        <v>45950</v>
      </c>
      <c r="S94" s="333">
        <v>3078</v>
      </c>
      <c r="T94" s="333">
        <v>3272</v>
      </c>
      <c r="U94" s="365">
        <f>IFERROR($T94/$S94, 0)</f>
        <v>1.0630279402209226</v>
      </c>
      <c r="V94" s="370">
        <v>45966</v>
      </c>
      <c r="W94" s="280">
        <v>1</v>
      </c>
      <c r="X94" s="7">
        <v>1</v>
      </c>
      <c r="Y94" s="7">
        <v>1</v>
      </c>
      <c r="Z94" s="59">
        <v>45999</v>
      </c>
      <c r="AA94" s="669">
        <v>45999</v>
      </c>
      <c r="AB94" s="1222" t="s">
        <v>1005</v>
      </c>
    </row>
    <row r="95" spans="1:28" ht="39.75" customHeight="1">
      <c r="A95" s="297" t="s">
        <v>527</v>
      </c>
      <c r="B95" s="18" t="s">
        <v>32</v>
      </c>
      <c r="C95" s="19">
        <v>45792</v>
      </c>
      <c r="D95" s="305" t="s">
        <v>57</v>
      </c>
      <c r="E95" s="305">
        <v>45695</v>
      </c>
      <c r="F95" s="305" t="s">
        <v>58</v>
      </c>
      <c r="G95" s="306" t="s">
        <v>528</v>
      </c>
      <c r="H95" s="20">
        <v>0</v>
      </c>
      <c r="I95" s="304" t="s">
        <v>39</v>
      </c>
      <c r="J95" s="20" t="s">
        <v>31</v>
      </c>
      <c r="K95" s="18" t="s">
        <v>39</v>
      </c>
      <c r="L95" s="20" t="s">
        <v>120</v>
      </c>
      <c r="M95" s="343">
        <v>3425.55</v>
      </c>
      <c r="N95" s="423">
        <v>7741.4</v>
      </c>
      <c r="O95" s="423"/>
      <c r="P95" s="20" t="s">
        <v>120</v>
      </c>
      <c r="Q95" s="20" t="s">
        <v>39</v>
      </c>
      <c r="R95" s="129">
        <v>45689</v>
      </c>
      <c r="S95" s="4">
        <v>73</v>
      </c>
      <c r="T95" s="17">
        <v>73</v>
      </c>
      <c r="U95" s="365">
        <f>IFERROR(Table4[[#This Row],[Actual Redline Completed Footage UG]]/Table4[[#This Row],[Footage UG]], 0)</f>
        <v>1</v>
      </c>
      <c r="V95" s="21">
        <v>45698</v>
      </c>
      <c r="W95" s="7">
        <v>1</v>
      </c>
      <c r="X95" s="7">
        <v>1</v>
      </c>
      <c r="Y95" s="7">
        <v>1</v>
      </c>
      <c r="Z95" s="281">
        <v>45835</v>
      </c>
      <c r="AA95" s="281">
        <v>45835</v>
      </c>
      <c r="AB95" s="11"/>
    </row>
    <row r="96" spans="1:28" ht="39.75" customHeight="1">
      <c r="A96" s="297" t="s">
        <v>529</v>
      </c>
      <c r="B96" s="298" t="s">
        <v>32</v>
      </c>
      <c r="C96" s="299">
        <v>45787</v>
      </c>
      <c r="D96" s="457" t="s">
        <v>57</v>
      </c>
      <c r="E96" s="19">
        <v>45763</v>
      </c>
      <c r="F96" s="457" t="s">
        <v>144</v>
      </c>
      <c r="G96" s="442" t="s">
        <v>530</v>
      </c>
      <c r="H96" s="300">
        <v>0</v>
      </c>
      <c r="I96" s="301" t="s">
        <v>787</v>
      </c>
      <c r="J96" s="300" t="s">
        <v>31</v>
      </c>
      <c r="K96" s="298" t="s">
        <v>39</v>
      </c>
      <c r="L96" s="300" t="s">
        <v>120</v>
      </c>
      <c r="M96" s="346">
        <v>3707.3</v>
      </c>
      <c r="N96" s="343">
        <v>8209.69</v>
      </c>
      <c r="O96" s="343"/>
      <c r="P96" s="300" t="s">
        <v>120</v>
      </c>
      <c r="Q96" s="300" t="s">
        <v>39</v>
      </c>
      <c r="R96" s="127">
        <v>45763</v>
      </c>
      <c r="S96" s="37">
        <v>143</v>
      </c>
      <c r="T96" s="37">
        <v>143</v>
      </c>
      <c r="U96" s="365">
        <f>IFERROR(Table4[[#This Row],[Actual Redline Completed Footage UG]]/Table4[[#This Row],[Footage UG]], 0)</f>
        <v>1</v>
      </c>
      <c r="V96" s="21">
        <v>45768</v>
      </c>
      <c r="W96" s="7">
        <v>0</v>
      </c>
      <c r="X96" s="7">
        <v>0</v>
      </c>
      <c r="Y96" s="7">
        <v>1</v>
      </c>
      <c r="Z96" s="379">
        <v>45926</v>
      </c>
      <c r="AA96" s="379">
        <v>45926</v>
      </c>
      <c r="AB96" s="496" t="s">
        <v>987</v>
      </c>
    </row>
    <row r="97" spans="1:28" ht="39.75" customHeight="1">
      <c r="A97" s="458" t="s">
        <v>1006</v>
      </c>
      <c r="B97" s="18" t="s">
        <v>32</v>
      </c>
      <c r="C97" s="19">
        <v>45688</v>
      </c>
      <c r="D97" s="19" t="s">
        <v>893</v>
      </c>
      <c r="E97" s="19">
        <v>45682</v>
      </c>
      <c r="F97" s="305" t="s">
        <v>58</v>
      </c>
      <c r="G97" s="442" t="s">
        <v>533</v>
      </c>
      <c r="H97" s="20">
        <v>48</v>
      </c>
      <c r="I97" s="304" t="s">
        <v>892</v>
      </c>
      <c r="J97" s="20" t="s">
        <v>37</v>
      </c>
      <c r="K97" s="18" t="s">
        <v>39</v>
      </c>
      <c r="L97" s="20" t="s">
        <v>120</v>
      </c>
      <c r="M97" s="343">
        <v>21648.75</v>
      </c>
      <c r="N97" s="423">
        <v>35235</v>
      </c>
      <c r="O97" s="423"/>
      <c r="P97" s="20" t="s">
        <v>120</v>
      </c>
      <c r="Q97" s="20" t="s">
        <v>39</v>
      </c>
      <c r="R97" s="129">
        <v>45678</v>
      </c>
      <c r="S97" s="5">
        <v>2264</v>
      </c>
      <c r="T97" s="32">
        <v>2163</v>
      </c>
      <c r="U97" s="365">
        <f>IFERROR(Table4[[#This Row],[Actual Redline Completed Footage UG]]/Table4[[#This Row],[Footage UG]], 0)</f>
        <v>0.95538869257950532</v>
      </c>
      <c r="V97" s="21">
        <v>45681</v>
      </c>
      <c r="W97" s="7">
        <v>1</v>
      </c>
      <c r="X97" s="7">
        <v>1</v>
      </c>
      <c r="Y97" s="7">
        <v>1</v>
      </c>
      <c r="Z97" s="281">
        <v>45818</v>
      </c>
      <c r="AA97" s="281">
        <v>45818</v>
      </c>
      <c r="AB97" s="11"/>
    </row>
    <row r="98" spans="1:28" ht="39.75" customHeight="1">
      <c r="A98" s="297" t="s">
        <v>536</v>
      </c>
      <c r="B98" s="302" t="s">
        <v>29</v>
      </c>
      <c r="C98" s="299">
        <v>45838</v>
      </c>
      <c r="D98" s="299" t="s">
        <v>898</v>
      </c>
      <c r="E98" s="299">
        <v>45818</v>
      </c>
      <c r="F98" s="298" t="s">
        <v>1007</v>
      </c>
      <c r="G98" s="298" t="s">
        <v>537</v>
      </c>
      <c r="H98" s="300">
        <v>56</v>
      </c>
      <c r="I98" s="300" t="s">
        <v>787</v>
      </c>
      <c r="J98" s="300" t="s">
        <v>31</v>
      </c>
      <c r="K98" s="299">
        <v>45817</v>
      </c>
      <c r="L98" s="300" t="s">
        <v>120</v>
      </c>
      <c r="M98" s="346">
        <v>75953</v>
      </c>
      <c r="N98" s="346">
        <v>61562</v>
      </c>
      <c r="O98" s="346"/>
      <c r="P98" s="300" t="s">
        <v>120</v>
      </c>
      <c r="Q98" s="300" t="s">
        <v>39</v>
      </c>
      <c r="R98" s="500">
        <v>45817</v>
      </c>
      <c r="S98" s="364">
        <v>6005</v>
      </c>
      <c r="T98" s="364">
        <v>6044</v>
      </c>
      <c r="U98" s="29">
        <v>1.01</v>
      </c>
      <c r="V98" s="500">
        <v>45824</v>
      </c>
      <c r="W98" s="280">
        <v>1</v>
      </c>
      <c r="X98" s="280">
        <v>1</v>
      </c>
      <c r="Y98" s="280">
        <v>1</v>
      </c>
      <c r="Z98" s="363">
        <v>45868</v>
      </c>
      <c r="AA98" s="363">
        <v>45868</v>
      </c>
      <c r="AB98" s="11" t="s">
        <v>1008</v>
      </c>
    </row>
    <row r="99" spans="1:28" ht="39.75" customHeight="1">
      <c r="A99" s="297" t="s">
        <v>538</v>
      </c>
      <c r="B99" s="302" t="s">
        <v>29</v>
      </c>
      <c r="C99" s="299">
        <v>45868</v>
      </c>
      <c r="D99" s="18" t="s">
        <v>1009</v>
      </c>
      <c r="E99" s="19">
        <v>45719</v>
      </c>
      <c r="F99" s="18" t="s">
        <v>1007</v>
      </c>
      <c r="G99" s="456" t="s">
        <v>539</v>
      </c>
      <c r="H99" s="20">
        <v>60</v>
      </c>
      <c r="I99" s="20" t="s">
        <v>787</v>
      </c>
      <c r="J99" s="20" t="s">
        <v>31</v>
      </c>
      <c r="K99" s="19">
        <v>45716</v>
      </c>
      <c r="L99" s="20" t="s">
        <v>120</v>
      </c>
      <c r="M99" s="343">
        <v>64727</v>
      </c>
      <c r="N99" s="423">
        <v>68203</v>
      </c>
      <c r="O99" s="423"/>
      <c r="P99" s="20" t="s">
        <v>120</v>
      </c>
      <c r="Q99" s="300" t="s">
        <v>39</v>
      </c>
      <c r="R99" s="129">
        <v>45719</v>
      </c>
      <c r="S99" s="472">
        <v>5853</v>
      </c>
      <c r="T99" s="44">
        <v>5975</v>
      </c>
      <c r="U99" s="383">
        <v>1.02</v>
      </c>
      <c r="V99" s="21">
        <v>45741</v>
      </c>
      <c r="W99" s="7">
        <v>1</v>
      </c>
      <c r="X99" s="7">
        <v>1</v>
      </c>
      <c r="Y99" s="7">
        <v>1</v>
      </c>
      <c r="Z99" s="379">
        <v>45868</v>
      </c>
      <c r="AA99" s="379">
        <v>45868</v>
      </c>
      <c r="AB99" s="11"/>
    </row>
    <row r="100" spans="1:28" ht="39.75" customHeight="1">
      <c r="A100" s="297" t="s">
        <v>540</v>
      </c>
      <c r="B100" s="302" t="s">
        <v>29</v>
      </c>
      <c r="C100" s="19">
        <v>45807</v>
      </c>
      <c r="D100" s="18" t="s">
        <v>870</v>
      </c>
      <c r="E100" s="19">
        <v>45727</v>
      </c>
      <c r="F100" s="18" t="s">
        <v>1010</v>
      </c>
      <c r="G100" s="456" t="s">
        <v>541</v>
      </c>
      <c r="H100" s="20">
        <v>80</v>
      </c>
      <c r="I100" s="20" t="s">
        <v>39</v>
      </c>
      <c r="J100" s="20" t="s">
        <v>31</v>
      </c>
      <c r="K100" s="19">
        <v>45728</v>
      </c>
      <c r="L100" s="20" t="s">
        <v>120</v>
      </c>
      <c r="M100" s="343">
        <v>88033.5</v>
      </c>
      <c r="N100" s="423">
        <v>88045.5</v>
      </c>
      <c r="O100" s="423"/>
      <c r="P100" s="20" t="s">
        <v>120</v>
      </c>
      <c r="Q100" s="20" t="s">
        <v>39</v>
      </c>
      <c r="R100" s="505">
        <v>45727</v>
      </c>
      <c r="S100" s="9">
        <v>7442</v>
      </c>
      <c r="T100" s="9">
        <v>7447</v>
      </c>
      <c r="U100" s="365">
        <f>IFERROR(Table4[[#This Row],[Actual Redline Completed Footage UG]]/Table4[[#This Row],[Footage UG]], 0)</f>
        <v>1.0006718624025799</v>
      </c>
      <c r="V100" s="21">
        <v>45740</v>
      </c>
      <c r="W100" s="3">
        <v>1</v>
      </c>
      <c r="X100" s="3">
        <v>1</v>
      </c>
      <c r="Y100" s="3">
        <v>1</v>
      </c>
      <c r="Z100" s="281">
        <v>45791</v>
      </c>
      <c r="AA100" s="281">
        <v>45791</v>
      </c>
      <c r="AB100" s="11"/>
    </row>
    <row r="101" spans="1:28" ht="39.75" customHeight="1">
      <c r="A101" s="297" t="s">
        <v>544</v>
      </c>
      <c r="B101" s="302" t="s">
        <v>29</v>
      </c>
      <c r="C101" s="19">
        <v>45807</v>
      </c>
      <c r="D101" s="18" t="s">
        <v>57</v>
      </c>
      <c r="E101" s="19">
        <v>45727</v>
      </c>
      <c r="F101" s="18" t="s">
        <v>7</v>
      </c>
      <c r="G101" s="456" t="s">
        <v>545</v>
      </c>
      <c r="H101" s="20">
        <v>90</v>
      </c>
      <c r="I101" s="20" t="s">
        <v>39</v>
      </c>
      <c r="J101" s="20" t="s">
        <v>31</v>
      </c>
      <c r="K101" s="19">
        <v>45728</v>
      </c>
      <c r="L101" s="20" t="s">
        <v>120</v>
      </c>
      <c r="M101" s="343">
        <v>82979.5</v>
      </c>
      <c r="N101" s="423">
        <v>78032</v>
      </c>
      <c r="O101" s="423"/>
      <c r="P101" s="20" t="s">
        <v>120</v>
      </c>
      <c r="Q101" s="300" t="s">
        <v>39</v>
      </c>
      <c r="R101" s="129">
        <v>45728</v>
      </c>
      <c r="S101" s="5">
        <v>6524</v>
      </c>
      <c r="T101" s="380">
        <v>6492</v>
      </c>
      <c r="U101" s="3">
        <f>IFERROR(Table4[[#This Row],[Actual Redline Completed Footage UG]]/Table4[[#This Row],[Footage UG]], 0)</f>
        <v>0.99509503372164321</v>
      </c>
      <c r="V101" s="129">
        <v>45740</v>
      </c>
      <c r="W101" s="7">
        <v>1</v>
      </c>
      <c r="X101" s="7">
        <v>1</v>
      </c>
      <c r="Y101" s="7">
        <v>1</v>
      </c>
      <c r="Z101" s="281">
        <v>45916</v>
      </c>
      <c r="AA101" s="281">
        <v>45916</v>
      </c>
      <c r="AB101" s="676" t="s">
        <v>1011</v>
      </c>
    </row>
    <row r="102" spans="1:28" ht="39.75" customHeight="1">
      <c r="A102" s="297" t="s">
        <v>548</v>
      </c>
      <c r="B102" s="302" t="s">
        <v>29</v>
      </c>
      <c r="C102" s="457">
        <v>45838</v>
      </c>
      <c r="D102" s="18" t="s">
        <v>1012</v>
      </c>
      <c r="E102" s="19">
        <v>45727</v>
      </c>
      <c r="F102" s="18" t="s">
        <v>7</v>
      </c>
      <c r="G102" s="456" t="s">
        <v>549</v>
      </c>
      <c r="H102" s="20">
        <v>71</v>
      </c>
      <c r="I102" s="304" t="s">
        <v>787</v>
      </c>
      <c r="J102" s="20" t="s">
        <v>31</v>
      </c>
      <c r="K102" s="19">
        <v>45728</v>
      </c>
      <c r="L102" s="20" t="s">
        <v>120</v>
      </c>
      <c r="M102" s="343">
        <v>60843.5</v>
      </c>
      <c r="N102" s="423">
        <v>59355.5</v>
      </c>
      <c r="O102" s="423"/>
      <c r="P102" s="20" t="s">
        <v>120</v>
      </c>
      <c r="Q102" s="300" t="s">
        <v>39</v>
      </c>
      <c r="R102" s="505">
        <v>45722</v>
      </c>
      <c r="S102" s="1223">
        <v>4979</v>
      </c>
      <c r="T102" s="364">
        <v>5020</v>
      </c>
      <c r="U102" s="3">
        <v>1.01</v>
      </c>
      <c r="V102" s="694">
        <v>45741</v>
      </c>
      <c r="W102" s="365">
        <v>1</v>
      </c>
      <c r="X102" s="365">
        <v>1</v>
      </c>
      <c r="Y102" s="7">
        <v>1</v>
      </c>
      <c r="Z102" s="281" t="s">
        <v>871</v>
      </c>
      <c r="AA102" s="373" t="s">
        <v>789</v>
      </c>
      <c r="AB102" s="613" t="s">
        <v>1013</v>
      </c>
    </row>
    <row r="103" spans="1:28" ht="39.75" customHeight="1">
      <c r="A103" s="297" t="s">
        <v>550</v>
      </c>
      <c r="B103" s="302" t="s">
        <v>29</v>
      </c>
      <c r="C103" s="19">
        <v>45742</v>
      </c>
      <c r="D103" s="18" t="s">
        <v>1012</v>
      </c>
      <c r="E103" s="19">
        <v>45716</v>
      </c>
      <c r="F103" s="18" t="s">
        <v>1014</v>
      </c>
      <c r="G103" s="456" t="s">
        <v>551</v>
      </c>
      <c r="H103" s="20">
        <v>87</v>
      </c>
      <c r="I103" s="20" t="s">
        <v>39</v>
      </c>
      <c r="J103" s="20" t="s">
        <v>31</v>
      </c>
      <c r="K103" s="19">
        <v>45716</v>
      </c>
      <c r="L103" s="20" t="s">
        <v>120</v>
      </c>
      <c r="M103" s="343">
        <v>74446</v>
      </c>
      <c r="N103" s="437">
        <v>73894</v>
      </c>
      <c r="O103" s="437"/>
      <c r="P103" s="20" t="s">
        <v>120</v>
      </c>
      <c r="Q103" s="300" t="s">
        <v>39</v>
      </c>
      <c r="R103" s="129">
        <v>45723</v>
      </c>
      <c r="S103" s="472">
        <v>6149</v>
      </c>
      <c r="T103" s="44">
        <v>6362</v>
      </c>
      <c r="U103" s="961">
        <f>IFERROR(Table4[[#This Row],[Actual Redline Completed Footage UG]]/Table4[[#This Row],[Footage UG]], 0)</f>
        <v>1.0346397788258253</v>
      </c>
      <c r="V103" s="21">
        <v>45733</v>
      </c>
      <c r="W103" s="3">
        <v>1</v>
      </c>
      <c r="X103" s="3">
        <v>1</v>
      </c>
      <c r="Y103" s="3">
        <v>1</v>
      </c>
      <c r="Z103" s="473">
        <v>45859</v>
      </c>
      <c r="AA103" s="473">
        <v>45859</v>
      </c>
      <c r="AB103" s="11"/>
    </row>
    <row r="104" spans="1:28" ht="39.75" customHeight="1">
      <c r="A104" s="297" t="s">
        <v>554</v>
      </c>
      <c r="B104" s="302" t="s">
        <v>29</v>
      </c>
      <c r="C104" s="19">
        <v>45772</v>
      </c>
      <c r="D104" s="18" t="s">
        <v>57</v>
      </c>
      <c r="E104" s="19">
        <v>45716</v>
      </c>
      <c r="F104" s="18" t="s">
        <v>7</v>
      </c>
      <c r="G104" s="303" t="s">
        <v>555</v>
      </c>
      <c r="H104" s="20">
        <v>83</v>
      </c>
      <c r="I104" s="304" t="s">
        <v>39</v>
      </c>
      <c r="J104" s="20" t="s">
        <v>31</v>
      </c>
      <c r="K104" s="475">
        <v>45716</v>
      </c>
      <c r="L104" s="20" t="s">
        <v>120</v>
      </c>
      <c r="M104" s="502">
        <v>84935.5</v>
      </c>
      <c r="N104" s="438">
        <v>81445</v>
      </c>
      <c r="O104" s="438"/>
      <c r="P104" s="20" t="s">
        <v>120</v>
      </c>
      <c r="Q104" s="300" t="s">
        <v>39</v>
      </c>
      <c r="R104" s="127">
        <v>45726</v>
      </c>
      <c r="S104" s="44">
        <v>7049</v>
      </c>
      <c r="T104" s="44">
        <v>7081</v>
      </c>
      <c r="U104" s="365">
        <f>IFERROR(Table4[[#This Row],[Actual Redline Completed Footage UG]]/Table4[[#This Row],[Footage UG]], 0)</f>
        <v>1.0045396510143283</v>
      </c>
      <c r="V104" s="21">
        <v>45740</v>
      </c>
      <c r="W104" s="3">
        <v>1</v>
      </c>
      <c r="X104" s="3">
        <v>1</v>
      </c>
      <c r="Y104" s="3">
        <v>1</v>
      </c>
      <c r="Z104" s="281">
        <v>45770</v>
      </c>
      <c r="AA104" s="281">
        <v>45770</v>
      </c>
      <c r="AB104" s="11"/>
    </row>
    <row r="105" spans="1:28" ht="39.75" customHeight="1">
      <c r="A105" s="503" t="s">
        <v>556</v>
      </c>
      <c r="B105" s="302" t="s">
        <v>29</v>
      </c>
      <c r="C105" s="19">
        <v>45772</v>
      </c>
      <c r="D105" s="305" t="s">
        <v>1015</v>
      </c>
      <c r="E105" s="305">
        <v>45693</v>
      </c>
      <c r="F105" s="18" t="s">
        <v>7</v>
      </c>
      <c r="G105" s="441" t="s">
        <v>557</v>
      </c>
      <c r="H105" s="304">
        <v>86</v>
      </c>
      <c r="I105" s="301" t="s">
        <v>787</v>
      </c>
      <c r="J105" s="304" t="s">
        <v>31</v>
      </c>
      <c r="K105" s="305">
        <v>45714</v>
      </c>
      <c r="L105" s="304" t="s">
        <v>120</v>
      </c>
      <c r="M105" s="497">
        <v>94170.5</v>
      </c>
      <c r="N105" s="821">
        <v>90860.5</v>
      </c>
      <c r="O105" s="821"/>
      <c r="P105" s="304" t="s">
        <v>120</v>
      </c>
      <c r="Q105" s="300" t="s">
        <v>39</v>
      </c>
      <c r="R105" s="505">
        <v>45693</v>
      </c>
      <c r="S105" s="378">
        <v>7980</v>
      </c>
      <c r="T105" s="376">
        <v>7901</v>
      </c>
      <c r="U105" s="3">
        <v>0.99</v>
      </c>
      <c r="V105" s="505">
        <v>45713</v>
      </c>
      <c r="W105" s="365">
        <v>1</v>
      </c>
      <c r="X105" s="365">
        <v>1</v>
      </c>
      <c r="Y105" s="3">
        <v>1</v>
      </c>
      <c r="Z105" s="281" t="s">
        <v>871</v>
      </c>
      <c r="AA105" s="373" t="s">
        <v>789</v>
      </c>
      <c r="AB105" s="27" t="s">
        <v>1016</v>
      </c>
    </row>
    <row r="106" spans="1:28" ht="39.75" customHeight="1">
      <c r="A106" s="503" t="s">
        <v>558</v>
      </c>
      <c r="B106" s="302" t="s">
        <v>29</v>
      </c>
      <c r="C106" s="19">
        <v>45772</v>
      </c>
      <c r="D106" s="19" t="s">
        <v>57</v>
      </c>
      <c r="E106" s="305">
        <v>45685</v>
      </c>
      <c r="F106" s="305" t="s">
        <v>7</v>
      </c>
      <c r="G106" s="441" t="s">
        <v>559</v>
      </c>
      <c r="H106" s="304">
        <v>76</v>
      </c>
      <c r="I106" s="301" t="s">
        <v>787</v>
      </c>
      <c r="J106" s="304" t="s">
        <v>31</v>
      </c>
      <c r="K106" s="305">
        <v>45692</v>
      </c>
      <c r="L106" s="304" t="s">
        <v>120</v>
      </c>
      <c r="M106" s="497">
        <v>90302</v>
      </c>
      <c r="N106" s="343">
        <v>98764.5</v>
      </c>
      <c r="O106" s="343"/>
      <c r="P106" s="304" t="s">
        <v>120</v>
      </c>
      <c r="Q106" s="300" t="s">
        <v>39</v>
      </c>
      <c r="R106" s="130">
        <v>45694</v>
      </c>
      <c r="S106" s="1224">
        <v>8420</v>
      </c>
      <c r="T106" s="1225">
        <v>8553</v>
      </c>
      <c r="U106" s="365">
        <f>IFERROR(Table4[[#This Row],[Actual Redline Completed Footage UG]]/Table4[[#This Row],[Footage UG]], 0)</f>
        <v>1.0157957244655582</v>
      </c>
      <c r="V106" s="21">
        <v>45709</v>
      </c>
      <c r="W106" s="3">
        <v>1</v>
      </c>
      <c r="X106" s="3">
        <v>1</v>
      </c>
      <c r="Y106" s="3">
        <v>1</v>
      </c>
      <c r="Z106" s="281">
        <v>45867</v>
      </c>
      <c r="AA106" s="281">
        <v>45867</v>
      </c>
      <c r="AB106" s="613" t="s">
        <v>1017</v>
      </c>
    </row>
    <row r="107" spans="1:28" ht="39.75" customHeight="1">
      <c r="A107" s="503" t="s">
        <v>560</v>
      </c>
      <c r="B107" s="302" t="s">
        <v>29</v>
      </c>
      <c r="C107" s="19">
        <v>45772</v>
      </c>
      <c r="D107" s="305" t="s">
        <v>1015</v>
      </c>
      <c r="E107" s="305">
        <v>45698</v>
      </c>
      <c r="F107" s="19" t="s">
        <v>7</v>
      </c>
      <c r="G107" s="441" t="s">
        <v>561</v>
      </c>
      <c r="H107" s="304">
        <v>89</v>
      </c>
      <c r="I107" s="304" t="s">
        <v>787</v>
      </c>
      <c r="J107" s="304" t="s">
        <v>31</v>
      </c>
      <c r="K107" s="305">
        <v>45695</v>
      </c>
      <c r="L107" s="304" t="s">
        <v>120</v>
      </c>
      <c r="M107" s="954">
        <v>89698.5</v>
      </c>
      <c r="N107" s="423">
        <v>86876.5</v>
      </c>
      <c r="O107" s="423"/>
      <c r="P107" s="304" t="s">
        <v>120</v>
      </c>
      <c r="Q107" s="300" t="s">
        <v>39</v>
      </c>
      <c r="R107" s="505">
        <v>45694</v>
      </c>
      <c r="S107" s="378">
        <v>7562</v>
      </c>
      <c r="T107" s="376">
        <v>7556</v>
      </c>
      <c r="U107" s="3">
        <v>1</v>
      </c>
      <c r="V107" s="505">
        <v>45709</v>
      </c>
      <c r="W107" s="365">
        <v>1</v>
      </c>
      <c r="X107" s="365">
        <v>1</v>
      </c>
      <c r="Y107" s="3">
        <v>1</v>
      </c>
      <c r="Z107" s="281" t="s">
        <v>871</v>
      </c>
      <c r="AA107" s="373" t="s">
        <v>789</v>
      </c>
      <c r="AB107" s="11" t="s">
        <v>1018</v>
      </c>
    </row>
    <row r="108" spans="1:28" ht="39.75" customHeight="1">
      <c r="A108" s="503" t="s">
        <v>562</v>
      </c>
      <c r="B108" s="302" t="s">
        <v>29</v>
      </c>
      <c r="C108" s="19">
        <v>45772</v>
      </c>
      <c r="D108" s="19" t="s">
        <v>1012</v>
      </c>
      <c r="E108" s="305">
        <v>45695</v>
      </c>
      <c r="F108" s="18" t="s">
        <v>1014</v>
      </c>
      <c r="G108" s="441" t="s">
        <v>561</v>
      </c>
      <c r="H108" s="304">
        <v>86</v>
      </c>
      <c r="I108" s="304" t="s">
        <v>787</v>
      </c>
      <c r="J108" s="304" t="s">
        <v>31</v>
      </c>
      <c r="K108" s="305">
        <v>45698</v>
      </c>
      <c r="L108" s="304" t="s">
        <v>120</v>
      </c>
      <c r="M108" s="497">
        <v>71361</v>
      </c>
      <c r="N108" s="423">
        <v>72125</v>
      </c>
      <c r="O108" s="423"/>
      <c r="P108" s="304" t="s">
        <v>120</v>
      </c>
      <c r="Q108" s="20" t="s">
        <v>39</v>
      </c>
      <c r="R108" s="129">
        <v>45688</v>
      </c>
      <c r="S108" s="310">
        <v>6214</v>
      </c>
      <c r="T108" s="310">
        <v>6214</v>
      </c>
      <c r="U108" s="365">
        <f>IFERROR(Table4[[#This Row],[Actual Redline Completed Footage UG]]/Table4[[#This Row],[Footage UG]], 0)</f>
        <v>1</v>
      </c>
      <c r="V108" s="21">
        <v>45708</v>
      </c>
      <c r="W108" s="3">
        <v>1</v>
      </c>
      <c r="X108" s="3">
        <v>1</v>
      </c>
      <c r="Y108" s="3">
        <v>1</v>
      </c>
      <c r="Z108" s="281">
        <v>45791</v>
      </c>
      <c r="AA108" s="281">
        <v>45791</v>
      </c>
      <c r="AB108" s="11"/>
    </row>
    <row r="109" spans="1:28" ht="39.75" customHeight="1">
      <c r="A109" s="503" t="s">
        <v>563</v>
      </c>
      <c r="B109" s="302" t="s">
        <v>29</v>
      </c>
      <c r="C109" s="19">
        <v>45772</v>
      </c>
      <c r="D109" s="19" t="s">
        <v>1012</v>
      </c>
      <c r="E109" s="305">
        <v>45686</v>
      </c>
      <c r="F109" s="18" t="s">
        <v>7</v>
      </c>
      <c r="G109" s="441" t="s">
        <v>564</v>
      </c>
      <c r="H109" s="304">
        <v>77</v>
      </c>
      <c r="I109" s="301" t="s">
        <v>787</v>
      </c>
      <c r="J109" s="304" t="s">
        <v>31</v>
      </c>
      <c r="K109" s="305">
        <v>45686</v>
      </c>
      <c r="L109" s="304" t="s">
        <v>120</v>
      </c>
      <c r="M109" s="497">
        <v>61924</v>
      </c>
      <c r="N109" s="423">
        <v>61494</v>
      </c>
      <c r="O109" s="423"/>
      <c r="P109" s="304" t="s">
        <v>120</v>
      </c>
      <c r="Q109" s="300" t="s">
        <v>39</v>
      </c>
      <c r="R109" s="505">
        <v>45692</v>
      </c>
      <c r="S109" s="378">
        <v>5005</v>
      </c>
      <c r="T109" s="376">
        <v>4996</v>
      </c>
      <c r="U109" s="365">
        <v>1</v>
      </c>
      <c r="V109" s="370">
        <v>45708</v>
      </c>
      <c r="W109" s="365">
        <v>1</v>
      </c>
      <c r="X109" s="365">
        <v>1</v>
      </c>
      <c r="Y109" s="7">
        <v>1</v>
      </c>
      <c r="Z109" s="281" t="s">
        <v>871</v>
      </c>
      <c r="AA109" s="373" t="s">
        <v>789</v>
      </c>
      <c r="AB109" s="27" t="s">
        <v>1019</v>
      </c>
    </row>
    <row r="110" spans="1:28" ht="39.75" customHeight="1">
      <c r="A110" s="503" t="s">
        <v>565</v>
      </c>
      <c r="B110" s="302" t="s">
        <v>29</v>
      </c>
      <c r="C110" s="19">
        <v>45772</v>
      </c>
      <c r="D110" s="305" t="s">
        <v>898</v>
      </c>
      <c r="E110" s="305">
        <v>45686</v>
      </c>
      <c r="F110" s="305" t="s">
        <v>1007</v>
      </c>
      <c r="G110" s="441" t="s">
        <v>566</v>
      </c>
      <c r="H110" s="304">
        <v>81</v>
      </c>
      <c r="I110" s="301" t="s">
        <v>787</v>
      </c>
      <c r="J110" s="304" t="s">
        <v>31</v>
      </c>
      <c r="K110" s="305">
        <v>45700</v>
      </c>
      <c r="L110" s="304" t="s">
        <v>120</v>
      </c>
      <c r="M110" s="497">
        <v>76139.5</v>
      </c>
      <c r="N110" s="437">
        <v>79581.5</v>
      </c>
      <c r="O110" s="437"/>
      <c r="P110" s="304" t="s">
        <v>120</v>
      </c>
      <c r="Q110" s="300" t="s">
        <v>39</v>
      </c>
      <c r="R110" s="505">
        <v>45692</v>
      </c>
      <c r="S110" s="378">
        <v>6303</v>
      </c>
      <c r="T110" s="376">
        <v>6761</v>
      </c>
      <c r="U110" s="365">
        <f>IFERROR(Table4[[#This Row],[Actual Redline Completed Footage UG]]/Table4[[#This Row],[Footage UG]], 0)</f>
        <v>1.0726638108837061</v>
      </c>
      <c r="V110" s="370">
        <v>45700</v>
      </c>
      <c r="W110" s="365">
        <v>1</v>
      </c>
      <c r="X110" s="365">
        <v>1</v>
      </c>
      <c r="Y110" s="365">
        <v>1</v>
      </c>
      <c r="Z110" s="281">
        <v>45859</v>
      </c>
      <c r="AA110" s="281">
        <v>45859</v>
      </c>
      <c r="AB110" s="27" t="s">
        <v>1020</v>
      </c>
    </row>
    <row r="111" spans="1:28" ht="39.75" customHeight="1">
      <c r="A111" s="503" t="s">
        <v>567</v>
      </c>
      <c r="B111" s="302" t="s">
        <v>29</v>
      </c>
      <c r="C111" s="19">
        <v>45772</v>
      </c>
      <c r="D111" s="19" t="s">
        <v>57</v>
      </c>
      <c r="E111" s="305">
        <v>45685</v>
      </c>
      <c r="F111" s="18" t="s">
        <v>7</v>
      </c>
      <c r="G111" s="441" t="s">
        <v>568</v>
      </c>
      <c r="H111" s="304">
        <v>81</v>
      </c>
      <c r="I111" s="301" t="s">
        <v>787</v>
      </c>
      <c r="J111" s="304" t="s">
        <v>31</v>
      </c>
      <c r="K111" s="305">
        <v>45699</v>
      </c>
      <c r="L111" s="304" t="s">
        <v>120</v>
      </c>
      <c r="M111" s="497">
        <v>73583.5</v>
      </c>
      <c r="N111" s="423">
        <v>84066</v>
      </c>
      <c r="O111" s="423"/>
      <c r="P111" s="574" t="s">
        <v>120</v>
      </c>
      <c r="Q111" s="300" t="s">
        <v>39</v>
      </c>
      <c r="R111" s="129">
        <v>45691</v>
      </c>
      <c r="S111" s="310">
        <v>6205</v>
      </c>
      <c r="T111" s="45">
        <v>6180</v>
      </c>
      <c r="U111" s="383">
        <v>1</v>
      </c>
      <c r="V111" s="21">
        <v>45699</v>
      </c>
      <c r="W111" s="7">
        <v>1</v>
      </c>
      <c r="X111" s="7">
        <v>1</v>
      </c>
      <c r="Y111" s="7">
        <v>1</v>
      </c>
      <c r="Z111" s="281">
        <v>45916</v>
      </c>
      <c r="AA111" s="281">
        <v>45916</v>
      </c>
      <c r="AB111" s="613" t="s">
        <v>1021</v>
      </c>
    </row>
    <row r="112" spans="1:28" ht="39.75" customHeight="1">
      <c r="A112" s="503" t="s">
        <v>569</v>
      </c>
      <c r="B112" s="302" t="s">
        <v>29</v>
      </c>
      <c r="C112" s="19">
        <v>45772</v>
      </c>
      <c r="D112" s="305" t="s">
        <v>1022</v>
      </c>
      <c r="E112" s="305">
        <v>45694</v>
      </c>
      <c r="F112" s="305" t="s">
        <v>7</v>
      </c>
      <c r="G112" s="441" t="s">
        <v>570</v>
      </c>
      <c r="H112" s="304">
        <v>84</v>
      </c>
      <c r="I112" s="301" t="s">
        <v>787</v>
      </c>
      <c r="J112" s="304" t="s">
        <v>31</v>
      </c>
      <c r="K112" s="305">
        <v>45698</v>
      </c>
      <c r="L112" s="304" t="s">
        <v>120</v>
      </c>
      <c r="M112" s="497">
        <v>63402.5</v>
      </c>
      <c r="N112" s="423">
        <v>62670.5</v>
      </c>
      <c r="O112" s="423"/>
      <c r="P112" s="304" t="s">
        <v>120</v>
      </c>
      <c r="Q112" s="300" t="s">
        <v>39</v>
      </c>
      <c r="R112" s="505">
        <v>45695</v>
      </c>
      <c r="S112" s="1223">
        <v>4979</v>
      </c>
      <c r="T112" s="376">
        <v>4984</v>
      </c>
      <c r="U112" s="365">
        <v>1</v>
      </c>
      <c r="V112" s="370">
        <v>45714</v>
      </c>
      <c r="W112" s="365">
        <v>1</v>
      </c>
      <c r="X112" s="365">
        <v>1</v>
      </c>
      <c r="Y112" s="7">
        <v>1</v>
      </c>
      <c r="Z112" s="281" t="s">
        <v>871</v>
      </c>
      <c r="AA112" s="373" t="s">
        <v>789</v>
      </c>
      <c r="AB112" s="1226" t="s">
        <v>1023</v>
      </c>
    </row>
    <row r="113" spans="1:28" ht="39.75" customHeight="1">
      <c r="A113" s="297" t="s">
        <v>571</v>
      </c>
      <c r="B113" s="302" t="s">
        <v>29</v>
      </c>
      <c r="C113" s="305">
        <v>45688</v>
      </c>
      <c r="D113" s="305" t="s">
        <v>1015</v>
      </c>
      <c r="E113" s="305">
        <v>45692</v>
      </c>
      <c r="F113" s="19" t="s">
        <v>1010</v>
      </c>
      <c r="G113" s="441" t="s">
        <v>572</v>
      </c>
      <c r="H113" s="304">
        <v>90</v>
      </c>
      <c r="I113" s="304" t="s">
        <v>892</v>
      </c>
      <c r="J113" s="304" t="s">
        <v>31</v>
      </c>
      <c r="K113" s="18" t="s">
        <v>39</v>
      </c>
      <c r="L113" s="304" t="s">
        <v>120</v>
      </c>
      <c r="M113" s="497">
        <v>51958</v>
      </c>
      <c r="N113" s="423">
        <v>20330.259999999998</v>
      </c>
      <c r="O113" s="423"/>
      <c r="P113" s="304" t="s">
        <v>120</v>
      </c>
      <c r="Q113" s="20" t="s">
        <v>39</v>
      </c>
      <c r="R113" s="129">
        <v>45694</v>
      </c>
      <c r="S113" s="310">
        <v>760</v>
      </c>
      <c r="T113" s="310">
        <v>708</v>
      </c>
      <c r="U113" s="365">
        <f>IFERROR(Table4[[#This Row],[Actual Redline Completed Footage UG]]/Table4[[#This Row],[Footage UG]], 0)</f>
        <v>0.93157894736842106</v>
      </c>
      <c r="V113" s="21">
        <v>45729</v>
      </c>
      <c r="W113" s="3">
        <v>1</v>
      </c>
      <c r="X113" s="3">
        <v>1</v>
      </c>
      <c r="Y113" s="3">
        <v>1</v>
      </c>
      <c r="Z113" s="281">
        <v>45792</v>
      </c>
      <c r="AA113" s="281">
        <v>45792</v>
      </c>
      <c r="AB113" s="27" t="s">
        <v>1024</v>
      </c>
    </row>
    <row r="114" spans="1:28" ht="39.75" customHeight="1">
      <c r="A114" s="297" t="s">
        <v>573</v>
      </c>
      <c r="B114" s="302" t="s">
        <v>29</v>
      </c>
      <c r="C114" s="305">
        <v>45688</v>
      </c>
      <c r="D114" s="19" t="s">
        <v>1025</v>
      </c>
      <c r="E114" s="305">
        <v>45685</v>
      </c>
      <c r="F114" s="305" t="s">
        <v>1026</v>
      </c>
      <c r="G114" s="441" t="s">
        <v>574</v>
      </c>
      <c r="H114" s="20">
        <v>86</v>
      </c>
      <c r="I114" s="304" t="s">
        <v>892</v>
      </c>
      <c r="J114" s="20" t="s">
        <v>31</v>
      </c>
      <c r="K114" s="19">
        <v>45677</v>
      </c>
      <c r="L114" s="304" t="s">
        <v>120</v>
      </c>
      <c r="M114" s="343">
        <v>78075.5</v>
      </c>
      <c r="N114" s="343">
        <v>75360</v>
      </c>
      <c r="O114" s="343"/>
      <c r="P114" s="304" t="s">
        <v>120</v>
      </c>
      <c r="Q114" s="300" t="s">
        <v>39</v>
      </c>
      <c r="R114" s="505">
        <v>45675</v>
      </c>
      <c r="S114" s="9">
        <v>6526</v>
      </c>
      <c r="T114" s="364">
        <v>6316</v>
      </c>
      <c r="U114" s="79">
        <v>0.97</v>
      </c>
      <c r="V114" s="505">
        <v>45685</v>
      </c>
      <c r="W114" s="365">
        <v>1</v>
      </c>
      <c r="X114" s="365">
        <v>1</v>
      </c>
      <c r="Y114" s="1198">
        <v>0</v>
      </c>
      <c r="Z114" s="363">
        <v>45894</v>
      </c>
      <c r="AA114" s="363">
        <v>45894</v>
      </c>
      <c r="AB114" s="841"/>
    </row>
    <row r="115" spans="1:28" ht="39.75" customHeight="1">
      <c r="A115" s="297" t="s">
        <v>575</v>
      </c>
      <c r="B115" s="302" t="s">
        <v>29</v>
      </c>
      <c r="C115" s="305">
        <v>45688</v>
      </c>
      <c r="D115" s="305" t="s">
        <v>1027</v>
      </c>
      <c r="E115" s="305">
        <v>45692</v>
      </c>
      <c r="F115" s="305" t="s">
        <v>56</v>
      </c>
      <c r="G115" s="441" t="s">
        <v>576</v>
      </c>
      <c r="H115" s="20">
        <v>86</v>
      </c>
      <c r="I115" s="304" t="s">
        <v>892</v>
      </c>
      <c r="J115" s="20" t="s">
        <v>31</v>
      </c>
      <c r="K115" s="298" t="s">
        <v>39</v>
      </c>
      <c r="L115" s="304" t="s">
        <v>120</v>
      </c>
      <c r="M115" s="343">
        <v>82480.5</v>
      </c>
      <c r="N115" s="343">
        <v>77870.5</v>
      </c>
      <c r="O115" s="343"/>
      <c r="P115" s="304" t="s">
        <v>120</v>
      </c>
      <c r="Q115" s="300" t="s">
        <v>39</v>
      </c>
      <c r="R115" s="129">
        <v>45675</v>
      </c>
      <c r="S115" s="5">
        <v>6390</v>
      </c>
      <c r="T115" s="440">
        <v>6114</v>
      </c>
      <c r="U115" s="365">
        <f>IFERROR(Table4[[#This Row],[Actual Redline Completed Footage UG]]/Table4[[#This Row],[Footage UG]], 0)</f>
        <v>0.95680751173708922</v>
      </c>
      <c r="V115" s="21">
        <v>45687</v>
      </c>
      <c r="W115" s="3">
        <v>1</v>
      </c>
      <c r="X115" s="3">
        <v>1</v>
      </c>
      <c r="Y115" s="3">
        <v>1</v>
      </c>
      <c r="Z115" s="281">
        <v>45882</v>
      </c>
      <c r="AA115" s="281">
        <v>45882</v>
      </c>
      <c r="AB115" s="590" t="s">
        <v>1028</v>
      </c>
    </row>
    <row r="116" spans="1:28" ht="39.75" customHeight="1">
      <c r="A116" s="297" t="s">
        <v>577</v>
      </c>
      <c r="B116" s="1227" t="s">
        <v>29</v>
      </c>
      <c r="C116" s="457">
        <v>45688</v>
      </c>
      <c r="D116" s="457" t="s">
        <v>1015</v>
      </c>
      <c r="E116" s="457">
        <v>45695</v>
      </c>
      <c r="F116" s="299" t="s">
        <v>7</v>
      </c>
      <c r="G116" s="1218" t="s">
        <v>578</v>
      </c>
      <c r="H116" s="300">
        <v>88</v>
      </c>
      <c r="I116" s="301" t="s">
        <v>892</v>
      </c>
      <c r="J116" s="300" t="s">
        <v>31</v>
      </c>
      <c r="K116" s="298" t="s">
        <v>39</v>
      </c>
      <c r="L116" s="301" t="s">
        <v>120</v>
      </c>
      <c r="M116" s="346">
        <v>43130</v>
      </c>
      <c r="N116" s="343">
        <v>43560</v>
      </c>
      <c r="O116" s="343"/>
      <c r="P116" s="301" t="s">
        <v>120</v>
      </c>
      <c r="Q116" s="300" t="s">
        <v>39</v>
      </c>
      <c r="R116" s="630">
        <v>45691</v>
      </c>
      <c r="S116" s="465">
        <v>2931</v>
      </c>
      <c r="T116" s="44">
        <v>3257</v>
      </c>
      <c r="U116" s="36">
        <v>1.1100000000000001</v>
      </c>
      <c r="V116" s="59">
        <v>45750</v>
      </c>
      <c r="W116" s="29">
        <v>1</v>
      </c>
      <c r="X116" s="29">
        <v>1</v>
      </c>
      <c r="Y116" s="3">
        <v>1</v>
      </c>
      <c r="Z116" s="281" t="s">
        <v>871</v>
      </c>
      <c r="AA116" s="373" t="s">
        <v>789</v>
      </c>
      <c r="AB116" s="1228" t="s">
        <v>1029</v>
      </c>
    </row>
    <row r="117" spans="1:28" ht="39.75" customHeight="1">
      <c r="A117" s="297" t="s">
        <v>579</v>
      </c>
      <c r="B117" s="302" t="s">
        <v>29</v>
      </c>
      <c r="C117" s="305">
        <v>45688</v>
      </c>
      <c r="D117" s="19" t="s">
        <v>51</v>
      </c>
      <c r="E117" s="305">
        <v>45686</v>
      </c>
      <c r="F117" s="305" t="s">
        <v>7</v>
      </c>
      <c r="G117" s="441" t="s">
        <v>580</v>
      </c>
      <c r="H117" s="20">
        <v>88</v>
      </c>
      <c r="I117" s="304" t="s">
        <v>892</v>
      </c>
      <c r="J117" s="20" t="s">
        <v>31</v>
      </c>
      <c r="K117" s="475">
        <v>45706</v>
      </c>
      <c r="L117" s="304" t="s">
        <v>120</v>
      </c>
      <c r="M117" s="343">
        <v>69212.5</v>
      </c>
      <c r="N117" s="343">
        <v>70500</v>
      </c>
      <c r="O117" s="343"/>
      <c r="P117" s="304" t="s">
        <v>120</v>
      </c>
      <c r="Q117" s="300" t="s">
        <v>39</v>
      </c>
      <c r="R117" s="604">
        <v>45679</v>
      </c>
      <c r="S117" s="642">
        <v>5661</v>
      </c>
      <c r="T117" s="44">
        <v>5752</v>
      </c>
      <c r="U117" s="36">
        <v>1.02</v>
      </c>
      <c r="V117" s="21">
        <v>45681</v>
      </c>
      <c r="W117" s="3">
        <v>1</v>
      </c>
      <c r="X117" s="3">
        <v>1</v>
      </c>
      <c r="Y117" s="3">
        <v>1</v>
      </c>
      <c r="Z117" s="281" t="s">
        <v>871</v>
      </c>
      <c r="AA117" s="373" t="s">
        <v>789</v>
      </c>
      <c r="AB117" s="1226" t="s">
        <v>1030</v>
      </c>
    </row>
    <row r="118" spans="1:28" ht="39.75" customHeight="1">
      <c r="A118" s="297" t="s">
        <v>581</v>
      </c>
      <c r="B118" s="302" t="s">
        <v>29</v>
      </c>
      <c r="C118" s="19">
        <v>45772</v>
      </c>
      <c r="D118" s="18" t="s">
        <v>873</v>
      </c>
      <c r="E118" s="19">
        <v>45743</v>
      </c>
      <c r="F118" s="18" t="s">
        <v>1031</v>
      </c>
      <c r="G118" s="303" t="s">
        <v>582</v>
      </c>
      <c r="H118" s="20">
        <v>85</v>
      </c>
      <c r="I118" s="304" t="s">
        <v>787</v>
      </c>
      <c r="J118" s="300" t="s">
        <v>31</v>
      </c>
      <c r="K118" s="19">
        <v>45741</v>
      </c>
      <c r="L118" s="300" t="s">
        <v>120</v>
      </c>
      <c r="M118" s="343">
        <v>74508.5</v>
      </c>
      <c r="N118" s="423">
        <v>75008.5</v>
      </c>
      <c r="O118" s="423"/>
      <c r="P118" s="300" t="s">
        <v>120</v>
      </c>
      <c r="Q118" s="300" t="s">
        <v>39</v>
      </c>
      <c r="R118" s="129">
        <v>45749</v>
      </c>
      <c r="S118" s="5">
        <v>5795</v>
      </c>
      <c r="T118" s="44">
        <v>5411</v>
      </c>
      <c r="U118" s="365">
        <v>0.93</v>
      </c>
      <c r="V118" s="21">
        <v>45763</v>
      </c>
      <c r="W118" s="3">
        <v>1</v>
      </c>
      <c r="X118" s="3">
        <v>1</v>
      </c>
      <c r="Y118" s="3">
        <v>1</v>
      </c>
      <c r="Z118" s="281" t="s">
        <v>871</v>
      </c>
      <c r="AA118" s="373" t="s">
        <v>789</v>
      </c>
      <c r="AB118" s="76" t="s">
        <v>1032</v>
      </c>
    </row>
    <row r="119" spans="1:28" ht="39.75" customHeight="1">
      <c r="A119" s="297" t="s">
        <v>583</v>
      </c>
      <c r="B119" s="302" t="s">
        <v>29</v>
      </c>
      <c r="C119" s="19">
        <v>45772</v>
      </c>
      <c r="D119" s="18" t="s">
        <v>1033</v>
      </c>
      <c r="E119" s="19">
        <v>45743</v>
      </c>
      <c r="F119" s="18" t="s">
        <v>56</v>
      </c>
      <c r="G119" s="303" t="s">
        <v>584</v>
      </c>
      <c r="H119" s="20">
        <v>88</v>
      </c>
      <c r="I119" s="304" t="s">
        <v>787</v>
      </c>
      <c r="J119" s="20" t="s">
        <v>31</v>
      </c>
      <c r="K119" s="19">
        <v>45741</v>
      </c>
      <c r="L119" s="20" t="s">
        <v>120</v>
      </c>
      <c r="M119" s="343">
        <v>73070.5</v>
      </c>
      <c r="N119" s="423">
        <v>72678</v>
      </c>
      <c r="O119" s="423"/>
      <c r="P119" s="20" t="s">
        <v>120</v>
      </c>
      <c r="Q119" s="20" t="s">
        <v>39</v>
      </c>
      <c r="R119" s="129">
        <v>45749</v>
      </c>
      <c r="S119" s="5">
        <v>6028</v>
      </c>
      <c r="T119" s="667">
        <v>6070</v>
      </c>
      <c r="U119" s="365">
        <f>IFERROR(Table4[[#This Row],[Actual Redline Completed Footage UG]]/Table4[[#This Row],[Footage UG]], 0)</f>
        <v>1.0069674850696748</v>
      </c>
      <c r="V119" s="21">
        <v>45769</v>
      </c>
      <c r="W119" s="36">
        <v>1</v>
      </c>
      <c r="X119" s="36">
        <v>1</v>
      </c>
      <c r="Y119" s="36">
        <v>1</v>
      </c>
      <c r="Z119" s="281">
        <v>45824</v>
      </c>
      <c r="AA119" s="373" t="s">
        <v>789</v>
      </c>
      <c r="AB119" s="11"/>
    </row>
    <row r="120" spans="1:28" ht="39.75" customHeight="1">
      <c r="A120" s="297" t="s">
        <v>585</v>
      </c>
      <c r="B120" s="302" t="s">
        <v>29</v>
      </c>
      <c r="C120" s="19">
        <v>45772</v>
      </c>
      <c r="D120" s="18" t="s">
        <v>1022</v>
      </c>
      <c r="E120" s="19">
        <v>45743</v>
      </c>
      <c r="F120" s="18" t="s">
        <v>7</v>
      </c>
      <c r="G120" s="303" t="s">
        <v>586</v>
      </c>
      <c r="H120" s="20">
        <v>57</v>
      </c>
      <c r="I120" s="304" t="s">
        <v>787</v>
      </c>
      <c r="J120" s="300" t="s">
        <v>31</v>
      </c>
      <c r="K120" s="19">
        <v>45741</v>
      </c>
      <c r="L120" s="300" t="s">
        <v>120</v>
      </c>
      <c r="M120" s="343">
        <v>49071</v>
      </c>
      <c r="N120" s="343">
        <v>51376.61</v>
      </c>
      <c r="O120" s="343"/>
      <c r="P120" s="300" t="s">
        <v>120</v>
      </c>
      <c r="Q120" s="300" t="s">
        <v>39</v>
      </c>
      <c r="R120" s="630">
        <v>45745</v>
      </c>
      <c r="S120" s="465">
        <v>3967</v>
      </c>
      <c r="T120" s="44">
        <v>3936</v>
      </c>
      <c r="U120" s="36">
        <v>0.99</v>
      </c>
      <c r="V120" s="21">
        <v>45756</v>
      </c>
      <c r="W120" s="3">
        <v>1</v>
      </c>
      <c r="X120" s="3">
        <v>1</v>
      </c>
      <c r="Y120" s="3">
        <v>1</v>
      </c>
      <c r="Z120" s="281" t="s">
        <v>871</v>
      </c>
      <c r="AA120" s="373" t="s">
        <v>789</v>
      </c>
      <c r="AB120" s="76" t="s">
        <v>1034</v>
      </c>
    </row>
    <row r="121" spans="1:28" ht="39.75" customHeight="1">
      <c r="A121" s="297" t="s">
        <v>588</v>
      </c>
      <c r="B121" s="302" t="s">
        <v>29</v>
      </c>
      <c r="C121" s="305">
        <v>45711</v>
      </c>
      <c r="D121" s="305" t="s">
        <v>1027</v>
      </c>
      <c r="E121" s="305">
        <v>45691</v>
      </c>
      <c r="F121" s="305" t="s">
        <v>56</v>
      </c>
      <c r="G121" s="441" t="s">
        <v>589</v>
      </c>
      <c r="H121" s="20">
        <v>73</v>
      </c>
      <c r="I121" s="301" t="s">
        <v>892</v>
      </c>
      <c r="J121" s="20" t="s">
        <v>31</v>
      </c>
      <c r="K121" s="19">
        <v>45698</v>
      </c>
      <c r="L121" s="304" t="s">
        <v>120</v>
      </c>
      <c r="M121" s="343">
        <v>60575.5</v>
      </c>
      <c r="N121" s="423">
        <v>59352</v>
      </c>
      <c r="O121" s="423"/>
      <c r="P121" s="304" t="s">
        <v>120</v>
      </c>
      <c r="Q121" s="300" t="s">
        <v>39</v>
      </c>
      <c r="R121" s="129">
        <v>45691</v>
      </c>
      <c r="S121" s="5">
        <v>4614</v>
      </c>
      <c r="T121" s="44">
        <v>4614</v>
      </c>
      <c r="U121" s="365">
        <f>IFERROR(Table4[[#This Row],[Actual Redline Completed Footage UG]]/Table4[[#This Row],[Footage UG]], 0)</f>
        <v>1</v>
      </c>
      <c r="V121" s="21">
        <v>45706</v>
      </c>
      <c r="W121" s="3">
        <v>1</v>
      </c>
      <c r="X121" s="3">
        <v>1</v>
      </c>
      <c r="Y121" s="3">
        <v>1</v>
      </c>
      <c r="Z121" s="379">
        <v>45888</v>
      </c>
      <c r="AA121" s="379">
        <v>45888</v>
      </c>
      <c r="AB121" s="27" t="s">
        <v>1035</v>
      </c>
    </row>
    <row r="122" spans="1:28" ht="39.75" customHeight="1">
      <c r="A122" s="297" t="s">
        <v>590</v>
      </c>
      <c r="B122" s="302" t="s">
        <v>29</v>
      </c>
      <c r="C122" s="305">
        <v>45711</v>
      </c>
      <c r="D122" s="305" t="s">
        <v>1033</v>
      </c>
      <c r="E122" s="305">
        <v>45707</v>
      </c>
      <c r="F122" s="305" t="s">
        <v>56</v>
      </c>
      <c r="G122" s="441" t="s">
        <v>591</v>
      </c>
      <c r="H122" s="20">
        <v>65</v>
      </c>
      <c r="I122" s="304" t="s">
        <v>892</v>
      </c>
      <c r="J122" s="20" t="s">
        <v>31</v>
      </c>
      <c r="K122" s="19">
        <v>45698</v>
      </c>
      <c r="L122" s="304" t="s">
        <v>120</v>
      </c>
      <c r="M122" s="343">
        <v>65001</v>
      </c>
      <c r="N122" s="438">
        <v>68269</v>
      </c>
      <c r="O122" s="438"/>
      <c r="P122" s="304" t="s">
        <v>120</v>
      </c>
      <c r="Q122" s="300" t="s">
        <v>39</v>
      </c>
      <c r="R122" s="127">
        <v>45708</v>
      </c>
      <c r="S122" s="44">
        <v>5284</v>
      </c>
      <c r="T122" s="44">
        <v>5458</v>
      </c>
      <c r="U122" s="365">
        <f>IFERROR(Table4[[#This Row],[Actual Redline Completed Footage UG]]/Table4[[#This Row],[Footage UG]], 0)</f>
        <v>1.0329295987887963</v>
      </c>
      <c r="V122" s="21">
        <v>45722</v>
      </c>
      <c r="W122" s="3">
        <v>1</v>
      </c>
      <c r="X122" s="3">
        <v>1</v>
      </c>
      <c r="Y122" s="3">
        <v>1</v>
      </c>
      <c r="Z122" s="281">
        <v>45764</v>
      </c>
      <c r="AA122" s="281">
        <v>45764</v>
      </c>
      <c r="AB122" s="11"/>
    </row>
    <row r="123" spans="1:28" ht="39.75" customHeight="1">
      <c r="A123" s="297" t="s">
        <v>592</v>
      </c>
      <c r="B123" s="302" t="s">
        <v>29</v>
      </c>
      <c r="C123" s="19">
        <v>45772</v>
      </c>
      <c r="D123" s="18" t="s">
        <v>1012</v>
      </c>
      <c r="E123" s="19">
        <v>45743</v>
      </c>
      <c r="F123" s="18" t="s">
        <v>1014</v>
      </c>
      <c r="G123" s="303" t="s">
        <v>593</v>
      </c>
      <c r="H123" s="20">
        <v>70</v>
      </c>
      <c r="I123" s="304" t="s">
        <v>787</v>
      </c>
      <c r="J123" s="300" t="s">
        <v>31</v>
      </c>
      <c r="K123" s="19">
        <v>45741</v>
      </c>
      <c r="L123" s="300" t="s">
        <v>120</v>
      </c>
      <c r="M123" s="343">
        <v>62104</v>
      </c>
      <c r="N123" s="438">
        <v>64186</v>
      </c>
      <c r="O123" s="438"/>
      <c r="P123" s="300" t="s">
        <v>120</v>
      </c>
      <c r="Q123" s="300" t="s">
        <v>39</v>
      </c>
      <c r="R123" s="127">
        <v>45744</v>
      </c>
      <c r="S123" s="44">
        <v>5210</v>
      </c>
      <c r="T123" s="44">
        <v>5139</v>
      </c>
      <c r="U123" s="365">
        <f>IFERROR(Table4[[#This Row],[Actual Redline Completed Footage UG]]/Table4[[#This Row],[Footage UG]], 0)</f>
        <v>0.98637236084452973</v>
      </c>
      <c r="V123" s="21">
        <v>45756</v>
      </c>
      <c r="W123" s="3">
        <v>1</v>
      </c>
      <c r="X123" s="3">
        <v>1</v>
      </c>
      <c r="Y123" s="3">
        <v>1</v>
      </c>
      <c r="Z123" s="281">
        <v>45792</v>
      </c>
      <c r="AA123" s="281">
        <v>45792</v>
      </c>
      <c r="AB123" s="11"/>
    </row>
    <row r="124" spans="1:28" ht="39.75" customHeight="1">
      <c r="A124" s="297" t="s">
        <v>594</v>
      </c>
      <c r="B124" s="302" t="s">
        <v>29</v>
      </c>
      <c r="C124" s="19">
        <v>45772</v>
      </c>
      <c r="D124" s="18" t="s">
        <v>1012</v>
      </c>
      <c r="E124" s="19">
        <v>45743</v>
      </c>
      <c r="F124" s="18" t="s">
        <v>1014</v>
      </c>
      <c r="G124" s="303" t="s">
        <v>595</v>
      </c>
      <c r="H124" s="20">
        <v>84</v>
      </c>
      <c r="I124" s="304" t="s">
        <v>787</v>
      </c>
      <c r="J124" s="300" t="s">
        <v>31</v>
      </c>
      <c r="K124" s="19">
        <v>45741</v>
      </c>
      <c r="L124" s="300" t="s">
        <v>120</v>
      </c>
      <c r="M124" s="343">
        <v>63756.5</v>
      </c>
      <c r="N124" s="438">
        <v>64902.5</v>
      </c>
      <c r="O124" s="438"/>
      <c r="P124" s="300" t="s">
        <v>120</v>
      </c>
      <c r="Q124" s="300" t="s">
        <v>39</v>
      </c>
      <c r="R124" s="127">
        <v>45755</v>
      </c>
      <c r="S124" s="44">
        <v>5237</v>
      </c>
      <c r="T124" s="440">
        <v>5439</v>
      </c>
      <c r="U124" s="365">
        <f>IFERROR(Table4[[#This Row],[Actual Redline Completed Footage UG]]/Table4[[#This Row],[Footage UG]], 0)</f>
        <v>1.0385717013557381</v>
      </c>
      <c r="V124" s="21">
        <v>45765</v>
      </c>
      <c r="W124" s="3">
        <v>1</v>
      </c>
      <c r="X124" s="3">
        <v>1</v>
      </c>
      <c r="Y124" s="3">
        <v>1</v>
      </c>
      <c r="Z124" s="281">
        <v>45792</v>
      </c>
      <c r="AA124" s="281">
        <v>45792</v>
      </c>
      <c r="AB124" s="11"/>
    </row>
    <row r="125" spans="1:28" ht="39.75" customHeight="1">
      <c r="A125" s="297" t="s">
        <v>596</v>
      </c>
      <c r="B125" s="302" t="s">
        <v>29</v>
      </c>
      <c r="C125" s="19">
        <v>45772</v>
      </c>
      <c r="D125" s="18" t="s">
        <v>57</v>
      </c>
      <c r="E125" s="19">
        <v>45743</v>
      </c>
      <c r="F125" s="18" t="s">
        <v>7</v>
      </c>
      <c r="G125" s="303" t="s">
        <v>597</v>
      </c>
      <c r="H125" s="20">
        <v>75</v>
      </c>
      <c r="I125" s="304" t="s">
        <v>787</v>
      </c>
      <c r="J125" s="20" t="s">
        <v>31</v>
      </c>
      <c r="K125" s="19">
        <v>45741</v>
      </c>
      <c r="L125" s="20" t="s">
        <v>120</v>
      </c>
      <c r="M125" s="343">
        <v>67840.5</v>
      </c>
      <c r="N125" s="423">
        <v>66607.5</v>
      </c>
      <c r="O125" s="423"/>
      <c r="P125" s="20" t="s">
        <v>120</v>
      </c>
      <c r="Q125" s="20" t="s">
        <v>39</v>
      </c>
      <c r="R125" s="129">
        <v>45747</v>
      </c>
      <c r="S125" s="5">
        <v>5601</v>
      </c>
      <c r="T125" s="32">
        <v>5628</v>
      </c>
      <c r="U125" s="365">
        <f>IFERROR(Table4[[#This Row],[Actual Redline Completed Footage UG]]/Table4[[#This Row],[Footage UG]], 0)</f>
        <v>1.004820567755758</v>
      </c>
      <c r="V125" s="344">
        <v>45761</v>
      </c>
      <c r="W125" s="670">
        <v>1</v>
      </c>
      <c r="X125" s="670">
        <v>1</v>
      </c>
      <c r="Y125" s="670">
        <v>1</v>
      </c>
      <c r="Z125" s="281">
        <v>45831</v>
      </c>
      <c r="AA125" s="281">
        <v>45831</v>
      </c>
      <c r="AB125" s="11"/>
    </row>
    <row r="126" spans="1:28" ht="39.75" customHeight="1">
      <c r="A126" s="297" t="s">
        <v>598</v>
      </c>
      <c r="B126" s="302" t="s">
        <v>29</v>
      </c>
      <c r="C126" s="19">
        <v>45831</v>
      </c>
      <c r="D126" s="18" t="s">
        <v>1033</v>
      </c>
      <c r="E126" s="19">
        <v>45761</v>
      </c>
      <c r="F126" s="18" t="s">
        <v>56</v>
      </c>
      <c r="G126" s="303" t="s">
        <v>599</v>
      </c>
      <c r="H126" s="20">
        <v>69</v>
      </c>
      <c r="I126" s="20" t="s">
        <v>787</v>
      </c>
      <c r="J126" s="20" t="s">
        <v>31</v>
      </c>
      <c r="K126" s="19">
        <v>45757</v>
      </c>
      <c r="L126" s="20" t="s">
        <v>120</v>
      </c>
      <c r="M126" s="343">
        <v>53906.75</v>
      </c>
      <c r="N126" s="423">
        <v>54578.5</v>
      </c>
      <c r="O126" s="423"/>
      <c r="P126" s="20" t="s">
        <v>120</v>
      </c>
      <c r="Q126" s="20" t="s">
        <v>39</v>
      </c>
      <c r="R126" s="129">
        <v>45757</v>
      </c>
      <c r="S126" s="5">
        <v>4615</v>
      </c>
      <c r="T126" s="5">
        <v>4588</v>
      </c>
      <c r="U126" s="365">
        <f>IFERROR(Table4[[#This Row],[Actual Redline Completed Footage UG]]/Table4[[#This Row],[Footage UG]], 0)</f>
        <v>0.99414951245937166</v>
      </c>
      <c r="V126" s="21">
        <v>45772</v>
      </c>
      <c r="W126" s="474">
        <v>1</v>
      </c>
      <c r="X126" s="474">
        <v>1</v>
      </c>
      <c r="Y126" s="474">
        <v>1</v>
      </c>
      <c r="Z126" s="281">
        <v>45824</v>
      </c>
      <c r="AA126" s="281">
        <v>45824</v>
      </c>
      <c r="AB126" s="11"/>
    </row>
    <row r="127" spans="1:28" ht="39.75" customHeight="1">
      <c r="A127" s="297" t="s">
        <v>600</v>
      </c>
      <c r="B127" s="302" t="s">
        <v>29</v>
      </c>
      <c r="C127" s="299">
        <v>45831</v>
      </c>
      <c r="D127" s="298" t="s">
        <v>1036</v>
      </c>
      <c r="E127" s="19">
        <v>45807</v>
      </c>
      <c r="F127" s="18" t="s">
        <v>7</v>
      </c>
      <c r="G127" s="442" t="s">
        <v>601</v>
      </c>
      <c r="H127" s="300">
        <v>50</v>
      </c>
      <c r="I127" s="300" t="s">
        <v>787</v>
      </c>
      <c r="J127" s="300" t="s">
        <v>31</v>
      </c>
      <c r="K127" s="299">
        <v>45757</v>
      </c>
      <c r="L127" s="300" t="s">
        <v>120</v>
      </c>
      <c r="M127" s="346">
        <v>47432.5</v>
      </c>
      <c r="N127" s="423">
        <v>54385.09</v>
      </c>
      <c r="O127" s="423"/>
      <c r="P127" s="300" t="s">
        <v>120</v>
      </c>
      <c r="Q127" s="300" t="s">
        <v>39</v>
      </c>
      <c r="R127" s="127">
        <v>45757</v>
      </c>
      <c r="S127" s="44">
        <v>3932</v>
      </c>
      <c r="T127" s="440">
        <v>4034</v>
      </c>
      <c r="U127" s="365">
        <f>IFERROR(Table4[[#This Row],[Actual Redline Completed Footage UG]]/Table4[[#This Row],[Footage UG]], 0)</f>
        <v>1.0259409969481179</v>
      </c>
      <c r="V127" s="21">
        <v>45771</v>
      </c>
      <c r="W127" s="7">
        <v>0</v>
      </c>
      <c r="X127" s="7">
        <v>0</v>
      </c>
      <c r="Y127" s="7">
        <v>0</v>
      </c>
      <c r="Z127" s="460">
        <v>45849</v>
      </c>
      <c r="AA127" s="460">
        <v>45849</v>
      </c>
      <c r="AB127" s="461" t="s">
        <v>1037</v>
      </c>
    </row>
    <row r="128" spans="1:28" ht="39.75" customHeight="1">
      <c r="A128" s="297" t="s">
        <v>602</v>
      </c>
      <c r="B128" s="302" t="s">
        <v>29</v>
      </c>
      <c r="C128" s="19">
        <v>45831</v>
      </c>
      <c r="D128" s="18" t="s">
        <v>898</v>
      </c>
      <c r="E128" s="19">
        <v>45761</v>
      </c>
      <c r="F128" s="18" t="s">
        <v>1007</v>
      </c>
      <c r="G128" s="18" t="s">
        <v>603</v>
      </c>
      <c r="H128" s="20">
        <v>76</v>
      </c>
      <c r="I128" s="20" t="s">
        <v>39</v>
      </c>
      <c r="J128" s="20" t="s">
        <v>31</v>
      </c>
      <c r="K128" s="19">
        <v>45757</v>
      </c>
      <c r="L128" s="20" t="s">
        <v>120</v>
      </c>
      <c r="M128" s="343">
        <v>62383</v>
      </c>
      <c r="N128" s="423">
        <v>61939</v>
      </c>
      <c r="O128" s="423"/>
      <c r="P128" s="20" t="s">
        <v>120</v>
      </c>
      <c r="Q128" s="20" t="s">
        <v>39</v>
      </c>
      <c r="R128" s="506">
        <v>45757</v>
      </c>
      <c r="S128" s="425">
        <v>5164</v>
      </c>
      <c r="T128" s="32">
        <v>5164</v>
      </c>
      <c r="U128" s="365">
        <f>IFERROR(Table4[[#This Row],[Actual Redline Completed Footage UG]]/Table4[[#This Row],[Footage UG]], 0)</f>
        <v>1</v>
      </c>
      <c r="V128" s="21">
        <v>45772</v>
      </c>
      <c r="W128" s="3">
        <v>1</v>
      </c>
      <c r="X128" s="3">
        <v>1</v>
      </c>
      <c r="Y128" s="3">
        <v>1</v>
      </c>
      <c r="Z128" s="281">
        <v>45838</v>
      </c>
      <c r="AA128" s="281">
        <v>45838</v>
      </c>
      <c r="AB128" s="11"/>
    </row>
    <row r="129" spans="1:28" ht="39.75" customHeight="1">
      <c r="A129" s="297" t="s">
        <v>604</v>
      </c>
      <c r="B129" s="302" t="s">
        <v>29</v>
      </c>
      <c r="C129" s="299">
        <v>45831</v>
      </c>
      <c r="D129" s="298" t="s">
        <v>1038</v>
      </c>
      <c r="E129" s="19">
        <v>45761</v>
      </c>
      <c r="F129" s="298" t="s">
        <v>7</v>
      </c>
      <c r="G129" s="298" t="s">
        <v>605</v>
      </c>
      <c r="H129" s="300">
        <v>88</v>
      </c>
      <c r="I129" s="300" t="s">
        <v>39</v>
      </c>
      <c r="J129" s="300" t="s">
        <v>31</v>
      </c>
      <c r="K129" s="299">
        <v>45757</v>
      </c>
      <c r="L129" s="300" t="s">
        <v>120</v>
      </c>
      <c r="M129" s="346">
        <v>80443.5</v>
      </c>
      <c r="N129" s="423">
        <v>81941</v>
      </c>
      <c r="O129" s="423"/>
      <c r="P129" s="300" t="s">
        <v>120</v>
      </c>
      <c r="Q129" s="300" t="s">
        <v>39</v>
      </c>
      <c r="R129" s="127">
        <v>45757</v>
      </c>
      <c r="S129" s="44">
        <v>6617</v>
      </c>
      <c r="T129" s="440">
        <v>6743</v>
      </c>
      <c r="U129" s="365">
        <f>IFERROR(Table4[[#This Row],[Actual Redline Completed Footage UG]]/Table4[[#This Row],[Footage UG]], 0)</f>
        <v>1.0190418618709385</v>
      </c>
      <c r="V129" s="21">
        <v>45771</v>
      </c>
      <c r="W129" s="40">
        <v>0</v>
      </c>
      <c r="X129" s="40">
        <v>0</v>
      </c>
      <c r="Y129" s="40">
        <v>0</v>
      </c>
      <c r="Z129" s="460">
        <v>45849</v>
      </c>
      <c r="AA129" s="460">
        <v>45849</v>
      </c>
      <c r="AB129" s="91" t="s">
        <v>1039</v>
      </c>
    </row>
    <row r="130" spans="1:28" ht="39.75" customHeight="1">
      <c r="A130" s="297" t="s">
        <v>606</v>
      </c>
      <c r="B130" s="302" t="s">
        <v>29</v>
      </c>
      <c r="C130" s="299">
        <v>45831</v>
      </c>
      <c r="D130" s="19" t="s">
        <v>1036</v>
      </c>
      <c r="E130" s="19">
        <v>45807</v>
      </c>
      <c r="F130" s="298" t="s">
        <v>7</v>
      </c>
      <c r="G130" s="298" t="s">
        <v>607</v>
      </c>
      <c r="H130" s="300">
        <v>86</v>
      </c>
      <c r="I130" s="300" t="s">
        <v>787</v>
      </c>
      <c r="J130" s="300" t="s">
        <v>31</v>
      </c>
      <c r="K130" s="299">
        <v>45757</v>
      </c>
      <c r="L130" s="300" t="s">
        <v>120</v>
      </c>
      <c r="M130" s="346">
        <v>68736.5</v>
      </c>
      <c r="N130" s="423">
        <v>68249</v>
      </c>
      <c r="O130" s="423"/>
      <c r="P130" s="300" t="s">
        <v>120</v>
      </c>
      <c r="Q130" s="300" t="s">
        <v>39</v>
      </c>
      <c r="R130" s="588">
        <v>45756</v>
      </c>
      <c r="S130" s="589">
        <v>5939</v>
      </c>
      <c r="T130" s="440">
        <v>5791</v>
      </c>
      <c r="U130" s="365">
        <f>IFERROR(Table4[[#This Row],[Actual Redline Completed Footage UG]]/Table4[[#This Row],[Footage UG]], 0)</f>
        <v>0.97507997979457817</v>
      </c>
      <c r="V130" s="21">
        <v>45768</v>
      </c>
      <c r="W130" s="7">
        <v>0</v>
      </c>
      <c r="X130" s="7">
        <v>0</v>
      </c>
      <c r="Y130" s="7">
        <v>0</v>
      </c>
      <c r="Z130" s="460">
        <v>45849</v>
      </c>
      <c r="AA130" s="460">
        <v>45849</v>
      </c>
      <c r="AB130" s="91" t="s">
        <v>1039</v>
      </c>
    </row>
    <row r="131" spans="1:28" ht="39.75" customHeight="1">
      <c r="A131" s="297" t="s">
        <v>608</v>
      </c>
      <c r="B131" s="302" t="s">
        <v>29</v>
      </c>
      <c r="C131" s="19">
        <v>45772</v>
      </c>
      <c r="D131" s="18" t="s">
        <v>898</v>
      </c>
      <c r="E131" s="19">
        <v>45743</v>
      </c>
      <c r="F131" s="18" t="s">
        <v>1007</v>
      </c>
      <c r="G131" s="303" t="s">
        <v>609</v>
      </c>
      <c r="H131" s="20">
        <v>84</v>
      </c>
      <c r="I131" s="304" t="s">
        <v>787</v>
      </c>
      <c r="J131" s="300" t="s">
        <v>31</v>
      </c>
      <c r="K131" s="19">
        <v>45741</v>
      </c>
      <c r="L131" s="300" t="s">
        <v>120</v>
      </c>
      <c r="M131" s="343">
        <v>73491.5</v>
      </c>
      <c r="N131" s="437">
        <v>202651</v>
      </c>
      <c r="O131" s="437"/>
      <c r="P131" s="300" t="s">
        <v>120</v>
      </c>
      <c r="Q131" s="300" t="s">
        <v>39</v>
      </c>
      <c r="R131" s="129">
        <v>45748</v>
      </c>
      <c r="S131" s="5">
        <v>5390</v>
      </c>
      <c r="T131" s="440">
        <v>5327</v>
      </c>
      <c r="U131" s="365">
        <f>IFERROR(Table4[[#This Row],[Actual Redline Completed Footage UG]]/Table4[[#This Row],[Footage UG]], 0)</f>
        <v>0.98831168831168836</v>
      </c>
      <c r="V131" s="21">
        <v>45768</v>
      </c>
      <c r="W131" s="7">
        <v>0</v>
      </c>
      <c r="X131" s="7">
        <v>0</v>
      </c>
      <c r="Y131" s="7">
        <v>0</v>
      </c>
      <c r="Z131" s="379">
        <v>45859</v>
      </c>
      <c r="AA131" s="379">
        <v>45859</v>
      </c>
      <c r="AB131" s="11"/>
    </row>
    <row r="132" spans="1:28" ht="39.75" customHeight="1">
      <c r="A132" s="297" t="s">
        <v>610</v>
      </c>
      <c r="B132" s="302" t="s">
        <v>29</v>
      </c>
      <c r="C132" s="299">
        <v>45831</v>
      </c>
      <c r="D132" s="298" t="s">
        <v>1012</v>
      </c>
      <c r="E132" s="19">
        <v>45807</v>
      </c>
      <c r="F132" s="298" t="s">
        <v>1014</v>
      </c>
      <c r="G132" s="298" t="s">
        <v>611</v>
      </c>
      <c r="H132" s="300">
        <v>87</v>
      </c>
      <c r="I132" s="300" t="s">
        <v>787</v>
      </c>
      <c r="J132" s="300" t="s">
        <v>31</v>
      </c>
      <c r="K132" s="299">
        <v>45757</v>
      </c>
      <c r="L132" s="300" t="s">
        <v>120</v>
      </c>
      <c r="M132" s="346">
        <v>78331</v>
      </c>
      <c r="N132" s="343">
        <v>82072.25</v>
      </c>
      <c r="O132" s="343"/>
      <c r="P132" s="300" t="s">
        <v>120</v>
      </c>
      <c r="Q132" s="300" t="s">
        <v>39</v>
      </c>
      <c r="R132" s="500">
        <v>45757</v>
      </c>
      <c r="S132" s="364">
        <v>6334</v>
      </c>
      <c r="T132" s="364">
        <v>6228</v>
      </c>
      <c r="U132" s="1193">
        <v>0.98</v>
      </c>
      <c r="V132" s="505">
        <v>45769</v>
      </c>
      <c r="W132" s="280">
        <v>1</v>
      </c>
      <c r="X132" s="280">
        <v>1</v>
      </c>
      <c r="Y132" s="280">
        <v>1</v>
      </c>
      <c r="Z132" s="370">
        <v>45917</v>
      </c>
      <c r="AA132" s="370">
        <v>45917</v>
      </c>
      <c r="AB132" s="83" t="s">
        <v>874</v>
      </c>
    </row>
    <row r="133" spans="1:28" ht="39.75" customHeight="1">
      <c r="A133" s="297" t="s">
        <v>612</v>
      </c>
      <c r="B133" s="302" t="s">
        <v>29</v>
      </c>
      <c r="C133" s="19">
        <v>45772</v>
      </c>
      <c r="D133" s="18" t="s">
        <v>57</v>
      </c>
      <c r="E133" s="19">
        <v>45743</v>
      </c>
      <c r="F133" s="18" t="s">
        <v>7</v>
      </c>
      <c r="G133" s="303" t="s">
        <v>613</v>
      </c>
      <c r="H133" s="20">
        <v>81</v>
      </c>
      <c r="I133" s="304" t="s">
        <v>787</v>
      </c>
      <c r="J133" s="300" t="s">
        <v>31</v>
      </c>
      <c r="K133" s="19">
        <v>45741</v>
      </c>
      <c r="L133" s="300" t="s">
        <v>120</v>
      </c>
      <c r="M133" s="343">
        <v>74961</v>
      </c>
      <c r="N133" s="343">
        <v>77123</v>
      </c>
      <c r="O133" s="343"/>
      <c r="P133" s="300" t="s">
        <v>120</v>
      </c>
      <c r="Q133" s="300" t="s">
        <v>39</v>
      </c>
      <c r="R133" s="129">
        <v>45747</v>
      </c>
      <c r="S133" s="5">
        <v>6327</v>
      </c>
      <c r="T133" s="440">
        <v>6414</v>
      </c>
      <c r="U133" s="365">
        <f>IFERROR(Table4[[#This Row],[Actual Redline Completed Footage UG]]/Table4[[#This Row],[Footage UG]], 0)</f>
        <v>1.0137505926979611</v>
      </c>
      <c r="V133" s="21">
        <v>45761</v>
      </c>
      <c r="W133" s="3">
        <v>1</v>
      </c>
      <c r="X133" s="3">
        <v>1</v>
      </c>
      <c r="Y133" s="3">
        <v>1</v>
      </c>
      <c r="Z133" s="1229">
        <v>45894</v>
      </c>
      <c r="AA133" s="1229">
        <v>45894</v>
      </c>
      <c r="AB133" s="91" t="s">
        <v>1039</v>
      </c>
    </row>
    <row r="134" spans="1:28" ht="39.75" customHeight="1">
      <c r="A134" s="297" t="s">
        <v>614</v>
      </c>
      <c r="B134" s="302" t="s">
        <v>29</v>
      </c>
      <c r="C134" s="19">
        <v>45772</v>
      </c>
      <c r="D134" s="18" t="s">
        <v>898</v>
      </c>
      <c r="E134" s="19">
        <v>45743</v>
      </c>
      <c r="F134" s="18" t="s">
        <v>1007</v>
      </c>
      <c r="G134" s="303" t="s">
        <v>615</v>
      </c>
      <c r="H134" s="20">
        <v>80</v>
      </c>
      <c r="I134" s="304" t="s">
        <v>787</v>
      </c>
      <c r="J134" s="300" t="s">
        <v>31</v>
      </c>
      <c r="K134" s="19">
        <v>45741</v>
      </c>
      <c r="L134" s="300" t="s">
        <v>120</v>
      </c>
      <c r="M134" s="343">
        <v>70235</v>
      </c>
      <c r="N134" s="437">
        <v>134171.5</v>
      </c>
      <c r="O134" s="437"/>
      <c r="P134" s="300" t="s">
        <v>120</v>
      </c>
      <c r="Q134" s="300" t="s">
        <v>39</v>
      </c>
      <c r="R134" s="129">
        <v>45745</v>
      </c>
      <c r="S134" s="5">
        <v>5585</v>
      </c>
      <c r="T134" s="44">
        <v>5566</v>
      </c>
      <c r="U134" s="365">
        <f>IFERROR(Table4[[#This Row],[Actual Redline Completed Footage UG]]/Table4[[#This Row],[Footage UG]], 0)</f>
        <v>0.99659803043867501</v>
      </c>
      <c r="V134" s="21">
        <v>45757</v>
      </c>
      <c r="W134" s="3">
        <v>1</v>
      </c>
      <c r="X134" s="3">
        <v>1</v>
      </c>
      <c r="Y134" s="3">
        <v>1</v>
      </c>
      <c r="Z134" s="379">
        <v>45859</v>
      </c>
      <c r="AA134" s="379">
        <v>45859</v>
      </c>
      <c r="AB134" s="11"/>
    </row>
    <row r="135" spans="1:28" ht="39.75" customHeight="1">
      <c r="A135" s="297" t="s">
        <v>618</v>
      </c>
      <c r="B135" s="302" t="s">
        <v>29</v>
      </c>
      <c r="C135" s="305">
        <v>45688</v>
      </c>
      <c r="D135" s="19" t="s">
        <v>1012</v>
      </c>
      <c r="E135" s="305">
        <v>45684</v>
      </c>
      <c r="F135" s="18" t="s">
        <v>1014</v>
      </c>
      <c r="G135" s="441" t="s">
        <v>619</v>
      </c>
      <c r="H135" s="20">
        <v>90</v>
      </c>
      <c r="I135" s="304" t="s">
        <v>892</v>
      </c>
      <c r="J135" s="20" t="s">
        <v>31</v>
      </c>
      <c r="K135" s="18" t="s">
        <v>39</v>
      </c>
      <c r="L135" s="304" t="s">
        <v>120</v>
      </c>
      <c r="M135" s="343">
        <v>60625.5</v>
      </c>
      <c r="N135" s="423">
        <v>59084</v>
      </c>
      <c r="O135" s="423"/>
      <c r="P135" s="304" t="s">
        <v>120</v>
      </c>
      <c r="Q135" s="20" t="s">
        <v>39</v>
      </c>
      <c r="R135" s="129">
        <v>45679</v>
      </c>
      <c r="S135" s="5">
        <v>5038</v>
      </c>
      <c r="T135" s="32">
        <v>4909</v>
      </c>
      <c r="U135" s="365">
        <f>IFERROR(Table4[[#This Row],[Actual Redline Completed Footage UG]]/Table4[[#This Row],[Footage UG]], 0)</f>
        <v>0.97439460103215558</v>
      </c>
      <c r="V135" s="21">
        <v>45684</v>
      </c>
      <c r="W135" s="3">
        <v>1</v>
      </c>
      <c r="X135" s="7">
        <v>1</v>
      </c>
      <c r="Y135" s="3">
        <v>1</v>
      </c>
      <c r="Z135" s="281">
        <v>45831</v>
      </c>
      <c r="AA135" s="281">
        <v>45831</v>
      </c>
      <c r="AB135" s="11"/>
    </row>
    <row r="136" spans="1:28" ht="39.75" customHeight="1">
      <c r="A136" s="297" t="s">
        <v>620</v>
      </c>
      <c r="B136" s="302" t="s">
        <v>29</v>
      </c>
      <c r="C136" s="19">
        <v>45772</v>
      </c>
      <c r="D136" s="18" t="s">
        <v>1015</v>
      </c>
      <c r="E136" s="19">
        <v>45716</v>
      </c>
      <c r="F136" s="18" t="s">
        <v>1010</v>
      </c>
      <c r="G136" s="303" t="s">
        <v>621</v>
      </c>
      <c r="H136" s="20">
        <v>86</v>
      </c>
      <c r="I136" s="304" t="s">
        <v>787</v>
      </c>
      <c r="J136" s="20" t="s">
        <v>31</v>
      </c>
      <c r="K136" s="19">
        <v>45721</v>
      </c>
      <c r="L136" s="20" t="s">
        <v>120</v>
      </c>
      <c r="M136" s="459">
        <v>79507</v>
      </c>
      <c r="N136" s="423">
        <v>86709.5</v>
      </c>
      <c r="O136" s="423"/>
      <c r="P136" s="20" t="s">
        <v>120</v>
      </c>
      <c r="Q136" s="20" t="s">
        <v>39</v>
      </c>
      <c r="R136" s="506">
        <v>45720</v>
      </c>
      <c r="S136" s="425">
        <v>6756</v>
      </c>
      <c r="T136" s="32">
        <v>6667</v>
      </c>
      <c r="U136" s="365">
        <f>IFERROR(Table4[[#This Row],[Actual Redline Completed Footage UG]]/Table4[[#This Row],[Footage UG]], 0)</f>
        <v>0.98682652457075193</v>
      </c>
      <c r="V136" s="21">
        <v>45728</v>
      </c>
      <c r="W136" s="3">
        <v>1</v>
      </c>
      <c r="X136" s="3">
        <v>1</v>
      </c>
      <c r="Y136" s="3">
        <v>1</v>
      </c>
      <c r="Z136" s="281">
        <v>45791</v>
      </c>
      <c r="AA136" s="281">
        <v>45791</v>
      </c>
      <c r="AB136" s="11"/>
    </row>
    <row r="137" spans="1:28" ht="39.75" customHeight="1">
      <c r="A137" s="297" t="s">
        <v>622</v>
      </c>
      <c r="B137" s="302" t="s">
        <v>29</v>
      </c>
      <c r="C137" s="19">
        <v>45711</v>
      </c>
      <c r="D137" s="305" t="s">
        <v>898</v>
      </c>
      <c r="E137" s="305">
        <v>45686</v>
      </c>
      <c r="F137" s="305" t="s">
        <v>1007</v>
      </c>
      <c r="G137" s="441" t="s">
        <v>623</v>
      </c>
      <c r="H137" s="20">
        <v>90</v>
      </c>
      <c r="I137" s="301" t="s">
        <v>892</v>
      </c>
      <c r="J137" s="20" t="s">
        <v>31</v>
      </c>
      <c r="K137" s="19">
        <v>45700</v>
      </c>
      <c r="L137" s="304" t="s">
        <v>120</v>
      </c>
      <c r="M137" s="343">
        <v>77320</v>
      </c>
      <c r="N137" s="343">
        <v>75804</v>
      </c>
      <c r="O137" s="343"/>
      <c r="P137" s="304" t="s">
        <v>120</v>
      </c>
      <c r="Q137" s="300" t="s">
        <v>39</v>
      </c>
      <c r="R137" s="668">
        <v>45706</v>
      </c>
      <c r="S137" s="5">
        <v>6041</v>
      </c>
      <c r="T137" s="673">
        <v>6024</v>
      </c>
      <c r="U137" s="365">
        <f>IFERROR(Table4[[#This Row],[Actual Redline Completed Footage UG]]/Table4[[#This Row],[Footage UG]], 0)</f>
        <v>0.9971858963747724</v>
      </c>
      <c r="V137" s="424">
        <v>45714</v>
      </c>
      <c r="W137" s="3">
        <v>1</v>
      </c>
      <c r="X137" s="7">
        <v>1</v>
      </c>
      <c r="Y137" s="7">
        <v>1</v>
      </c>
      <c r="Z137" s="1229">
        <v>45894</v>
      </c>
      <c r="AA137" s="1229">
        <v>45894</v>
      </c>
      <c r="AB137" s="27" t="s">
        <v>1040</v>
      </c>
    </row>
    <row r="138" spans="1:28" ht="39.75" customHeight="1">
      <c r="A138" s="297" t="s">
        <v>626</v>
      </c>
      <c r="B138" s="302" t="s">
        <v>29</v>
      </c>
      <c r="C138" s="19">
        <v>45772</v>
      </c>
      <c r="D138" s="18" t="s">
        <v>898</v>
      </c>
      <c r="E138" s="19">
        <v>45716</v>
      </c>
      <c r="F138" s="18" t="s">
        <v>1007</v>
      </c>
      <c r="G138" s="303" t="s">
        <v>627</v>
      </c>
      <c r="H138" s="20">
        <v>82</v>
      </c>
      <c r="I138" s="304" t="s">
        <v>787</v>
      </c>
      <c r="J138" s="20" t="s">
        <v>31</v>
      </c>
      <c r="K138" s="19">
        <v>45716</v>
      </c>
      <c r="L138" s="20" t="s">
        <v>120</v>
      </c>
      <c r="M138" s="343">
        <v>64609</v>
      </c>
      <c r="N138" s="437">
        <v>76965</v>
      </c>
      <c r="O138" s="437"/>
      <c r="P138" s="20" t="s">
        <v>120</v>
      </c>
      <c r="Q138" s="300" t="s">
        <v>39</v>
      </c>
      <c r="R138" s="129">
        <v>45720</v>
      </c>
      <c r="S138" s="5">
        <v>5327</v>
      </c>
      <c r="T138" s="440">
        <v>5450</v>
      </c>
      <c r="U138" s="365">
        <f>IFERROR(Table4[[#This Row],[Actual Redline Completed Footage UG]]/Table4[[#This Row],[Footage UG]], 0)</f>
        <v>1.0230899192791441</v>
      </c>
      <c r="V138" s="21">
        <v>45728</v>
      </c>
      <c r="W138" s="3">
        <v>1</v>
      </c>
      <c r="X138" s="3">
        <v>1</v>
      </c>
      <c r="Y138" s="3">
        <v>1</v>
      </c>
      <c r="Z138" s="281">
        <v>45859</v>
      </c>
      <c r="AA138" s="281">
        <v>45859</v>
      </c>
      <c r="AB138" s="11"/>
    </row>
    <row r="139" spans="1:28" ht="39.75" customHeight="1">
      <c r="A139" s="297" t="s">
        <v>628</v>
      </c>
      <c r="B139" s="302" t="s">
        <v>29</v>
      </c>
      <c r="C139" s="19">
        <v>45772</v>
      </c>
      <c r="D139" s="19" t="s">
        <v>1041</v>
      </c>
      <c r="E139" s="19">
        <v>45694</v>
      </c>
      <c r="F139" s="305" t="s">
        <v>56</v>
      </c>
      <c r="G139" s="306" t="s">
        <v>629</v>
      </c>
      <c r="H139" s="20">
        <v>64</v>
      </c>
      <c r="I139" s="304" t="s">
        <v>787</v>
      </c>
      <c r="J139" s="20" t="s">
        <v>31</v>
      </c>
      <c r="K139" s="19">
        <v>45701</v>
      </c>
      <c r="L139" s="304" t="s">
        <v>120</v>
      </c>
      <c r="M139" s="343">
        <v>48609</v>
      </c>
      <c r="N139" s="423">
        <v>48682.5</v>
      </c>
      <c r="O139" s="423"/>
      <c r="P139" s="574" t="s">
        <v>120</v>
      </c>
      <c r="Q139" s="300" t="s">
        <v>39</v>
      </c>
      <c r="R139" s="507">
        <v>45698</v>
      </c>
      <c r="S139" s="426">
        <v>4035</v>
      </c>
      <c r="T139" s="44">
        <v>4045</v>
      </c>
      <c r="U139" s="383">
        <v>1</v>
      </c>
      <c r="V139" s="21">
        <v>45709</v>
      </c>
      <c r="W139" s="7">
        <v>1</v>
      </c>
      <c r="X139" s="7">
        <v>1</v>
      </c>
      <c r="Y139" s="7">
        <v>1</v>
      </c>
      <c r="Z139" s="281">
        <v>45894</v>
      </c>
      <c r="AA139" s="281">
        <v>45894</v>
      </c>
      <c r="AB139" s="11" t="s">
        <v>1042</v>
      </c>
    </row>
    <row r="140" spans="1:28" ht="39.75" customHeight="1">
      <c r="A140" s="297" t="s">
        <v>632</v>
      </c>
      <c r="B140" s="302" t="s">
        <v>29</v>
      </c>
      <c r="C140" s="19">
        <v>45772</v>
      </c>
      <c r="D140" s="305" t="s">
        <v>1015</v>
      </c>
      <c r="E140" s="305">
        <v>45692</v>
      </c>
      <c r="F140" s="305" t="s">
        <v>1010</v>
      </c>
      <c r="G140" s="441" t="s">
        <v>633</v>
      </c>
      <c r="H140" s="20">
        <v>59</v>
      </c>
      <c r="I140" s="304" t="s">
        <v>787</v>
      </c>
      <c r="J140" s="20" t="s">
        <v>31</v>
      </c>
      <c r="K140" s="19">
        <v>45698</v>
      </c>
      <c r="L140" s="304" t="s">
        <v>120</v>
      </c>
      <c r="M140" s="343">
        <v>52222</v>
      </c>
      <c r="N140" s="423">
        <v>51838</v>
      </c>
      <c r="O140" s="423"/>
      <c r="P140" s="304" t="s">
        <v>120</v>
      </c>
      <c r="Q140" s="20" t="s">
        <v>39</v>
      </c>
      <c r="R140" s="129">
        <v>45691</v>
      </c>
      <c r="S140" s="5">
        <v>4772</v>
      </c>
      <c r="T140" s="32">
        <v>4329</v>
      </c>
      <c r="U140" s="365">
        <f>IFERROR(Table4[[#This Row],[Actual Redline Completed Footage UG]]/Table4[[#This Row],[Footage UG]], 0)</f>
        <v>0.90716680637049452</v>
      </c>
      <c r="V140" s="21">
        <v>45707</v>
      </c>
      <c r="W140" s="3">
        <v>1</v>
      </c>
      <c r="X140" s="3">
        <v>1</v>
      </c>
      <c r="Y140" s="3">
        <v>1</v>
      </c>
      <c r="Z140" s="281">
        <v>45791</v>
      </c>
      <c r="AA140" s="281">
        <v>45791</v>
      </c>
      <c r="AB140" s="11"/>
    </row>
    <row r="141" spans="1:28" ht="39.75" customHeight="1">
      <c r="A141" s="297" t="s">
        <v>635</v>
      </c>
      <c r="B141" s="302" t="s">
        <v>29</v>
      </c>
      <c r="C141" s="19">
        <v>45772</v>
      </c>
      <c r="D141" s="19" t="s">
        <v>1012</v>
      </c>
      <c r="E141" s="305">
        <v>45686</v>
      </c>
      <c r="F141" s="18" t="s">
        <v>1014</v>
      </c>
      <c r="G141" s="441" t="s">
        <v>636</v>
      </c>
      <c r="H141" s="20">
        <v>85</v>
      </c>
      <c r="I141" s="301" t="s">
        <v>787</v>
      </c>
      <c r="J141" s="20" t="s">
        <v>31</v>
      </c>
      <c r="K141" s="19">
        <v>45698</v>
      </c>
      <c r="L141" s="304" t="s">
        <v>120</v>
      </c>
      <c r="M141" s="343">
        <v>67892.5</v>
      </c>
      <c r="N141" s="343">
        <v>65771.429999999993</v>
      </c>
      <c r="O141" s="343"/>
      <c r="P141" s="304" t="s">
        <v>120</v>
      </c>
      <c r="Q141" s="300" t="s">
        <v>39</v>
      </c>
      <c r="R141" s="129">
        <v>45709</v>
      </c>
      <c r="S141" s="6">
        <v>5494</v>
      </c>
      <c r="T141" s="44">
        <v>5431</v>
      </c>
      <c r="U141" s="1230">
        <v>0.99</v>
      </c>
      <c r="V141" s="100">
        <v>45722</v>
      </c>
      <c r="W141" s="79">
        <v>1</v>
      </c>
      <c r="X141" s="79">
        <v>1</v>
      </c>
      <c r="Y141" s="79">
        <v>1</v>
      </c>
      <c r="Z141" s="370">
        <v>45917</v>
      </c>
      <c r="AA141" s="370">
        <v>45917</v>
      </c>
      <c r="AB141" s="27" t="s">
        <v>1043</v>
      </c>
    </row>
    <row r="142" spans="1:28" ht="39.75" customHeight="1">
      <c r="A142" s="297" t="s">
        <v>637</v>
      </c>
      <c r="B142" s="302" t="s">
        <v>29</v>
      </c>
      <c r="C142" s="19">
        <v>45772</v>
      </c>
      <c r="D142" s="18" t="s">
        <v>898</v>
      </c>
      <c r="E142" s="19">
        <v>45716</v>
      </c>
      <c r="F142" s="18" t="s">
        <v>1007</v>
      </c>
      <c r="G142" s="303" t="s">
        <v>638</v>
      </c>
      <c r="H142" s="20">
        <v>88</v>
      </c>
      <c r="I142" s="304" t="s">
        <v>39</v>
      </c>
      <c r="J142" s="20" t="s">
        <v>31</v>
      </c>
      <c r="K142" s="19">
        <v>45716</v>
      </c>
      <c r="L142" s="20" t="s">
        <v>120</v>
      </c>
      <c r="M142" s="459">
        <v>67463</v>
      </c>
      <c r="N142" s="423">
        <v>69992</v>
      </c>
      <c r="O142" s="423"/>
      <c r="P142" s="20" t="s">
        <v>120</v>
      </c>
      <c r="Q142" s="20" t="s">
        <v>39</v>
      </c>
      <c r="R142" s="130">
        <v>45720</v>
      </c>
      <c r="S142" s="10">
        <v>5491</v>
      </c>
      <c r="T142" s="31">
        <v>5605</v>
      </c>
      <c r="U142" s="365">
        <f>IFERROR(Table4[[#This Row],[Actual Redline Completed Footage UG]]/Table4[[#This Row],[Footage UG]], 0)</f>
        <v>1.0207612456747406</v>
      </c>
      <c r="V142" s="100">
        <v>45735</v>
      </c>
      <c r="W142" s="79">
        <v>1</v>
      </c>
      <c r="X142" s="79">
        <v>1</v>
      </c>
      <c r="Y142" s="79">
        <v>1</v>
      </c>
      <c r="Z142" s="370">
        <v>45831</v>
      </c>
      <c r="AA142" s="370">
        <v>45831</v>
      </c>
      <c r="AB142" s="11"/>
    </row>
    <row r="143" spans="1:28" ht="39.75" customHeight="1">
      <c r="A143" s="297" t="s">
        <v>639</v>
      </c>
      <c r="B143" s="302" t="s">
        <v>29</v>
      </c>
      <c r="C143" s="305">
        <v>45711</v>
      </c>
      <c r="D143" s="305" t="s">
        <v>1044</v>
      </c>
      <c r="E143" s="305">
        <v>45692</v>
      </c>
      <c r="F143" s="305" t="s">
        <v>1026</v>
      </c>
      <c r="G143" s="441" t="s">
        <v>640</v>
      </c>
      <c r="H143" s="20">
        <v>86</v>
      </c>
      <c r="I143" s="301" t="s">
        <v>892</v>
      </c>
      <c r="J143" s="20" t="s">
        <v>31</v>
      </c>
      <c r="K143" s="19">
        <v>45698</v>
      </c>
      <c r="L143" s="304" t="s">
        <v>120</v>
      </c>
      <c r="M143" s="343">
        <v>66638</v>
      </c>
      <c r="N143" s="438">
        <v>65072</v>
      </c>
      <c r="O143" s="438"/>
      <c r="P143" s="304" t="s">
        <v>120</v>
      </c>
      <c r="Q143" s="300" t="s">
        <v>39</v>
      </c>
      <c r="R143" s="127">
        <v>45691</v>
      </c>
      <c r="S143" s="44">
        <v>5428</v>
      </c>
      <c r="T143" s="44">
        <v>5399</v>
      </c>
      <c r="U143" s="365">
        <f>IFERROR(Table4[[#This Row],[Actual Redline Completed Footage UG]]/Table4[[#This Row],[Footage UG]], 0)</f>
        <v>0.9946573323507738</v>
      </c>
      <c r="V143" s="21">
        <v>45700</v>
      </c>
      <c r="W143" s="3">
        <v>1</v>
      </c>
      <c r="X143" s="3">
        <v>1</v>
      </c>
      <c r="Y143" s="3">
        <v>1</v>
      </c>
      <c r="Z143" s="281" t="s">
        <v>871</v>
      </c>
      <c r="AA143" s="373" t="s">
        <v>789</v>
      </c>
      <c r="AB143" s="11"/>
    </row>
    <row r="144" spans="1:28" ht="39.75" customHeight="1">
      <c r="A144" s="297" t="s">
        <v>643</v>
      </c>
      <c r="B144" s="302" t="s">
        <v>29</v>
      </c>
      <c r="C144" s="305">
        <v>45711</v>
      </c>
      <c r="D144" s="19" t="s">
        <v>1033</v>
      </c>
      <c r="E144" s="299">
        <v>45706</v>
      </c>
      <c r="F144" s="19" t="s">
        <v>56</v>
      </c>
      <c r="G144" s="306" t="s">
        <v>644</v>
      </c>
      <c r="H144" s="20">
        <v>85</v>
      </c>
      <c r="I144" s="304" t="s">
        <v>787</v>
      </c>
      <c r="J144" s="20" t="s">
        <v>31</v>
      </c>
      <c r="K144" s="19">
        <v>45707</v>
      </c>
      <c r="L144" s="20" t="s">
        <v>120</v>
      </c>
      <c r="M144" s="343" t="s">
        <v>1045</v>
      </c>
      <c r="N144" s="438">
        <v>67080</v>
      </c>
      <c r="O144" s="438"/>
      <c r="P144" s="20" t="s">
        <v>120</v>
      </c>
      <c r="Q144" s="300" t="s">
        <v>39</v>
      </c>
      <c r="R144" s="957">
        <v>45707</v>
      </c>
      <c r="S144" s="44">
        <v>5564</v>
      </c>
      <c r="T144" s="672">
        <v>5576</v>
      </c>
      <c r="U144" s="365">
        <f>IFERROR(Table4[[#This Row],[Actual Redline Completed Footage UG]]/Table4[[#This Row],[Footage UG]], 0)</f>
        <v>1.0021567217828899</v>
      </c>
      <c r="V144" s="21">
        <v>45727</v>
      </c>
      <c r="W144" s="671">
        <v>1</v>
      </c>
      <c r="X144" s="468">
        <v>1</v>
      </c>
      <c r="Y144" s="468">
        <v>1</v>
      </c>
      <c r="Z144" s="281">
        <v>45757</v>
      </c>
      <c r="AA144" s="281">
        <v>45757</v>
      </c>
      <c r="AB144" s="11"/>
    </row>
    <row r="145" spans="1:31" ht="39.75" customHeight="1">
      <c r="A145" s="297" t="s">
        <v>647</v>
      </c>
      <c r="B145" s="302" t="s">
        <v>29</v>
      </c>
      <c r="C145" s="19">
        <v>45772</v>
      </c>
      <c r="D145" s="18" t="s">
        <v>873</v>
      </c>
      <c r="E145" s="19">
        <v>45743</v>
      </c>
      <c r="F145" s="18" t="s">
        <v>1046</v>
      </c>
      <c r="G145" s="303" t="s">
        <v>648</v>
      </c>
      <c r="H145" s="20">
        <v>91</v>
      </c>
      <c r="I145" s="304" t="s">
        <v>787</v>
      </c>
      <c r="J145" s="300" t="s">
        <v>31</v>
      </c>
      <c r="K145" s="19">
        <v>45741</v>
      </c>
      <c r="L145" s="300" t="s">
        <v>120</v>
      </c>
      <c r="M145" s="343">
        <v>79069.5</v>
      </c>
      <c r="N145" s="437">
        <v>73300</v>
      </c>
      <c r="O145" s="437"/>
      <c r="P145" s="300" t="s">
        <v>120</v>
      </c>
      <c r="Q145" s="300" t="s">
        <v>39</v>
      </c>
      <c r="R145" s="129">
        <v>45744</v>
      </c>
      <c r="S145" s="5">
        <v>6330</v>
      </c>
      <c r="T145" s="499">
        <v>6180</v>
      </c>
      <c r="U145" s="365">
        <f>IFERROR(Table4[[#This Row],[Actual Redline Completed Footage UG]]/Table4[[#This Row],[Footage UG]], 0)</f>
        <v>0.976303317535545</v>
      </c>
      <c r="V145" s="21">
        <v>45751</v>
      </c>
      <c r="W145" s="674">
        <v>1</v>
      </c>
      <c r="X145" s="365">
        <v>1</v>
      </c>
      <c r="Y145" s="365">
        <v>1</v>
      </c>
      <c r="Z145" s="281">
        <v>45859</v>
      </c>
      <c r="AA145" s="281">
        <v>45859</v>
      </c>
      <c r="AB145" s="11"/>
    </row>
    <row r="146" spans="1:31" ht="39.75" customHeight="1">
      <c r="A146" s="297" t="s">
        <v>649</v>
      </c>
      <c r="B146" s="302" t="s">
        <v>29</v>
      </c>
      <c r="C146" s="19">
        <v>45772</v>
      </c>
      <c r="D146" s="18" t="s">
        <v>873</v>
      </c>
      <c r="E146" s="19">
        <v>45743</v>
      </c>
      <c r="F146" s="18" t="s">
        <v>1046</v>
      </c>
      <c r="G146" s="303" t="s">
        <v>650</v>
      </c>
      <c r="H146" s="20">
        <v>20</v>
      </c>
      <c r="I146" s="304" t="s">
        <v>787</v>
      </c>
      <c r="J146" s="300" t="s">
        <v>31</v>
      </c>
      <c r="K146" s="19">
        <v>45741</v>
      </c>
      <c r="L146" s="300" t="s">
        <v>120</v>
      </c>
      <c r="M146" s="343">
        <v>16398</v>
      </c>
      <c r="N146" s="423">
        <v>15664</v>
      </c>
      <c r="O146" s="423"/>
      <c r="P146" s="300" t="s">
        <v>120</v>
      </c>
      <c r="Q146" s="300" t="s">
        <v>39</v>
      </c>
      <c r="R146" s="505">
        <v>45744</v>
      </c>
      <c r="S146" s="9">
        <v>1265</v>
      </c>
      <c r="T146" s="364">
        <v>1257</v>
      </c>
      <c r="U146" s="365">
        <f>IFERROR(Table4[[#This Row],[Actual Redline Completed Footage UG]]/Table4[[#This Row],[Footage UG]], 0)</f>
        <v>0.99367588932806328</v>
      </c>
      <c r="V146" s="370">
        <v>45750</v>
      </c>
      <c r="W146" s="365">
        <v>1</v>
      </c>
      <c r="X146" s="365">
        <v>1</v>
      </c>
      <c r="Y146" s="365">
        <v>1</v>
      </c>
      <c r="Z146" s="281">
        <v>45849</v>
      </c>
      <c r="AA146" s="281">
        <v>45849</v>
      </c>
      <c r="AB146" s="11"/>
    </row>
    <row r="147" spans="1:31" ht="39.75" customHeight="1">
      <c r="A147" s="297" t="s">
        <v>1047</v>
      </c>
      <c r="B147" s="302" t="s">
        <v>29</v>
      </c>
      <c r="C147" s="299">
        <v>45862</v>
      </c>
      <c r="D147" s="18" t="s">
        <v>898</v>
      </c>
      <c r="E147" s="19">
        <v>45743</v>
      </c>
      <c r="F147" s="18" t="s">
        <v>1007</v>
      </c>
      <c r="G147" s="303" t="s">
        <v>656</v>
      </c>
      <c r="H147" s="20">
        <v>88</v>
      </c>
      <c r="I147" s="301" t="s">
        <v>787</v>
      </c>
      <c r="J147" s="300" t="s">
        <v>31</v>
      </c>
      <c r="K147" s="19">
        <v>45741</v>
      </c>
      <c r="L147" s="300" t="s">
        <v>120</v>
      </c>
      <c r="M147" s="343">
        <v>75396.5</v>
      </c>
      <c r="N147" s="343">
        <v>75756.5</v>
      </c>
      <c r="O147" s="343"/>
      <c r="P147" s="300" t="s">
        <v>120</v>
      </c>
      <c r="Q147" s="300" t="s">
        <v>39</v>
      </c>
      <c r="R147" s="505">
        <v>45749</v>
      </c>
      <c r="S147" s="9">
        <v>6061</v>
      </c>
      <c r="T147" s="364">
        <v>6217</v>
      </c>
      <c r="U147" s="29">
        <v>1.03</v>
      </c>
      <c r="V147" s="505">
        <v>45785</v>
      </c>
      <c r="W147" s="280">
        <v>0</v>
      </c>
      <c r="X147" s="280">
        <v>0</v>
      </c>
      <c r="Y147" s="280">
        <v>0</v>
      </c>
      <c r="Z147" s="370">
        <v>45887</v>
      </c>
      <c r="AA147" s="370">
        <v>45887</v>
      </c>
      <c r="AB147" s="11"/>
    </row>
    <row r="148" spans="1:31" ht="39.75" customHeight="1">
      <c r="A148" s="297" t="s">
        <v>669</v>
      </c>
      <c r="B148" s="302" t="s">
        <v>29</v>
      </c>
      <c r="C148" s="299">
        <v>45862</v>
      </c>
      <c r="D148" s="19" t="s">
        <v>1041</v>
      </c>
      <c r="E148" s="19">
        <v>45694</v>
      </c>
      <c r="F148" s="18" t="s">
        <v>56</v>
      </c>
      <c r="G148" s="306" t="s">
        <v>670</v>
      </c>
      <c r="H148" s="20">
        <v>90</v>
      </c>
      <c r="I148" s="301" t="s">
        <v>787</v>
      </c>
      <c r="J148" s="20" t="s">
        <v>31</v>
      </c>
      <c r="K148" s="19">
        <v>45698</v>
      </c>
      <c r="L148" s="304" t="s">
        <v>120</v>
      </c>
      <c r="M148" s="343">
        <v>68216.5</v>
      </c>
      <c r="N148" s="343">
        <v>65624.5</v>
      </c>
      <c r="O148" s="343"/>
      <c r="P148" s="304" t="s">
        <v>120</v>
      </c>
      <c r="Q148" s="300" t="s">
        <v>39</v>
      </c>
      <c r="R148" s="604">
        <v>45698</v>
      </c>
      <c r="S148" s="642">
        <v>5410</v>
      </c>
      <c r="T148" s="465">
        <v>5337</v>
      </c>
      <c r="U148" s="1231">
        <v>0.99</v>
      </c>
      <c r="V148" s="464">
        <v>45719</v>
      </c>
      <c r="W148" s="466">
        <v>1</v>
      </c>
      <c r="X148" s="466">
        <v>1</v>
      </c>
      <c r="Y148" s="466">
        <v>1</v>
      </c>
      <c r="Z148" s="464">
        <v>45917</v>
      </c>
      <c r="AA148" s="464">
        <v>45917</v>
      </c>
      <c r="AB148" s="11" t="s">
        <v>1048</v>
      </c>
    </row>
    <row r="149" spans="1:31" ht="39.75" customHeight="1">
      <c r="A149" s="297" t="s">
        <v>673</v>
      </c>
      <c r="B149" s="302" t="s">
        <v>29</v>
      </c>
      <c r="C149" s="19">
        <v>45777</v>
      </c>
      <c r="D149" s="19" t="s">
        <v>1033</v>
      </c>
      <c r="E149" s="19">
        <v>45700</v>
      </c>
      <c r="F149" s="305" t="s">
        <v>56</v>
      </c>
      <c r="G149" s="306" t="s">
        <v>674</v>
      </c>
      <c r="H149" s="20">
        <v>78</v>
      </c>
      <c r="I149" s="304" t="s">
        <v>39</v>
      </c>
      <c r="J149" s="20" t="s">
        <v>31</v>
      </c>
      <c r="K149" s="19">
        <v>45708</v>
      </c>
      <c r="L149" s="20" t="s">
        <v>120</v>
      </c>
      <c r="M149" s="343">
        <v>56854</v>
      </c>
      <c r="N149" s="423">
        <v>62254</v>
      </c>
      <c r="O149" s="423"/>
      <c r="P149" s="20" t="s">
        <v>120</v>
      </c>
      <c r="Q149" s="20" t="s">
        <v>39</v>
      </c>
      <c r="R149" s="505">
        <v>45696</v>
      </c>
      <c r="S149" s="9">
        <v>5239</v>
      </c>
      <c r="T149" s="9">
        <v>5205</v>
      </c>
      <c r="U149" s="365">
        <f>IFERROR(Table4[[#This Row],[Actual Redline Completed Footage UG]]/Table4[[#This Row],[Footage UG]], 0)</f>
        <v>0.99351021187249478</v>
      </c>
      <c r="V149" s="100">
        <v>45716</v>
      </c>
      <c r="W149" s="268">
        <v>1</v>
      </c>
      <c r="X149" s="268">
        <v>1</v>
      </c>
      <c r="Y149" s="268">
        <v>1</v>
      </c>
      <c r="Z149" s="370">
        <v>45791</v>
      </c>
      <c r="AA149" s="370">
        <v>45791</v>
      </c>
      <c r="AB149" s="11"/>
    </row>
    <row r="150" spans="1:31" ht="39.75" customHeight="1">
      <c r="A150" s="297" t="s">
        <v>675</v>
      </c>
      <c r="B150" s="302" t="s">
        <v>29</v>
      </c>
      <c r="C150" s="19">
        <v>45742</v>
      </c>
      <c r="D150" s="19" t="s">
        <v>1033</v>
      </c>
      <c r="E150" s="19">
        <v>45694</v>
      </c>
      <c r="F150" s="305" t="s">
        <v>56</v>
      </c>
      <c r="G150" s="306" t="s">
        <v>676</v>
      </c>
      <c r="H150" s="20">
        <v>87</v>
      </c>
      <c r="I150" s="304" t="s">
        <v>39</v>
      </c>
      <c r="J150" s="20" t="s">
        <v>31</v>
      </c>
      <c r="K150" s="19">
        <v>45708</v>
      </c>
      <c r="L150" s="304" t="s">
        <v>120</v>
      </c>
      <c r="M150" s="343">
        <v>73639</v>
      </c>
      <c r="N150" s="438">
        <v>73025</v>
      </c>
      <c r="O150" s="438"/>
      <c r="P150" s="304" t="s">
        <v>120</v>
      </c>
      <c r="Q150" s="300" t="s">
        <v>39</v>
      </c>
      <c r="R150" s="669">
        <v>45696</v>
      </c>
      <c r="S150" s="611">
        <v>5868</v>
      </c>
      <c r="T150" s="499">
        <v>5979</v>
      </c>
      <c r="U150" s="365">
        <f>IFERROR(Table4[[#This Row],[Actual Redline Completed Footage UG]]/Table4[[#This Row],[Footage UG]], 0)</f>
        <v>1.018916155419223</v>
      </c>
      <c r="V150" s="100">
        <v>45714</v>
      </c>
      <c r="W150" s="675">
        <v>1</v>
      </c>
      <c r="X150" s="675">
        <v>1</v>
      </c>
      <c r="Y150" s="675">
        <v>1</v>
      </c>
      <c r="Z150" s="370">
        <v>45758</v>
      </c>
      <c r="AA150" s="370">
        <v>45758</v>
      </c>
      <c r="AB150" s="11"/>
    </row>
    <row r="151" spans="1:31" ht="39.75" customHeight="1">
      <c r="A151" s="297" t="s">
        <v>677</v>
      </c>
      <c r="B151" s="302" t="s">
        <v>29</v>
      </c>
      <c r="C151" s="19">
        <v>45747</v>
      </c>
      <c r="D151" s="305" t="s">
        <v>1015</v>
      </c>
      <c r="E151" s="19">
        <v>45700</v>
      </c>
      <c r="F151" s="19" t="s">
        <v>1010</v>
      </c>
      <c r="G151" s="306" t="s">
        <v>678</v>
      </c>
      <c r="H151" s="20">
        <v>60</v>
      </c>
      <c r="I151" s="304" t="s">
        <v>39</v>
      </c>
      <c r="J151" s="20" t="s">
        <v>31</v>
      </c>
      <c r="K151" s="19">
        <v>45698</v>
      </c>
      <c r="L151" s="304" t="s">
        <v>120</v>
      </c>
      <c r="M151" s="343">
        <v>54861</v>
      </c>
      <c r="N151" s="423">
        <v>55197</v>
      </c>
      <c r="O151" s="423"/>
      <c r="P151" s="304" t="s">
        <v>120</v>
      </c>
      <c r="Q151" s="20" t="s">
        <v>39</v>
      </c>
      <c r="R151" s="668">
        <v>45698</v>
      </c>
      <c r="S151" s="5">
        <v>4552</v>
      </c>
      <c r="T151" s="5">
        <v>4552</v>
      </c>
      <c r="U151" s="3">
        <f>IFERROR(Table4[[#This Row],[Actual Redline Completed Footage UG]]/Table4[[#This Row],[Footage UG]], 0)</f>
        <v>1</v>
      </c>
      <c r="V151" s="21">
        <v>45727</v>
      </c>
      <c r="W151" s="7">
        <v>1</v>
      </c>
      <c r="X151" s="7">
        <v>1</v>
      </c>
      <c r="Y151" s="7">
        <v>1</v>
      </c>
      <c r="Z151" s="281">
        <v>45811</v>
      </c>
      <c r="AA151" s="281">
        <v>45811</v>
      </c>
      <c r="AB151" s="11"/>
    </row>
    <row r="152" spans="1:31" ht="39.75" customHeight="1">
      <c r="A152" s="297" t="s">
        <v>679</v>
      </c>
      <c r="B152" s="302" t="s">
        <v>29</v>
      </c>
      <c r="C152" s="19">
        <v>45747</v>
      </c>
      <c r="D152" s="19" t="s">
        <v>57</v>
      </c>
      <c r="E152" s="305">
        <v>45698</v>
      </c>
      <c r="F152" s="305" t="s">
        <v>7</v>
      </c>
      <c r="G152" s="306" t="s">
        <v>680</v>
      </c>
      <c r="H152" s="20">
        <v>87</v>
      </c>
      <c r="I152" s="304" t="s">
        <v>39</v>
      </c>
      <c r="J152" s="20" t="s">
        <v>31</v>
      </c>
      <c r="K152" s="19">
        <v>45699</v>
      </c>
      <c r="L152" s="304" t="s">
        <v>120</v>
      </c>
      <c r="M152" s="343">
        <v>72566</v>
      </c>
      <c r="N152" s="343">
        <v>83382</v>
      </c>
      <c r="O152" s="343"/>
      <c r="P152" s="304" t="s">
        <v>120</v>
      </c>
      <c r="Q152" s="300" t="s">
        <v>39</v>
      </c>
      <c r="R152" s="504">
        <v>45699</v>
      </c>
      <c r="S152" s="9">
        <v>6133</v>
      </c>
      <c r="T152" s="364">
        <v>6133</v>
      </c>
      <c r="U152" s="29">
        <v>0.98</v>
      </c>
      <c r="V152" s="505">
        <v>45721</v>
      </c>
      <c r="W152" s="384">
        <v>1</v>
      </c>
      <c r="X152" s="384">
        <v>1</v>
      </c>
      <c r="Y152" s="384">
        <v>1</v>
      </c>
      <c r="Z152" s="370">
        <v>45917</v>
      </c>
      <c r="AA152" s="370">
        <v>45917</v>
      </c>
      <c r="AB152" s="91" t="s">
        <v>1049</v>
      </c>
    </row>
    <row r="153" spans="1:31" ht="39.75" customHeight="1">
      <c r="A153" s="297" t="s">
        <v>683</v>
      </c>
      <c r="B153" s="302" t="s">
        <v>29</v>
      </c>
      <c r="C153" s="19">
        <v>45838</v>
      </c>
      <c r="D153" s="18" t="s">
        <v>898</v>
      </c>
      <c r="E153" s="19">
        <v>45736</v>
      </c>
      <c r="F153" s="18" t="s">
        <v>1007</v>
      </c>
      <c r="G153" s="303" t="s">
        <v>684</v>
      </c>
      <c r="H153" s="20">
        <v>50</v>
      </c>
      <c r="I153" s="301" t="s">
        <v>787</v>
      </c>
      <c r="J153" s="20" t="s">
        <v>31</v>
      </c>
      <c r="K153" s="19">
        <v>45735</v>
      </c>
      <c r="L153" s="20" t="s">
        <v>120</v>
      </c>
      <c r="M153" s="343">
        <v>41285</v>
      </c>
      <c r="N153" s="423">
        <v>40484</v>
      </c>
      <c r="O153" s="423"/>
      <c r="P153" s="20" t="s">
        <v>120</v>
      </c>
      <c r="Q153" s="300" t="s">
        <v>39</v>
      </c>
      <c r="R153" s="505">
        <v>45736</v>
      </c>
      <c r="S153" s="9">
        <v>3415</v>
      </c>
      <c r="T153" s="594">
        <v>3445</v>
      </c>
      <c r="U153" s="3">
        <f>IFERROR(Table4[[#This Row],[Actual Redline Completed Footage UG]]/Table4[[#This Row],[Footage UG]], 0)</f>
        <v>1.0087847730600292</v>
      </c>
      <c r="V153" s="100">
        <v>45749</v>
      </c>
      <c r="W153" s="268">
        <v>1</v>
      </c>
      <c r="X153" s="268">
        <v>1</v>
      </c>
      <c r="Y153" s="268">
        <v>1</v>
      </c>
      <c r="Z153" s="370">
        <v>45859</v>
      </c>
      <c r="AA153" s="370">
        <v>45859</v>
      </c>
      <c r="AB153" s="11"/>
    </row>
    <row r="154" spans="1:31" ht="39.75" customHeight="1">
      <c r="A154" s="297" t="s">
        <v>689</v>
      </c>
      <c r="B154" s="302" t="s">
        <v>29</v>
      </c>
      <c r="C154" s="19">
        <v>45742</v>
      </c>
      <c r="D154" s="18" t="s">
        <v>1038</v>
      </c>
      <c r="E154" s="19">
        <v>45707</v>
      </c>
      <c r="F154" s="18" t="s">
        <v>7</v>
      </c>
      <c r="G154" s="303" t="s">
        <v>690</v>
      </c>
      <c r="H154" s="20">
        <v>0</v>
      </c>
      <c r="I154" s="20" t="s">
        <v>892</v>
      </c>
      <c r="J154" s="20" t="s">
        <v>31</v>
      </c>
      <c r="K154" s="475">
        <v>45716</v>
      </c>
      <c r="L154" s="20" t="s">
        <v>120</v>
      </c>
      <c r="M154" s="343">
        <v>21944.6</v>
      </c>
      <c r="N154" s="423">
        <v>26564</v>
      </c>
      <c r="O154" s="423"/>
      <c r="P154" s="20" t="s">
        <v>120</v>
      </c>
      <c r="Q154" s="300" t="s">
        <v>39</v>
      </c>
      <c r="R154" s="504">
        <v>45716</v>
      </c>
      <c r="S154" s="1223">
        <v>1695</v>
      </c>
      <c r="T154" s="376">
        <v>1634</v>
      </c>
      <c r="U154" s="79">
        <f>IFERROR(Table4[[#This Row],[Actual Redline Completed Footage UG]]/Table4[[#This Row],[Footage UG]], 0)</f>
        <v>0.96401179941002946</v>
      </c>
      <c r="V154" s="100">
        <v>45734</v>
      </c>
      <c r="W154" s="79">
        <v>1</v>
      </c>
      <c r="X154" s="79">
        <v>1</v>
      </c>
      <c r="Y154" s="79">
        <v>1</v>
      </c>
      <c r="Z154" s="370">
        <v>45849</v>
      </c>
      <c r="AA154" s="370">
        <v>45849</v>
      </c>
      <c r="AB154" s="91" t="s">
        <v>1050</v>
      </c>
    </row>
    <row r="155" spans="1:31" ht="39.75" customHeight="1">
      <c r="A155" s="297" t="s">
        <v>691</v>
      </c>
      <c r="B155" s="302" t="s">
        <v>29</v>
      </c>
      <c r="C155" s="19">
        <v>45711</v>
      </c>
      <c r="D155" s="19" t="s">
        <v>1012</v>
      </c>
      <c r="E155" s="19">
        <v>45695</v>
      </c>
      <c r="F155" s="18" t="s">
        <v>1014</v>
      </c>
      <c r="G155" s="306" t="s">
        <v>692</v>
      </c>
      <c r="H155" s="20">
        <v>0</v>
      </c>
      <c r="I155" s="304" t="s">
        <v>892</v>
      </c>
      <c r="J155" s="20" t="s">
        <v>31</v>
      </c>
      <c r="K155" s="19">
        <v>45695</v>
      </c>
      <c r="L155" s="304" t="s">
        <v>120</v>
      </c>
      <c r="M155" s="343">
        <v>20939.75</v>
      </c>
      <c r="N155" s="423">
        <v>13575.75</v>
      </c>
      <c r="O155" s="423"/>
      <c r="P155" s="304" t="s">
        <v>120</v>
      </c>
      <c r="Q155" s="300" t="s">
        <v>39</v>
      </c>
      <c r="R155" s="130">
        <v>45693</v>
      </c>
      <c r="S155" s="10">
        <v>1235</v>
      </c>
      <c r="T155" s="499">
        <v>1160</v>
      </c>
      <c r="U155" s="79">
        <f>IFERROR(Table4[[#This Row],[Actual Redline Completed Footage UG]]/Table4[[#This Row],[Footage UG]], 0)</f>
        <v>0.93927125506072873</v>
      </c>
      <c r="V155" s="100">
        <v>45727</v>
      </c>
      <c r="W155" s="79">
        <v>1</v>
      </c>
      <c r="X155" s="79">
        <v>1</v>
      </c>
      <c r="Y155" s="79">
        <v>1</v>
      </c>
      <c r="Z155" s="363">
        <v>45888</v>
      </c>
      <c r="AA155" s="363">
        <v>45888</v>
      </c>
      <c r="AB155" s="91"/>
    </row>
    <row r="156" spans="1:31" ht="39.75" customHeight="1">
      <c r="A156" s="297" t="s">
        <v>693</v>
      </c>
      <c r="B156" s="302" t="s">
        <v>29</v>
      </c>
      <c r="C156" s="19">
        <v>45711</v>
      </c>
      <c r="D156" s="19" t="s">
        <v>870</v>
      </c>
      <c r="E156" s="19">
        <v>45694</v>
      </c>
      <c r="F156" s="19" t="s">
        <v>1010</v>
      </c>
      <c r="G156" s="306" t="s">
        <v>694</v>
      </c>
      <c r="H156" s="20">
        <v>0</v>
      </c>
      <c r="I156" s="304" t="s">
        <v>892</v>
      </c>
      <c r="J156" s="20" t="s">
        <v>31</v>
      </c>
      <c r="K156" s="19">
        <v>45686</v>
      </c>
      <c r="L156" s="304" t="s">
        <v>120</v>
      </c>
      <c r="M156" s="343">
        <v>22755.7</v>
      </c>
      <c r="N156" s="343">
        <v>23864.1</v>
      </c>
      <c r="O156" s="343"/>
      <c r="P156" s="304" t="s">
        <v>120</v>
      </c>
      <c r="Q156" s="300" t="s">
        <v>39</v>
      </c>
      <c r="R156" s="505">
        <v>45693</v>
      </c>
      <c r="S156" s="9">
        <v>1735</v>
      </c>
      <c r="T156" s="364">
        <v>1725</v>
      </c>
      <c r="U156" s="29">
        <v>0.99</v>
      </c>
      <c r="V156" s="505">
        <v>45729</v>
      </c>
      <c r="W156" s="365">
        <v>1</v>
      </c>
      <c r="X156" s="365">
        <v>1</v>
      </c>
      <c r="Y156" s="365">
        <v>1</v>
      </c>
      <c r="Z156" s="370">
        <v>45895</v>
      </c>
      <c r="AA156" s="370">
        <v>45895</v>
      </c>
      <c r="AB156" s="27" t="s">
        <v>1051</v>
      </c>
    </row>
    <row r="157" spans="1:31" ht="39.75" customHeight="1">
      <c r="A157" s="503" t="s">
        <v>698</v>
      </c>
      <c r="B157" s="302" t="s">
        <v>29</v>
      </c>
      <c r="C157" s="19">
        <v>45833</v>
      </c>
      <c r="D157" s="305" t="s">
        <v>1052</v>
      </c>
      <c r="E157" s="305" t="s">
        <v>531</v>
      </c>
      <c r="F157" s="305" t="s">
        <v>1053</v>
      </c>
      <c r="G157" s="441" t="s">
        <v>699</v>
      </c>
      <c r="H157" s="304">
        <v>0</v>
      </c>
      <c r="I157" s="304" t="s">
        <v>787</v>
      </c>
      <c r="J157" s="304" t="s">
        <v>31</v>
      </c>
      <c r="K157" s="298" t="s">
        <v>39</v>
      </c>
      <c r="L157" s="304" t="s">
        <v>120</v>
      </c>
      <c r="M157" s="497">
        <v>289634.75</v>
      </c>
      <c r="N157" s="423">
        <v>296306.83</v>
      </c>
      <c r="O157" s="423"/>
      <c r="P157" s="574" t="s">
        <v>120</v>
      </c>
      <c r="Q157" s="300" t="s">
        <v>39</v>
      </c>
      <c r="R157" s="505">
        <v>45693</v>
      </c>
      <c r="S157" s="378">
        <v>22725</v>
      </c>
      <c r="T157" s="376">
        <v>22085</v>
      </c>
      <c r="U157" s="1193">
        <v>1</v>
      </c>
      <c r="V157" s="100">
        <v>45674</v>
      </c>
      <c r="W157" s="268">
        <v>1</v>
      </c>
      <c r="X157" s="268">
        <v>1</v>
      </c>
      <c r="Y157" s="268">
        <v>1</v>
      </c>
      <c r="Z157" s="370">
        <v>45882</v>
      </c>
      <c r="AA157" s="370">
        <v>45882</v>
      </c>
      <c r="AB157" s="104" t="s">
        <v>1054</v>
      </c>
    </row>
    <row r="158" spans="1:31" ht="39.75" customHeight="1">
      <c r="A158" s="297" t="s">
        <v>1055</v>
      </c>
      <c r="B158" s="302" t="s">
        <v>29</v>
      </c>
      <c r="C158" s="19">
        <v>45991</v>
      </c>
      <c r="D158" s="19" t="s">
        <v>1056</v>
      </c>
      <c r="E158" s="19">
        <v>45743</v>
      </c>
      <c r="F158" s="18" t="s">
        <v>7</v>
      </c>
      <c r="G158" s="303" t="s">
        <v>668</v>
      </c>
      <c r="H158" s="20">
        <v>60</v>
      </c>
      <c r="I158" s="304" t="s">
        <v>787</v>
      </c>
      <c r="J158" s="20" t="s">
        <v>31</v>
      </c>
      <c r="K158" s="19">
        <v>45741</v>
      </c>
      <c r="L158" s="300" t="s">
        <v>120</v>
      </c>
      <c r="M158" s="343">
        <v>47849</v>
      </c>
      <c r="N158" s="423">
        <v>51778</v>
      </c>
      <c r="O158" s="423"/>
      <c r="P158" s="300" t="s">
        <v>120</v>
      </c>
      <c r="Q158" s="300" t="s">
        <v>39</v>
      </c>
      <c r="R158" s="505">
        <v>45744</v>
      </c>
      <c r="S158" s="9">
        <v>4194</v>
      </c>
      <c r="T158" s="364">
        <v>4448</v>
      </c>
      <c r="U158" s="3">
        <v>1.06</v>
      </c>
      <c r="V158" s="21">
        <v>45784</v>
      </c>
      <c r="W158" s="7">
        <v>1</v>
      </c>
      <c r="X158" s="7">
        <v>1</v>
      </c>
      <c r="Y158" s="7">
        <v>1</v>
      </c>
      <c r="Z158" s="281">
        <v>45972</v>
      </c>
      <c r="AA158" s="281">
        <v>45972</v>
      </c>
      <c r="AB158" s="664" t="s">
        <v>1057</v>
      </c>
      <c r="AC158" s="1024"/>
      <c r="AD158" s="1025"/>
      <c r="AE158" s="1232"/>
    </row>
    <row r="159" spans="1:31" ht="39.75" customHeight="1">
      <c r="A159" s="297" t="s">
        <v>696</v>
      </c>
      <c r="B159" s="302" t="s">
        <v>29</v>
      </c>
      <c r="C159" s="19">
        <v>45838</v>
      </c>
      <c r="D159" s="18" t="s">
        <v>1036</v>
      </c>
      <c r="E159" s="19">
        <v>45824</v>
      </c>
      <c r="F159" s="18" t="s">
        <v>7</v>
      </c>
      <c r="G159" s="306" t="s">
        <v>697</v>
      </c>
      <c r="H159" s="20">
        <v>0</v>
      </c>
      <c r="I159" s="304" t="s">
        <v>787</v>
      </c>
      <c r="J159" s="20" t="s">
        <v>31</v>
      </c>
      <c r="K159" s="19" t="s">
        <v>531</v>
      </c>
      <c r="L159" s="304" t="s">
        <v>120</v>
      </c>
      <c r="M159" s="343">
        <v>1594</v>
      </c>
      <c r="N159" s="423">
        <v>1187.5</v>
      </c>
      <c r="O159" s="423"/>
      <c r="P159" s="574" t="s">
        <v>120</v>
      </c>
      <c r="Q159" s="300" t="s">
        <v>39</v>
      </c>
      <c r="R159" s="505">
        <v>45818</v>
      </c>
      <c r="S159" s="9">
        <v>65</v>
      </c>
      <c r="T159" s="364">
        <v>65</v>
      </c>
      <c r="U159" s="29">
        <v>1</v>
      </c>
      <c r="V159" s="21">
        <v>45831</v>
      </c>
      <c r="W159" s="7">
        <v>1</v>
      </c>
      <c r="X159" s="7">
        <v>1</v>
      </c>
      <c r="Y159" s="7">
        <v>1</v>
      </c>
      <c r="Z159" s="281">
        <v>45859</v>
      </c>
      <c r="AA159" s="281">
        <v>45859</v>
      </c>
      <c r="AB159" s="590" t="s">
        <v>1058</v>
      </c>
    </row>
    <row r="160" spans="1:31" ht="39.75" customHeight="1">
      <c r="A160" s="573" t="s">
        <v>1059</v>
      </c>
      <c r="B160" s="1291" t="s">
        <v>1060</v>
      </c>
      <c r="C160" s="24">
        <v>46052</v>
      </c>
      <c r="D160" s="1292" t="s">
        <v>57</v>
      </c>
      <c r="E160" s="1293">
        <v>46027</v>
      </c>
      <c r="F160" s="1294" t="s">
        <v>144</v>
      </c>
      <c r="G160" s="1294"/>
      <c r="H160" s="1295">
        <v>0</v>
      </c>
      <c r="I160" s="1296" t="s">
        <v>787</v>
      </c>
      <c r="J160" s="1295" t="s">
        <v>31</v>
      </c>
      <c r="K160" s="1297">
        <v>46027</v>
      </c>
      <c r="L160" s="1289" t="s">
        <v>120</v>
      </c>
      <c r="M160" s="1298">
        <v>18078.28</v>
      </c>
      <c r="N160" s="987">
        <v>19162.75</v>
      </c>
      <c r="O160" s="582"/>
      <c r="P160" s="1295" t="s">
        <v>120</v>
      </c>
      <c r="Q160" s="1300" t="s">
        <v>39</v>
      </c>
      <c r="R160" s="1299">
        <v>46027</v>
      </c>
      <c r="S160" s="5">
        <v>1284</v>
      </c>
      <c r="T160" s="380">
        <v>1277</v>
      </c>
      <c r="U160" s="1301">
        <v>0.99</v>
      </c>
      <c r="V160" s="59">
        <v>46042</v>
      </c>
      <c r="W160" s="1302">
        <v>1</v>
      </c>
      <c r="X160" s="1303">
        <v>1</v>
      </c>
      <c r="Y160" s="280">
        <v>1</v>
      </c>
      <c r="Z160" s="1304">
        <v>46059</v>
      </c>
      <c r="AA160" s="373" t="s">
        <v>940</v>
      </c>
      <c r="AB160" s="1305" t="s">
        <v>1061</v>
      </c>
    </row>
    <row r="161" spans="1:31" ht="39.75" customHeight="1">
      <c r="A161" s="297" t="s">
        <v>1062</v>
      </c>
      <c r="B161" s="311" t="s">
        <v>1060</v>
      </c>
      <c r="C161" s="19">
        <v>46045</v>
      </c>
      <c r="D161" s="305" t="s">
        <v>57</v>
      </c>
      <c r="E161" s="19"/>
      <c r="F161" s="18" t="s">
        <v>1063</v>
      </c>
      <c r="G161" s="303"/>
      <c r="H161" s="786">
        <v>80</v>
      </c>
      <c r="I161" s="304" t="s">
        <v>787</v>
      </c>
      <c r="J161" s="20" t="s">
        <v>31</v>
      </c>
      <c r="K161" s="19" t="s">
        <v>531</v>
      </c>
      <c r="L161" s="20" t="s">
        <v>120</v>
      </c>
      <c r="M161" s="825">
        <v>170</v>
      </c>
      <c r="N161" s="423">
        <v>588.79999999999995</v>
      </c>
      <c r="O161" s="423"/>
      <c r="P161" s="20" t="s">
        <v>120</v>
      </c>
      <c r="Q161" s="300" t="s">
        <v>39</v>
      </c>
      <c r="R161" s="500" t="s">
        <v>531</v>
      </c>
      <c r="S161" s="687">
        <v>7137</v>
      </c>
      <c r="T161" s="364">
        <v>7141</v>
      </c>
      <c r="U161" s="29">
        <v>1</v>
      </c>
      <c r="V161" s="59">
        <v>45964</v>
      </c>
      <c r="W161" s="7">
        <v>1</v>
      </c>
      <c r="X161" s="7">
        <v>1</v>
      </c>
      <c r="Y161" s="7">
        <v>1</v>
      </c>
      <c r="Z161" s="379">
        <v>45999</v>
      </c>
      <c r="AA161" s="373" t="s">
        <v>789</v>
      </c>
      <c r="AB161" s="352" t="s">
        <v>1064</v>
      </c>
      <c r="AC161" s="824"/>
      <c r="AD161" s="824"/>
      <c r="AE161" s="1026"/>
    </row>
    <row r="162" spans="1:31" ht="39.75" customHeight="1">
      <c r="A162" s="297" t="s">
        <v>1065</v>
      </c>
      <c r="B162" s="311" t="s">
        <v>1060</v>
      </c>
      <c r="C162" s="19">
        <v>46045</v>
      </c>
      <c r="D162" s="305" t="s">
        <v>57</v>
      </c>
      <c r="E162" s="19"/>
      <c r="F162" s="18" t="s">
        <v>1063</v>
      </c>
      <c r="G162" s="303"/>
      <c r="H162" s="786">
        <v>89</v>
      </c>
      <c r="I162" s="304" t="s">
        <v>787</v>
      </c>
      <c r="J162" s="20" t="s">
        <v>31</v>
      </c>
      <c r="K162" s="19" t="s">
        <v>531</v>
      </c>
      <c r="L162" s="20" t="s">
        <v>120</v>
      </c>
      <c r="M162" s="825">
        <v>26696</v>
      </c>
      <c r="N162" s="423">
        <v>499.4</v>
      </c>
      <c r="O162" s="423"/>
      <c r="P162" s="20" t="s">
        <v>120</v>
      </c>
      <c r="Q162" s="300" t="s">
        <v>39</v>
      </c>
      <c r="R162" s="127" t="s">
        <v>531</v>
      </c>
      <c r="S162" s="958">
        <v>8153</v>
      </c>
      <c r="T162" s="44">
        <v>8114</v>
      </c>
      <c r="U162" s="29">
        <v>1</v>
      </c>
      <c r="V162" s="59">
        <v>45964</v>
      </c>
      <c r="W162" s="7">
        <v>1</v>
      </c>
      <c r="X162" s="7">
        <v>1</v>
      </c>
      <c r="Y162" s="7">
        <v>1</v>
      </c>
      <c r="Z162" s="379">
        <v>45999</v>
      </c>
      <c r="AA162" s="373" t="s">
        <v>789</v>
      </c>
      <c r="AB162" s="352" t="s">
        <v>1066</v>
      </c>
      <c r="AC162" s="824"/>
      <c r="AD162" s="824"/>
      <c r="AE162" s="1026"/>
    </row>
    <row r="163" spans="1:31" ht="39.75" customHeight="1">
      <c r="A163" s="297" t="s">
        <v>1067</v>
      </c>
      <c r="B163" s="355" t="s">
        <v>1060</v>
      </c>
      <c r="C163" s="299">
        <v>46045</v>
      </c>
      <c r="D163" s="457" t="s">
        <v>57</v>
      </c>
      <c r="E163" s="299">
        <v>45959</v>
      </c>
      <c r="F163" s="298" t="s">
        <v>1063</v>
      </c>
      <c r="G163" s="495"/>
      <c r="H163" s="679">
        <v>77</v>
      </c>
      <c r="I163" s="304" t="s">
        <v>787</v>
      </c>
      <c r="J163" s="20" t="s">
        <v>31</v>
      </c>
      <c r="K163" s="19" t="s">
        <v>531</v>
      </c>
      <c r="L163" s="20" t="s">
        <v>120</v>
      </c>
      <c r="M163" s="825">
        <v>4046.5</v>
      </c>
      <c r="N163" s="423">
        <v>7377.15</v>
      </c>
      <c r="O163" s="423"/>
      <c r="P163" s="20" t="s">
        <v>120</v>
      </c>
      <c r="Q163" s="300" t="s">
        <v>39</v>
      </c>
      <c r="R163" s="630" t="s">
        <v>531</v>
      </c>
      <c r="S163" s="952">
        <v>5136</v>
      </c>
      <c r="T163" s="611">
        <v>5136</v>
      </c>
      <c r="U163" s="29">
        <v>1</v>
      </c>
      <c r="V163" s="59">
        <v>45964</v>
      </c>
      <c r="W163" s="7">
        <v>1</v>
      </c>
      <c r="X163" s="7">
        <v>1</v>
      </c>
      <c r="Y163" s="7">
        <v>1</v>
      </c>
      <c r="Z163" s="379">
        <v>45999</v>
      </c>
      <c r="AA163" s="373" t="s">
        <v>789</v>
      </c>
      <c r="AB163" s="834" t="s">
        <v>1068</v>
      </c>
      <c r="AC163" s="824"/>
      <c r="AD163" s="824"/>
      <c r="AE163" s="1026"/>
    </row>
    <row r="164" spans="1:31" ht="39.75" customHeight="1">
      <c r="A164" s="297" t="s">
        <v>1069</v>
      </c>
      <c r="B164" s="355" t="s">
        <v>1060</v>
      </c>
      <c r="C164" s="299">
        <v>46045</v>
      </c>
      <c r="D164" s="457" t="s">
        <v>57</v>
      </c>
      <c r="E164" s="299"/>
      <c r="F164" s="18" t="s">
        <v>1063</v>
      </c>
      <c r="G164" s="495"/>
      <c r="H164" s="679">
        <v>62</v>
      </c>
      <c r="I164" s="304" t="s">
        <v>787</v>
      </c>
      <c r="J164" s="20" t="s">
        <v>31</v>
      </c>
      <c r="K164" s="19" t="s">
        <v>531</v>
      </c>
      <c r="L164" s="20" t="s">
        <v>120</v>
      </c>
      <c r="M164" s="825">
        <v>170</v>
      </c>
      <c r="N164" s="423">
        <v>948</v>
      </c>
      <c r="O164" s="423"/>
      <c r="P164" s="20" t="s">
        <v>120</v>
      </c>
      <c r="Q164" s="300" t="s">
        <v>39</v>
      </c>
      <c r="R164" s="127" t="s">
        <v>531</v>
      </c>
      <c r="S164" s="958">
        <v>4095</v>
      </c>
      <c r="T164" s="44">
        <v>4088</v>
      </c>
      <c r="U164" s="3">
        <v>1</v>
      </c>
      <c r="V164" s="59">
        <v>45964</v>
      </c>
      <c r="W164" s="7">
        <v>1</v>
      </c>
      <c r="X164" s="7">
        <v>1</v>
      </c>
      <c r="Y164" s="7">
        <v>1</v>
      </c>
      <c r="Z164" s="379">
        <v>46002</v>
      </c>
      <c r="AA164" s="373" t="s">
        <v>789</v>
      </c>
      <c r="AB164" s="352" t="s">
        <v>1070</v>
      </c>
      <c r="AC164" s="824"/>
      <c r="AD164" s="824"/>
      <c r="AE164" s="1026"/>
    </row>
    <row r="165" spans="1:31" ht="39.75" customHeight="1">
      <c r="A165" s="297" t="s">
        <v>1071</v>
      </c>
      <c r="B165" s="355" t="s">
        <v>1060</v>
      </c>
      <c r="C165" s="299">
        <v>46045</v>
      </c>
      <c r="D165" s="457" t="s">
        <v>57</v>
      </c>
      <c r="E165" s="299"/>
      <c r="F165" s="18" t="s">
        <v>1063</v>
      </c>
      <c r="G165" s="495"/>
      <c r="H165" s="679">
        <v>80</v>
      </c>
      <c r="I165" s="304" t="s">
        <v>787</v>
      </c>
      <c r="J165" s="20" t="s">
        <v>31</v>
      </c>
      <c r="K165" s="19" t="s">
        <v>531</v>
      </c>
      <c r="L165" s="20" t="s">
        <v>120</v>
      </c>
      <c r="M165" s="825">
        <v>25891</v>
      </c>
      <c r="N165" s="423">
        <v>618.6</v>
      </c>
      <c r="O165" s="423"/>
      <c r="P165" s="20" t="s">
        <v>120</v>
      </c>
      <c r="Q165" s="300" t="s">
        <v>39</v>
      </c>
      <c r="R165" s="59" t="s">
        <v>531</v>
      </c>
      <c r="S165" s="958">
        <v>5254</v>
      </c>
      <c r="T165" s="44">
        <v>5254</v>
      </c>
      <c r="U165" s="3">
        <v>1</v>
      </c>
      <c r="V165" s="59">
        <v>45964</v>
      </c>
      <c r="W165" s="7">
        <v>1</v>
      </c>
      <c r="X165" s="7">
        <v>1</v>
      </c>
      <c r="Y165" s="7">
        <v>1</v>
      </c>
      <c r="Z165" s="379">
        <v>46002</v>
      </c>
      <c r="AA165" s="373" t="s">
        <v>789</v>
      </c>
      <c r="AB165" s="352" t="s">
        <v>1072</v>
      </c>
      <c r="AC165" s="824"/>
      <c r="AD165" s="824"/>
      <c r="AE165" s="1026"/>
    </row>
    <row r="166" spans="1:31" ht="39.75" customHeight="1">
      <c r="A166" s="297" t="s">
        <v>1073</v>
      </c>
      <c r="B166" s="311" t="s">
        <v>1060</v>
      </c>
      <c r="C166" s="19">
        <v>46045</v>
      </c>
      <c r="D166" s="305" t="s">
        <v>57</v>
      </c>
      <c r="E166" s="19"/>
      <c r="F166" s="18" t="s">
        <v>1063</v>
      </c>
      <c r="G166" s="303"/>
      <c r="H166" s="786">
        <v>83</v>
      </c>
      <c r="I166" s="304" t="s">
        <v>787</v>
      </c>
      <c r="J166" s="20" t="s">
        <v>31</v>
      </c>
      <c r="K166" s="19" t="s">
        <v>531</v>
      </c>
      <c r="L166" s="20" t="s">
        <v>120</v>
      </c>
      <c r="M166" s="825">
        <v>170</v>
      </c>
      <c r="N166" s="423">
        <v>499.4</v>
      </c>
      <c r="O166" s="423"/>
      <c r="P166" s="20" t="s">
        <v>120</v>
      </c>
      <c r="Q166" s="300" t="s">
        <v>39</v>
      </c>
      <c r="R166" s="988" t="s">
        <v>531</v>
      </c>
      <c r="S166" s="1008">
        <v>5947</v>
      </c>
      <c r="T166" s="44">
        <v>5947</v>
      </c>
      <c r="U166" s="3">
        <v>1</v>
      </c>
      <c r="V166" s="59">
        <v>45964</v>
      </c>
      <c r="W166" s="7">
        <v>1</v>
      </c>
      <c r="X166" s="7">
        <v>1</v>
      </c>
      <c r="Y166" s="7">
        <v>1</v>
      </c>
      <c r="Z166" s="379">
        <v>46002</v>
      </c>
      <c r="AA166" s="373" t="s">
        <v>789</v>
      </c>
      <c r="AB166" s="352" t="s">
        <v>1074</v>
      </c>
      <c r="AC166" s="824"/>
      <c r="AD166" s="824"/>
      <c r="AE166" s="1026"/>
    </row>
    <row r="167" spans="1:31" ht="39.75" customHeight="1">
      <c r="A167" s="297" t="s">
        <v>1075</v>
      </c>
      <c r="B167" s="311" t="s">
        <v>1060</v>
      </c>
      <c r="C167" s="19">
        <v>46045</v>
      </c>
      <c r="D167" s="305" t="s">
        <v>57</v>
      </c>
      <c r="E167" s="19"/>
      <c r="F167" s="18" t="s">
        <v>1063</v>
      </c>
      <c r="G167" s="303"/>
      <c r="H167" s="786">
        <v>85</v>
      </c>
      <c r="I167" s="304" t="s">
        <v>787</v>
      </c>
      <c r="J167" s="20" t="s">
        <v>31</v>
      </c>
      <c r="K167" s="19" t="s">
        <v>531</v>
      </c>
      <c r="L167" s="20" t="s">
        <v>120</v>
      </c>
      <c r="M167" s="825">
        <v>30788</v>
      </c>
      <c r="N167" s="423">
        <v>678.2</v>
      </c>
      <c r="O167" s="423"/>
      <c r="P167" s="20" t="s">
        <v>120</v>
      </c>
      <c r="Q167" s="300" t="s">
        <v>39</v>
      </c>
      <c r="R167" s="363" t="s">
        <v>531</v>
      </c>
      <c r="S167" s="655">
        <v>5599</v>
      </c>
      <c r="T167" s="644">
        <v>5599</v>
      </c>
      <c r="U167" s="3">
        <v>1</v>
      </c>
      <c r="V167" s="59">
        <v>45964</v>
      </c>
      <c r="W167" s="7">
        <v>1</v>
      </c>
      <c r="X167" s="7">
        <v>1</v>
      </c>
      <c r="Y167" s="7">
        <v>1</v>
      </c>
      <c r="Z167" s="379">
        <v>45999</v>
      </c>
      <c r="AA167" s="373" t="s">
        <v>789</v>
      </c>
      <c r="AB167" s="352" t="s">
        <v>1076</v>
      </c>
      <c r="AC167" s="824"/>
      <c r="AD167" s="824"/>
      <c r="AE167" s="1026"/>
    </row>
    <row r="168" spans="1:31" ht="39.75" customHeight="1">
      <c r="A168" s="297" t="s">
        <v>1077</v>
      </c>
      <c r="B168" s="355" t="s">
        <v>1060</v>
      </c>
      <c r="C168" s="299">
        <v>46045</v>
      </c>
      <c r="D168" s="457" t="s">
        <v>57</v>
      </c>
      <c r="E168" s="299">
        <v>45959</v>
      </c>
      <c r="F168" s="298" t="s">
        <v>1063</v>
      </c>
      <c r="G168" s="495"/>
      <c r="H168" s="679">
        <v>88</v>
      </c>
      <c r="I168" s="304" t="s">
        <v>787</v>
      </c>
      <c r="J168" s="20" t="s">
        <v>31</v>
      </c>
      <c r="K168" s="19" t="s">
        <v>531</v>
      </c>
      <c r="L168" s="20" t="s">
        <v>120</v>
      </c>
      <c r="M168" s="825">
        <v>5668</v>
      </c>
      <c r="N168" s="423">
        <v>588.79999999999995</v>
      </c>
      <c r="O168" s="423"/>
      <c r="P168" s="20" t="s">
        <v>120</v>
      </c>
      <c r="Q168" s="300" t="s">
        <v>39</v>
      </c>
      <c r="R168" s="363" t="s">
        <v>531</v>
      </c>
      <c r="S168" s="655">
        <v>6646</v>
      </c>
      <c r="T168" s="44">
        <v>6623</v>
      </c>
      <c r="U168" s="3">
        <v>1</v>
      </c>
      <c r="V168" s="59">
        <v>45964</v>
      </c>
      <c r="W168" s="7">
        <v>1</v>
      </c>
      <c r="X168" s="7">
        <v>1</v>
      </c>
      <c r="Y168" s="7">
        <v>1</v>
      </c>
      <c r="Z168" s="379">
        <v>45999</v>
      </c>
      <c r="AA168" s="373" t="s">
        <v>789</v>
      </c>
      <c r="AB168" s="834" t="s">
        <v>1078</v>
      </c>
      <c r="AC168" s="824"/>
      <c r="AD168" s="824"/>
      <c r="AE168" s="1026"/>
    </row>
    <row r="169" spans="1:31" ht="39.75" customHeight="1">
      <c r="A169" s="297" t="s">
        <v>1079</v>
      </c>
      <c r="B169" s="355" t="s">
        <v>1060</v>
      </c>
      <c r="C169" s="299">
        <v>46045</v>
      </c>
      <c r="D169" s="457" t="s">
        <v>57</v>
      </c>
      <c r="E169" s="299">
        <v>45959</v>
      </c>
      <c r="F169" s="298" t="s">
        <v>1063</v>
      </c>
      <c r="G169" s="495"/>
      <c r="H169" s="679">
        <v>30</v>
      </c>
      <c r="I169" s="304" t="s">
        <v>787</v>
      </c>
      <c r="J169" s="20" t="s">
        <v>31</v>
      </c>
      <c r="K169" s="19" t="s">
        <v>531</v>
      </c>
      <c r="L169" s="20" t="s">
        <v>120</v>
      </c>
      <c r="M169" s="825">
        <v>170</v>
      </c>
      <c r="N169" s="423">
        <v>499.4</v>
      </c>
      <c r="O169" s="423"/>
      <c r="P169" s="20" t="s">
        <v>120</v>
      </c>
      <c r="Q169" s="300" t="s">
        <v>39</v>
      </c>
      <c r="R169" s="363" t="s">
        <v>531</v>
      </c>
      <c r="S169" s="655">
        <v>2136</v>
      </c>
      <c r="T169" s="44">
        <v>2136</v>
      </c>
      <c r="U169" s="3">
        <v>1</v>
      </c>
      <c r="V169" s="59">
        <v>45973</v>
      </c>
      <c r="W169" s="7">
        <v>1</v>
      </c>
      <c r="X169" s="7">
        <v>1</v>
      </c>
      <c r="Y169" s="7">
        <v>1</v>
      </c>
      <c r="Z169" s="379">
        <v>46002</v>
      </c>
      <c r="AA169" s="373" t="s">
        <v>789</v>
      </c>
      <c r="AB169" s="834" t="s">
        <v>1080</v>
      </c>
      <c r="AC169" s="824"/>
      <c r="AD169" s="824"/>
      <c r="AE169" s="1026"/>
    </row>
    <row r="170" spans="1:31" ht="39.75" customHeight="1">
      <c r="A170" s="959" t="s">
        <v>1081</v>
      </c>
      <c r="B170" s="355" t="s">
        <v>1060</v>
      </c>
      <c r="C170" s="299">
        <v>45989</v>
      </c>
      <c r="D170" s="1259" t="s">
        <v>57</v>
      </c>
      <c r="E170" s="299">
        <v>45959</v>
      </c>
      <c r="F170" s="298" t="s">
        <v>144</v>
      </c>
      <c r="G170" s="495" t="s">
        <v>1082</v>
      </c>
      <c r="H170" s="300">
        <v>59</v>
      </c>
      <c r="I170" s="1256" t="s">
        <v>787</v>
      </c>
      <c r="J170" s="641" t="s">
        <v>31</v>
      </c>
      <c r="K170" s="19">
        <v>45964</v>
      </c>
      <c r="L170" s="641" t="s">
        <v>120</v>
      </c>
      <c r="M170" s="937">
        <v>65066.5</v>
      </c>
      <c r="N170" s="343">
        <v>54887.5</v>
      </c>
      <c r="O170" s="558"/>
      <c r="P170" s="20" t="s">
        <v>120</v>
      </c>
      <c r="Q170" s="279" t="s">
        <v>39</v>
      </c>
      <c r="R170" s="21">
        <v>45964</v>
      </c>
      <c r="S170" s="44">
        <v>5421</v>
      </c>
      <c r="T170" s="44">
        <v>5466</v>
      </c>
      <c r="U170" s="3">
        <v>1.01</v>
      </c>
      <c r="V170" s="59">
        <v>45985</v>
      </c>
      <c r="W170" s="280">
        <v>1</v>
      </c>
      <c r="X170" s="280">
        <v>1</v>
      </c>
      <c r="Y170" s="280">
        <v>1</v>
      </c>
      <c r="Z170" s="59">
        <v>46034</v>
      </c>
      <c r="AA170" s="373" t="s">
        <v>940</v>
      </c>
      <c r="AB170" s="1032" t="s">
        <v>1083</v>
      </c>
      <c r="AC170" s="824"/>
      <c r="AD170" s="824"/>
      <c r="AE170" s="1026"/>
    </row>
    <row r="171" spans="1:31" ht="39.75" customHeight="1">
      <c r="A171" s="959" t="s">
        <v>1084</v>
      </c>
      <c r="B171" s="355" t="s">
        <v>1060</v>
      </c>
      <c r="C171" s="299">
        <v>46010</v>
      </c>
      <c r="D171" s="1259" t="s">
        <v>57</v>
      </c>
      <c r="E171" s="299">
        <v>45959</v>
      </c>
      <c r="F171" s="298" t="s">
        <v>144</v>
      </c>
      <c r="G171" s="495" t="s">
        <v>1085</v>
      </c>
      <c r="H171" s="300">
        <v>89</v>
      </c>
      <c r="I171" s="1256" t="s">
        <v>787</v>
      </c>
      <c r="J171" s="641" t="s">
        <v>31</v>
      </c>
      <c r="K171" s="19">
        <v>45964</v>
      </c>
      <c r="L171" s="641" t="s">
        <v>120</v>
      </c>
      <c r="M171" s="937">
        <v>81602</v>
      </c>
      <c r="N171" s="343">
        <v>67737</v>
      </c>
      <c r="O171" s="558"/>
      <c r="P171" s="20" t="s">
        <v>120</v>
      </c>
      <c r="Q171" s="279" t="s">
        <v>39</v>
      </c>
      <c r="R171" s="21">
        <v>45964</v>
      </c>
      <c r="S171" s="44">
        <v>6752</v>
      </c>
      <c r="T171" s="44">
        <v>6752</v>
      </c>
      <c r="U171" s="3">
        <v>1</v>
      </c>
      <c r="V171" s="59">
        <v>45992</v>
      </c>
      <c r="W171" s="280">
        <v>1</v>
      </c>
      <c r="X171" s="280">
        <v>1</v>
      </c>
      <c r="Y171" s="280">
        <v>1</v>
      </c>
      <c r="Z171" s="59">
        <v>46034</v>
      </c>
      <c r="AA171" s="373" t="s">
        <v>940</v>
      </c>
      <c r="AB171" s="1032" t="s">
        <v>1086</v>
      </c>
      <c r="AC171" s="824"/>
      <c r="AD171" s="824"/>
      <c r="AE171" s="1026"/>
    </row>
    <row r="172" spans="1:31" ht="39.75" customHeight="1">
      <c r="A172" s="959" t="s">
        <v>1087</v>
      </c>
      <c r="B172" s="355" t="s">
        <v>1060</v>
      </c>
      <c r="C172" s="299">
        <v>46045</v>
      </c>
      <c r="D172" s="1259" t="s">
        <v>57</v>
      </c>
      <c r="E172" s="299">
        <v>45959</v>
      </c>
      <c r="F172" s="298" t="s">
        <v>144</v>
      </c>
      <c r="G172" s="495"/>
      <c r="H172" s="300">
        <v>88</v>
      </c>
      <c r="I172" s="1256" t="s">
        <v>787</v>
      </c>
      <c r="J172" s="641" t="s">
        <v>31</v>
      </c>
      <c r="K172" s="19">
        <v>45961</v>
      </c>
      <c r="L172" s="20" t="s">
        <v>120</v>
      </c>
      <c r="M172" s="937">
        <v>88231.9</v>
      </c>
      <c r="N172" s="343">
        <v>75168.899999999994</v>
      </c>
      <c r="O172" s="558"/>
      <c r="P172" s="20" t="s">
        <v>120</v>
      </c>
      <c r="Q172" s="279" t="s">
        <v>39</v>
      </c>
      <c r="R172" s="21">
        <v>45961</v>
      </c>
      <c r="S172" s="44">
        <v>7274</v>
      </c>
      <c r="T172" s="44">
        <v>7274</v>
      </c>
      <c r="U172" s="3">
        <v>1</v>
      </c>
      <c r="V172" s="59">
        <v>45968</v>
      </c>
      <c r="W172" s="280">
        <v>1</v>
      </c>
      <c r="X172" s="280">
        <v>1</v>
      </c>
      <c r="Y172" s="280">
        <v>1</v>
      </c>
      <c r="Z172" s="59">
        <v>46024</v>
      </c>
      <c r="AA172" s="373" t="s">
        <v>940</v>
      </c>
      <c r="AB172" s="1032" t="s">
        <v>1088</v>
      </c>
      <c r="AC172" s="824"/>
      <c r="AD172" s="824"/>
      <c r="AE172" s="1026"/>
    </row>
    <row r="173" spans="1:31" ht="39.75" customHeight="1">
      <c r="A173" s="959" t="s">
        <v>1089</v>
      </c>
      <c r="B173" s="355" t="s">
        <v>1060</v>
      </c>
      <c r="C173" s="299">
        <v>45989</v>
      </c>
      <c r="D173" s="1259" t="s">
        <v>57</v>
      </c>
      <c r="E173" s="299">
        <v>45959</v>
      </c>
      <c r="F173" s="298" t="s">
        <v>144</v>
      </c>
      <c r="G173" s="495" t="s">
        <v>1090</v>
      </c>
      <c r="H173" s="300">
        <v>87</v>
      </c>
      <c r="I173" s="1256" t="s">
        <v>787</v>
      </c>
      <c r="J173" s="641" t="s">
        <v>31</v>
      </c>
      <c r="K173" s="19">
        <v>45964</v>
      </c>
      <c r="L173" s="641" t="s">
        <v>120</v>
      </c>
      <c r="M173" s="937">
        <v>93578</v>
      </c>
      <c r="N173" s="343">
        <v>78339</v>
      </c>
      <c r="O173" s="558"/>
      <c r="P173" s="20" t="s">
        <v>120</v>
      </c>
      <c r="Q173" s="279" t="s">
        <v>39</v>
      </c>
      <c r="R173" s="21">
        <v>45964</v>
      </c>
      <c r="S173" s="44">
        <v>7782</v>
      </c>
      <c r="T173" s="44">
        <v>7782</v>
      </c>
      <c r="U173" s="3">
        <v>1</v>
      </c>
      <c r="V173" s="59">
        <v>45975</v>
      </c>
      <c r="W173" s="280">
        <v>1</v>
      </c>
      <c r="X173" s="280">
        <v>1</v>
      </c>
      <c r="Y173" s="280">
        <v>1</v>
      </c>
      <c r="Z173" s="59">
        <v>46024</v>
      </c>
      <c r="AA173" s="373" t="s">
        <v>940</v>
      </c>
      <c r="AB173" s="1145" t="s">
        <v>1091</v>
      </c>
      <c r="AC173" s="824"/>
      <c r="AD173" s="824"/>
      <c r="AE173" s="1026"/>
    </row>
    <row r="174" spans="1:31" ht="39.75" customHeight="1">
      <c r="A174" s="959" t="s">
        <v>1092</v>
      </c>
      <c r="B174" s="355" t="s">
        <v>1060</v>
      </c>
      <c r="C174" s="299">
        <v>46045</v>
      </c>
      <c r="D174" s="1259" t="s">
        <v>57</v>
      </c>
      <c r="E174" s="299">
        <v>45959</v>
      </c>
      <c r="F174" s="298" t="s">
        <v>144</v>
      </c>
      <c r="G174" s="495"/>
      <c r="H174" s="300">
        <v>90</v>
      </c>
      <c r="I174" s="1256" t="s">
        <v>787</v>
      </c>
      <c r="J174" s="641" t="s">
        <v>31</v>
      </c>
      <c r="K174" s="19">
        <v>45964</v>
      </c>
      <c r="L174" s="20" t="s">
        <v>120</v>
      </c>
      <c r="M174" s="937">
        <v>84896</v>
      </c>
      <c r="N174" s="343">
        <v>70895</v>
      </c>
      <c r="O174" s="558"/>
      <c r="P174" s="20" t="s">
        <v>120</v>
      </c>
      <c r="Q174" s="279" t="s">
        <v>39</v>
      </c>
      <c r="R174" s="21">
        <v>45964</v>
      </c>
      <c r="S174" s="44">
        <v>7060</v>
      </c>
      <c r="T174" s="44">
        <v>7060</v>
      </c>
      <c r="U174" s="3">
        <v>1</v>
      </c>
      <c r="V174" s="59">
        <v>45973</v>
      </c>
      <c r="W174" s="280">
        <v>1</v>
      </c>
      <c r="X174" s="280">
        <v>1</v>
      </c>
      <c r="Y174" s="280">
        <v>1</v>
      </c>
      <c r="Z174" s="59">
        <v>46024</v>
      </c>
      <c r="AA174" s="373" t="s">
        <v>940</v>
      </c>
      <c r="AB174" s="1032" t="s">
        <v>1093</v>
      </c>
      <c r="AC174" s="824"/>
      <c r="AD174" s="824"/>
      <c r="AE174" s="1026"/>
    </row>
    <row r="175" spans="1:31" ht="39.75" customHeight="1">
      <c r="A175" s="948" t="s">
        <v>1094</v>
      </c>
      <c r="B175" s="355" t="s">
        <v>1060</v>
      </c>
      <c r="C175" s="768">
        <v>46019</v>
      </c>
      <c r="D175" s="1259" t="s">
        <v>57</v>
      </c>
      <c r="E175" s="768">
        <v>45959</v>
      </c>
      <c r="F175" s="769" t="s">
        <v>144</v>
      </c>
      <c r="G175" s="769" t="s">
        <v>1095</v>
      </c>
      <c r="H175" s="770">
        <v>90</v>
      </c>
      <c r="I175" s="1256" t="s">
        <v>787</v>
      </c>
      <c r="J175" s="759" t="s">
        <v>31</v>
      </c>
      <c r="K175" s="772">
        <v>45961</v>
      </c>
      <c r="L175" s="759" t="s">
        <v>120</v>
      </c>
      <c r="M175" s="861">
        <v>91897</v>
      </c>
      <c r="N175" s="343">
        <v>76050</v>
      </c>
      <c r="O175" s="558"/>
      <c r="P175" s="774" t="s">
        <v>120</v>
      </c>
      <c r="Q175" s="1383" t="s">
        <v>39</v>
      </c>
      <c r="R175" s="782">
        <v>45961</v>
      </c>
      <c r="S175" s="749">
        <v>7457</v>
      </c>
      <c r="T175" s="749">
        <v>7468</v>
      </c>
      <c r="U175" s="3">
        <v>1</v>
      </c>
      <c r="V175" s="740">
        <v>45974</v>
      </c>
      <c r="W175" s="280">
        <v>1</v>
      </c>
      <c r="X175" s="280">
        <v>1</v>
      </c>
      <c r="Y175" s="280">
        <v>1</v>
      </c>
      <c r="Z175" s="59">
        <v>46034</v>
      </c>
      <c r="AA175" s="373" t="s">
        <v>940</v>
      </c>
      <c r="AB175" s="1032" t="s">
        <v>1096</v>
      </c>
      <c r="AC175" s="824"/>
      <c r="AD175" s="824"/>
      <c r="AE175" s="1026"/>
    </row>
    <row r="176" spans="1:31" ht="39.75" customHeight="1">
      <c r="A176" s="959" t="s">
        <v>1097</v>
      </c>
      <c r="B176" s="355" t="s">
        <v>1060</v>
      </c>
      <c r="C176" s="299">
        <v>45989</v>
      </c>
      <c r="D176" s="1259" t="s">
        <v>57</v>
      </c>
      <c r="E176" s="299">
        <v>45959</v>
      </c>
      <c r="F176" s="298" t="s">
        <v>144</v>
      </c>
      <c r="G176" s="495" t="s">
        <v>1098</v>
      </c>
      <c r="H176" s="300">
        <v>90</v>
      </c>
      <c r="I176" s="1256" t="s">
        <v>787</v>
      </c>
      <c r="J176" s="641" t="s">
        <v>31</v>
      </c>
      <c r="K176" s="19">
        <v>45964</v>
      </c>
      <c r="L176" s="641" t="s">
        <v>120</v>
      </c>
      <c r="M176" s="937">
        <v>96685</v>
      </c>
      <c r="N176" s="343">
        <v>80682</v>
      </c>
      <c r="O176" s="558"/>
      <c r="P176" s="20" t="s">
        <v>120</v>
      </c>
      <c r="Q176" s="279" t="s">
        <v>39</v>
      </c>
      <c r="R176" s="21">
        <v>45964</v>
      </c>
      <c r="S176" s="44">
        <v>7926</v>
      </c>
      <c r="T176" s="44">
        <v>8042</v>
      </c>
      <c r="U176" s="3">
        <v>1.01</v>
      </c>
      <c r="V176" s="59">
        <v>45981</v>
      </c>
      <c r="W176" s="280">
        <v>1</v>
      </c>
      <c r="X176" s="280">
        <v>1</v>
      </c>
      <c r="Y176" s="280">
        <v>1</v>
      </c>
      <c r="Z176" s="59">
        <v>46024</v>
      </c>
      <c r="AA176" s="373" t="s">
        <v>940</v>
      </c>
      <c r="AB176" s="1032" t="s">
        <v>1099</v>
      </c>
      <c r="AC176" s="824"/>
      <c r="AD176" s="824"/>
      <c r="AE176" s="1026"/>
    </row>
    <row r="177" spans="1:31" ht="39.75" customHeight="1">
      <c r="A177" s="948" t="s">
        <v>1100</v>
      </c>
      <c r="B177" s="355" t="s">
        <v>1060</v>
      </c>
      <c r="C177" s="768">
        <v>46019</v>
      </c>
      <c r="D177" s="1259" t="s">
        <v>57</v>
      </c>
      <c r="E177" s="768">
        <v>45959</v>
      </c>
      <c r="F177" s="769" t="s">
        <v>144</v>
      </c>
      <c r="G177" s="769" t="s">
        <v>1101</v>
      </c>
      <c r="H177" s="770">
        <v>90</v>
      </c>
      <c r="I177" s="1256" t="s">
        <v>787</v>
      </c>
      <c r="J177" s="759" t="s">
        <v>31</v>
      </c>
      <c r="K177" s="772">
        <v>45964</v>
      </c>
      <c r="L177" s="759" t="s">
        <v>120</v>
      </c>
      <c r="M177" s="861">
        <v>85815</v>
      </c>
      <c r="N177" s="343">
        <v>71126</v>
      </c>
      <c r="O177" s="558"/>
      <c r="P177" s="774" t="s">
        <v>120</v>
      </c>
      <c r="Q177" s="1383" t="s">
        <v>39</v>
      </c>
      <c r="R177" s="782">
        <v>45964</v>
      </c>
      <c r="S177" s="749">
        <v>6981</v>
      </c>
      <c r="T177" s="749">
        <v>6963</v>
      </c>
      <c r="U177" s="3">
        <v>1</v>
      </c>
      <c r="V177" s="740">
        <v>45981</v>
      </c>
      <c r="W177" s="280">
        <v>1</v>
      </c>
      <c r="X177" s="280">
        <v>1</v>
      </c>
      <c r="Y177" s="280">
        <v>1</v>
      </c>
      <c r="Z177" s="59">
        <v>46024</v>
      </c>
      <c r="AA177" s="373" t="s">
        <v>940</v>
      </c>
      <c r="AB177" s="1032" t="s">
        <v>1102</v>
      </c>
      <c r="AC177" s="824"/>
      <c r="AD177" s="824"/>
      <c r="AE177" s="1026"/>
    </row>
    <row r="178" spans="1:31" ht="39.75" customHeight="1">
      <c r="A178" s="948" t="s">
        <v>1103</v>
      </c>
      <c r="B178" s="355" t="s">
        <v>1060</v>
      </c>
      <c r="C178" s="768">
        <v>46021</v>
      </c>
      <c r="D178" s="1259" t="s">
        <v>57</v>
      </c>
      <c r="E178" s="768">
        <v>45959</v>
      </c>
      <c r="F178" s="769" t="s">
        <v>144</v>
      </c>
      <c r="G178" s="769" t="s">
        <v>1104</v>
      </c>
      <c r="H178" s="770">
        <v>88</v>
      </c>
      <c r="I178" s="1256" t="s">
        <v>787</v>
      </c>
      <c r="J178" s="759" t="s">
        <v>31</v>
      </c>
      <c r="K178" s="772">
        <v>45964</v>
      </c>
      <c r="L178" s="759" t="s">
        <v>120</v>
      </c>
      <c r="M178" s="861">
        <v>78736.5</v>
      </c>
      <c r="N178" s="343">
        <v>65465.5</v>
      </c>
      <c r="O178" s="558"/>
      <c r="P178" s="774" t="s">
        <v>120</v>
      </c>
      <c r="Q178" s="1383" t="s">
        <v>39</v>
      </c>
      <c r="R178" s="782">
        <v>45964</v>
      </c>
      <c r="S178" s="749">
        <v>6403</v>
      </c>
      <c r="T178" s="749">
        <v>6403</v>
      </c>
      <c r="U178" s="3">
        <v>1</v>
      </c>
      <c r="V178" s="740">
        <v>46000</v>
      </c>
      <c r="W178" s="280">
        <v>1</v>
      </c>
      <c r="X178" s="280">
        <v>1</v>
      </c>
      <c r="Y178" s="280">
        <v>1</v>
      </c>
      <c r="Z178" s="740">
        <v>46048</v>
      </c>
      <c r="AA178" s="373" t="s">
        <v>940</v>
      </c>
      <c r="AB178" s="1032" t="s">
        <v>1105</v>
      </c>
      <c r="AC178" s="824"/>
      <c r="AD178" s="824"/>
      <c r="AE178" s="1026"/>
    </row>
    <row r="179" spans="1:31" ht="39.75" customHeight="1">
      <c r="A179" s="948" t="s">
        <v>1106</v>
      </c>
      <c r="B179" s="355" t="s">
        <v>1060</v>
      </c>
      <c r="C179" s="768">
        <v>46021</v>
      </c>
      <c r="D179" s="1259" t="s">
        <v>57</v>
      </c>
      <c r="E179" s="768">
        <v>45959</v>
      </c>
      <c r="F179" s="769" t="s">
        <v>144</v>
      </c>
      <c r="G179" s="769" t="s">
        <v>1107</v>
      </c>
      <c r="H179" s="770">
        <v>86</v>
      </c>
      <c r="I179" s="1256" t="s">
        <v>787</v>
      </c>
      <c r="J179" s="759" t="s">
        <v>31</v>
      </c>
      <c r="K179" s="772">
        <v>45964</v>
      </c>
      <c r="L179" s="759" t="s">
        <v>120</v>
      </c>
      <c r="M179" s="861">
        <v>80698</v>
      </c>
      <c r="N179" s="343">
        <v>67837</v>
      </c>
      <c r="O179" s="558"/>
      <c r="P179" s="774" t="s">
        <v>120</v>
      </c>
      <c r="Q179" s="1383" t="s">
        <v>39</v>
      </c>
      <c r="R179" s="782">
        <v>45964</v>
      </c>
      <c r="S179" s="749">
        <v>6739</v>
      </c>
      <c r="T179" s="749">
        <v>6739</v>
      </c>
      <c r="U179" s="3">
        <v>1</v>
      </c>
      <c r="V179" s="740">
        <v>46008</v>
      </c>
      <c r="W179" s="280">
        <v>1</v>
      </c>
      <c r="X179" s="280">
        <v>1</v>
      </c>
      <c r="Y179" s="280">
        <v>1</v>
      </c>
      <c r="Z179" s="363">
        <v>46053</v>
      </c>
      <c r="AA179" s="373" t="s">
        <v>940</v>
      </c>
      <c r="AB179" s="1032" t="s">
        <v>1108</v>
      </c>
      <c r="AC179" s="824"/>
      <c r="AD179" s="824"/>
      <c r="AE179" s="1026"/>
    </row>
    <row r="180" spans="1:31" ht="39.75" customHeight="1">
      <c r="A180" s="948" t="s">
        <v>1109</v>
      </c>
      <c r="B180" s="355" t="s">
        <v>1060</v>
      </c>
      <c r="C180" s="299">
        <v>46052</v>
      </c>
      <c r="D180" s="1259" t="s">
        <v>57</v>
      </c>
      <c r="E180" s="768">
        <v>45959</v>
      </c>
      <c r="F180" s="769" t="s">
        <v>144</v>
      </c>
      <c r="G180" s="769" t="s">
        <v>1110</v>
      </c>
      <c r="H180" s="770">
        <v>87</v>
      </c>
      <c r="I180" s="1256" t="s">
        <v>787</v>
      </c>
      <c r="J180" s="759" t="s">
        <v>31</v>
      </c>
      <c r="K180" s="772">
        <v>45964</v>
      </c>
      <c r="L180" s="759" t="s">
        <v>120</v>
      </c>
      <c r="M180" s="861">
        <v>79552</v>
      </c>
      <c r="N180" s="343">
        <v>66689</v>
      </c>
      <c r="O180" s="558"/>
      <c r="P180" s="774" t="s">
        <v>120</v>
      </c>
      <c r="Q180" s="1383" t="s">
        <v>39</v>
      </c>
      <c r="R180" s="782">
        <v>45964</v>
      </c>
      <c r="S180" s="749">
        <v>6577</v>
      </c>
      <c r="T180" s="749">
        <v>6577</v>
      </c>
      <c r="U180" s="3">
        <v>1</v>
      </c>
      <c r="V180" s="740">
        <v>46000</v>
      </c>
      <c r="W180" s="763">
        <v>1</v>
      </c>
      <c r="X180" s="763">
        <v>1</v>
      </c>
      <c r="Y180" s="280">
        <v>1</v>
      </c>
      <c r="Z180" s="740">
        <v>46048</v>
      </c>
      <c r="AA180" s="373" t="s">
        <v>940</v>
      </c>
      <c r="AB180" s="1033" t="s">
        <v>1111</v>
      </c>
      <c r="AC180" s="824"/>
      <c r="AD180" s="824"/>
      <c r="AE180" s="1026"/>
    </row>
    <row r="181" spans="1:31" ht="39.75" customHeight="1">
      <c r="A181" s="948" t="s">
        <v>1112</v>
      </c>
      <c r="B181" s="355" t="s">
        <v>1060</v>
      </c>
      <c r="C181" s="768">
        <v>46019</v>
      </c>
      <c r="D181" s="1259" t="s">
        <v>57</v>
      </c>
      <c r="E181" s="768">
        <v>45959</v>
      </c>
      <c r="F181" s="769" t="s">
        <v>144</v>
      </c>
      <c r="G181" s="769" t="s">
        <v>1113</v>
      </c>
      <c r="H181" s="770">
        <v>87</v>
      </c>
      <c r="I181" s="1256" t="s">
        <v>787</v>
      </c>
      <c r="J181" s="759" t="s">
        <v>31</v>
      </c>
      <c r="K181" s="772">
        <v>45964</v>
      </c>
      <c r="L181" s="759" t="s">
        <v>120</v>
      </c>
      <c r="M181" s="861">
        <v>87875</v>
      </c>
      <c r="N181" s="343">
        <v>74526</v>
      </c>
      <c r="O181" s="558"/>
      <c r="P181" s="774" t="s">
        <v>120</v>
      </c>
      <c r="Q181" s="1383" t="s">
        <v>39</v>
      </c>
      <c r="R181" s="782">
        <v>45964</v>
      </c>
      <c r="S181" s="749">
        <v>7319</v>
      </c>
      <c r="T181" s="749">
        <v>7319</v>
      </c>
      <c r="U181" s="3">
        <v>1</v>
      </c>
      <c r="V181" s="740">
        <v>46000</v>
      </c>
      <c r="W181" s="280">
        <v>1</v>
      </c>
      <c r="X181" s="280">
        <v>1</v>
      </c>
      <c r="Y181" s="280">
        <v>1</v>
      </c>
      <c r="Z181" s="59">
        <v>46034</v>
      </c>
      <c r="AA181" s="373" t="s">
        <v>940</v>
      </c>
      <c r="AB181" s="1032" t="s">
        <v>1114</v>
      </c>
      <c r="AC181" s="824"/>
      <c r="AD181" s="824"/>
      <c r="AE181" s="1026"/>
    </row>
    <row r="182" spans="1:31" ht="39.75" customHeight="1">
      <c r="A182" s="298"/>
      <c r="B182" s="355"/>
      <c r="C182" s="299"/>
      <c r="D182" s="457"/>
      <c r="E182" s="299"/>
      <c r="F182" s="298"/>
      <c r="G182" s="495"/>
      <c r="H182" s="679"/>
      <c r="I182" s="304"/>
      <c r="J182" s="20"/>
      <c r="K182" s="19"/>
      <c r="L182" s="20"/>
      <c r="M182" s="825"/>
      <c r="N182" s="423"/>
      <c r="O182" s="423"/>
      <c r="P182" s="20"/>
      <c r="Q182" s="300"/>
      <c r="R182" s="1380"/>
      <c r="S182" s="1381"/>
      <c r="T182" s="1382"/>
      <c r="U182" s="1379"/>
      <c r="V182" s="59"/>
      <c r="W182" s="7"/>
      <c r="X182" s="7"/>
      <c r="Y182" s="7"/>
      <c r="Z182" s="379"/>
      <c r="AA182" s="379"/>
      <c r="AB182" s="834"/>
      <c r="AC182" s="824"/>
      <c r="AD182" s="824"/>
      <c r="AE182" s="1026"/>
    </row>
    <row r="183" spans="1:31" ht="39.75" customHeight="1">
      <c r="A183" s="1011"/>
      <c r="B183" s="576"/>
      <c r="C183" s="24"/>
      <c r="D183" s="24"/>
      <c r="E183" s="24"/>
      <c r="F183" s="577"/>
      <c r="G183" s="666"/>
      <c r="H183" s="579"/>
      <c r="I183" s="584"/>
      <c r="J183" s="579"/>
      <c r="K183" s="576"/>
      <c r="L183" s="579"/>
      <c r="M183" s="987"/>
      <c r="N183" s="1012"/>
      <c r="O183" s="1012"/>
      <c r="P183" s="579"/>
      <c r="Q183" s="579"/>
      <c r="R183" s="413"/>
      <c r="S183" s="432"/>
      <c r="T183" s="432"/>
      <c r="U183" s="79"/>
      <c r="V183" s="100"/>
      <c r="W183" s="268"/>
      <c r="X183" s="268"/>
      <c r="Y183" s="268"/>
      <c r="Z183" s="370"/>
      <c r="AA183" s="370"/>
      <c r="AB183" s="251"/>
    </row>
    <row r="184" spans="1:31" ht="39.75" customHeight="1">
      <c r="A184" s="596" t="s">
        <v>1115</v>
      </c>
      <c r="B184" s="427"/>
      <c r="C184" s="428"/>
      <c r="D184" s="428"/>
      <c r="E184" s="428"/>
      <c r="F184" s="476"/>
      <c r="G184" s="429"/>
      <c r="H184" s="54"/>
      <c r="I184" s="477"/>
      <c r="J184" s="54"/>
      <c r="K184" s="427"/>
      <c r="L184" s="54"/>
      <c r="M184" s="430"/>
      <c r="N184" s="431">
        <v>31333</v>
      </c>
      <c r="O184" s="54"/>
      <c r="P184" s="54"/>
      <c r="Q184" s="413"/>
      <c r="R184" s="432"/>
      <c r="S184" s="432"/>
      <c r="T184" s="477"/>
      <c r="U184" s="350"/>
      <c r="V184" s="413"/>
      <c r="W184" s="351"/>
      <c r="X184" s="351"/>
      <c r="Y184" s="351"/>
      <c r="Z184" s="413"/>
    </row>
    <row r="185" spans="1:31" ht="39.75" customHeight="1">
      <c r="A185" s="447"/>
      <c r="B185" s="427"/>
      <c r="C185" s="428"/>
      <c r="D185" s="428"/>
      <c r="E185" s="428"/>
      <c r="F185" s="476"/>
      <c r="G185" s="429"/>
      <c r="H185" s="54"/>
      <c r="I185" s="477"/>
      <c r="J185" s="54"/>
      <c r="K185" s="427"/>
      <c r="L185" s="54"/>
      <c r="M185" s="430">
        <v>8612296.6500000004</v>
      </c>
      <c r="N185" s="431">
        <v>8794083.6999999993</v>
      </c>
      <c r="O185" s="54"/>
      <c r="P185" s="54"/>
      <c r="Q185" s="413"/>
      <c r="R185" s="432"/>
      <c r="S185" s="432"/>
      <c r="T185" s="477"/>
      <c r="U185" s="350"/>
      <c r="V185" s="413"/>
      <c r="W185" s="351"/>
      <c r="X185" s="351"/>
      <c r="Y185" s="351"/>
      <c r="Z185" s="413"/>
    </row>
    <row r="186" spans="1:31" ht="39.75" customHeight="1">
      <c r="A186" s="185"/>
      <c r="Q186" s="41"/>
    </row>
    <row r="187" spans="1:31" ht="39.75" customHeight="1">
      <c r="A187" s="433" t="s">
        <v>1116</v>
      </c>
      <c r="B187" s="434"/>
    </row>
    <row r="188" spans="1:31" ht="39.75" customHeight="1">
      <c r="A188" s="342" t="s">
        <v>67</v>
      </c>
      <c r="B188" s="436" t="s">
        <v>91</v>
      </c>
      <c r="C188" s="444" t="s">
        <v>92</v>
      </c>
      <c r="D188" s="436" t="s">
        <v>93</v>
      </c>
      <c r="E188" s="436" t="s">
        <v>94</v>
      </c>
      <c r="F188" s="436" t="s">
        <v>95</v>
      </c>
      <c r="G188" s="436" t="s">
        <v>96</v>
      </c>
      <c r="H188" s="436" t="s">
        <v>68</v>
      </c>
      <c r="I188" s="436" t="s">
        <v>97</v>
      </c>
      <c r="J188" s="436" t="s">
        <v>27</v>
      </c>
      <c r="K188" s="436" t="s">
        <v>99</v>
      </c>
      <c r="L188" s="436" t="s">
        <v>100</v>
      </c>
      <c r="M188" s="445" t="s">
        <v>101</v>
      </c>
      <c r="N188" s="445" t="s">
        <v>865</v>
      </c>
      <c r="O188" s="435" t="s">
        <v>866</v>
      </c>
      <c r="P188" s="436" t="s">
        <v>102</v>
      </c>
      <c r="Q188" s="436" t="s">
        <v>103</v>
      </c>
      <c r="R188" s="436" t="s">
        <v>104</v>
      </c>
      <c r="S188" s="436" t="s">
        <v>69</v>
      </c>
      <c r="T188" s="436" t="s">
        <v>108</v>
      </c>
      <c r="U188" s="436" t="s">
        <v>110</v>
      </c>
      <c r="V188" s="436" t="s">
        <v>111</v>
      </c>
      <c r="W188" s="446" t="s">
        <v>112</v>
      </c>
      <c r="X188" s="436" t="s">
        <v>113</v>
      </c>
      <c r="Y188" s="436" t="s">
        <v>759</v>
      </c>
      <c r="Z188" s="356" t="s">
        <v>867</v>
      </c>
      <c r="AA188" s="436" t="s">
        <v>868</v>
      </c>
      <c r="AB188" s="1061" t="s">
        <v>869</v>
      </c>
    </row>
    <row r="189" spans="1:31" ht="39.75" customHeight="1">
      <c r="A189" s="563" t="s">
        <v>381</v>
      </c>
      <c r="B189" s="377" t="s">
        <v>35</v>
      </c>
      <c r="C189" s="360">
        <v>45960</v>
      </c>
      <c r="D189" s="360" t="s">
        <v>55</v>
      </c>
      <c r="E189" s="360">
        <v>45852</v>
      </c>
      <c r="F189" s="375" t="s">
        <v>52</v>
      </c>
      <c r="G189" s="361" t="s">
        <v>382</v>
      </c>
      <c r="H189" s="362">
        <v>0</v>
      </c>
      <c r="I189" s="362" t="s">
        <v>787</v>
      </c>
      <c r="J189" s="362" t="s">
        <v>31</v>
      </c>
      <c r="K189" s="360">
        <v>45852</v>
      </c>
      <c r="L189" s="362" t="s">
        <v>120</v>
      </c>
      <c r="M189" s="651">
        <v>42837.2</v>
      </c>
      <c r="N189" s="415"/>
      <c r="O189" s="415"/>
      <c r="P189" s="362" t="s">
        <v>120</v>
      </c>
      <c r="Q189" s="565" t="s">
        <v>39</v>
      </c>
      <c r="R189" s="363">
        <v>45852</v>
      </c>
      <c r="S189" s="376">
        <v>3432</v>
      </c>
      <c r="T189" s="387">
        <v>3519</v>
      </c>
      <c r="U189" s="3">
        <v>1.03</v>
      </c>
      <c r="V189" s="505">
        <v>45866</v>
      </c>
      <c r="W189" s="280">
        <v>1</v>
      </c>
      <c r="X189" s="280">
        <v>1</v>
      </c>
      <c r="Y189" s="466">
        <v>1</v>
      </c>
      <c r="Z189" s="373" t="s">
        <v>940</v>
      </c>
      <c r="AA189" s="373" t="s">
        <v>940</v>
      </c>
      <c r="AB189" s="1060" t="s">
        <v>1117</v>
      </c>
    </row>
    <row r="190" spans="1:31" ht="39.75" customHeight="1">
      <c r="A190" s="563" t="s">
        <v>1118</v>
      </c>
      <c r="B190" s="377" t="s">
        <v>35</v>
      </c>
      <c r="C190" s="360">
        <v>45960</v>
      </c>
      <c r="D190" s="360" t="s">
        <v>1119</v>
      </c>
      <c r="E190" s="360">
        <v>45897</v>
      </c>
      <c r="F190" s="358" t="s">
        <v>54</v>
      </c>
      <c r="G190" s="361"/>
      <c r="H190" s="362">
        <v>0</v>
      </c>
      <c r="I190" s="1155" t="s">
        <v>787</v>
      </c>
      <c r="J190" s="362" t="s">
        <v>31</v>
      </c>
      <c r="K190" s="360">
        <v>45891</v>
      </c>
      <c r="L190" s="300" t="s">
        <v>120</v>
      </c>
      <c r="M190" s="346">
        <v>184994.5</v>
      </c>
      <c r="N190" s="1055">
        <v>159271.5</v>
      </c>
      <c r="O190" s="1013"/>
      <c r="P190" s="362" t="s">
        <v>120</v>
      </c>
      <c r="Q190" s="565" t="s">
        <v>39</v>
      </c>
      <c r="R190" s="363">
        <v>45891</v>
      </c>
      <c r="S190" s="333">
        <v>14790</v>
      </c>
      <c r="T190" s="387">
        <v>14871</v>
      </c>
      <c r="U190" s="3">
        <v>1.01</v>
      </c>
      <c r="V190" s="505">
        <v>45910</v>
      </c>
      <c r="W190" s="280">
        <v>1</v>
      </c>
      <c r="X190" s="280">
        <v>0</v>
      </c>
      <c r="Y190" s="280">
        <v>0</v>
      </c>
      <c r="Z190" s="363">
        <v>46064</v>
      </c>
      <c r="AA190" s="652">
        <v>46064</v>
      </c>
      <c r="AB190" s="1233" t="s">
        <v>1120</v>
      </c>
    </row>
    <row r="191" spans="1:31" ht="39.75" customHeight="1">
      <c r="A191" s="563" t="s">
        <v>1121</v>
      </c>
      <c r="B191" s="377" t="s">
        <v>35</v>
      </c>
      <c r="C191" s="360">
        <v>45960</v>
      </c>
      <c r="D191" s="360" t="s">
        <v>1122</v>
      </c>
      <c r="E191" s="360">
        <v>45909</v>
      </c>
      <c r="F191" s="360" t="s">
        <v>56</v>
      </c>
      <c r="G191" s="361" t="s">
        <v>1123</v>
      </c>
      <c r="H191" s="362">
        <v>0</v>
      </c>
      <c r="I191" s="362" t="s">
        <v>787</v>
      </c>
      <c r="J191" s="362" t="s">
        <v>31</v>
      </c>
      <c r="K191" s="360">
        <v>45905</v>
      </c>
      <c r="L191" s="362" t="s">
        <v>120</v>
      </c>
      <c r="M191" s="700">
        <v>98170.1</v>
      </c>
      <c r="N191" s="999"/>
      <c r="O191" s="999"/>
      <c r="P191" s="695" t="s">
        <v>120</v>
      </c>
      <c r="Q191" s="565" t="s">
        <v>39</v>
      </c>
      <c r="R191" s="363">
        <v>45908</v>
      </c>
      <c r="S191" s="333">
        <v>9086</v>
      </c>
      <c r="T191" s="564">
        <v>8945</v>
      </c>
      <c r="U191" s="3">
        <v>0.98</v>
      </c>
      <c r="V191" s="505">
        <v>45922</v>
      </c>
      <c r="W191" s="280">
        <v>1</v>
      </c>
      <c r="X191" s="280">
        <v>0</v>
      </c>
      <c r="Y191" s="280">
        <v>0</v>
      </c>
      <c r="Z191" s="373" t="s">
        <v>940</v>
      </c>
      <c r="AA191" s="373" t="s">
        <v>940</v>
      </c>
      <c r="AB191" s="830" t="s">
        <v>1124</v>
      </c>
    </row>
    <row r="192" spans="1:31" ht="39.75" customHeight="1">
      <c r="A192" s="963" t="s">
        <v>1125</v>
      </c>
      <c r="B192" s="1234" t="s">
        <v>35</v>
      </c>
      <c r="C192" s="616">
        <v>45999</v>
      </c>
      <c r="D192" s="618" t="s">
        <v>51</v>
      </c>
      <c r="E192" s="645">
        <v>45975</v>
      </c>
      <c r="F192" s="618" t="s">
        <v>56</v>
      </c>
      <c r="G192" s="1235" t="s">
        <v>1126</v>
      </c>
      <c r="H192" s="641">
        <v>0</v>
      </c>
      <c r="I192" s="1236" t="s">
        <v>787</v>
      </c>
      <c r="J192" s="617" t="s">
        <v>31</v>
      </c>
      <c r="K192" s="599">
        <v>45960</v>
      </c>
      <c r="L192" s="20" t="s">
        <v>120</v>
      </c>
      <c r="M192" s="949">
        <v>4911.8999999999996</v>
      </c>
      <c r="N192" s="1019"/>
      <c r="O192" s="1019"/>
      <c r="P192" s="1018" t="s">
        <v>120</v>
      </c>
      <c r="Q192" s="965" t="s">
        <v>39</v>
      </c>
      <c r="R192" s="464">
        <v>45960</v>
      </c>
      <c r="S192" s="642">
        <v>294</v>
      </c>
      <c r="T192" s="701">
        <v>321</v>
      </c>
      <c r="U192" s="468">
        <f>IFERROR($T192/$S192, 0)</f>
        <v>1.0918367346938775</v>
      </c>
      <c r="V192" s="464">
        <v>45979</v>
      </c>
      <c r="W192" s="466">
        <v>1</v>
      </c>
      <c r="X192" s="466">
        <v>1</v>
      </c>
      <c r="Y192" s="466">
        <v>1</v>
      </c>
      <c r="Z192" s="373" t="s">
        <v>940</v>
      </c>
      <c r="AA192" s="373" t="s">
        <v>940</v>
      </c>
      <c r="AB192" s="607" t="s">
        <v>1127</v>
      </c>
    </row>
    <row r="193" spans="1:28" ht="39.75" customHeight="1">
      <c r="A193" s="650" t="s">
        <v>1128</v>
      </c>
      <c r="B193" s="377" t="s">
        <v>35</v>
      </c>
      <c r="C193" s="360">
        <v>45991</v>
      </c>
      <c r="D193" s="367" t="s">
        <v>55</v>
      </c>
      <c r="E193" s="367">
        <v>45950</v>
      </c>
      <c r="F193" s="366" t="s">
        <v>52</v>
      </c>
      <c r="G193" s="1195"/>
      <c r="H193" s="1161">
        <v>82</v>
      </c>
      <c r="I193" s="372" t="s">
        <v>787</v>
      </c>
      <c r="J193" s="1161" t="s">
        <v>31</v>
      </c>
      <c r="K193" s="19">
        <v>45902</v>
      </c>
      <c r="L193" s="1196" t="s">
        <v>120</v>
      </c>
      <c r="M193" s="1237">
        <v>87830</v>
      </c>
      <c r="N193" s="968"/>
      <c r="O193" s="968"/>
      <c r="P193" s="1196" t="s">
        <v>120</v>
      </c>
      <c r="Q193" s="565" t="s">
        <v>39</v>
      </c>
      <c r="R193" s="370">
        <v>45898</v>
      </c>
      <c r="S193" s="685">
        <v>7022</v>
      </c>
      <c r="T193" s="564">
        <v>7002</v>
      </c>
      <c r="U193" s="3">
        <f>IFERROR(Table5[[#This Row],[Actual Redline Completed Footage UG]]/Table5[[#This Row],[Footage UG]], 0)</f>
        <v>0.99715180860153807</v>
      </c>
      <c r="V193" s="505">
        <v>45958</v>
      </c>
      <c r="W193" s="280">
        <v>1</v>
      </c>
      <c r="X193" s="280">
        <v>1</v>
      </c>
      <c r="Y193" s="280">
        <v>1</v>
      </c>
      <c r="Z193" s="373" t="s">
        <v>940</v>
      </c>
      <c r="AA193" s="373" t="s">
        <v>940</v>
      </c>
      <c r="AB193" s="831" t="s">
        <v>1129</v>
      </c>
    </row>
    <row r="194" spans="1:28" ht="39.75" customHeight="1">
      <c r="A194" s="650" t="s">
        <v>1130</v>
      </c>
      <c r="B194" s="377" t="s">
        <v>35</v>
      </c>
      <c r="C194" s="360">
        <v>45960</v>
      </c>
      <c r="D194" s="367" t="s">
        <v>55</v>
      </c>
      <c r="E194" s="367">
        <v>45930</v>
      </c>
      <c r="F194" s="366" t="s">
        <v>52</v>
      </c>
      <c r="G194" s="1195"/>
      <c r="H194" s="1161">
        <v>80</v>
      </c>
      <c r="I194" s="372" t="s">
        <v>787</v>
      </c>
      <c r="J194" s="1161" t="s">
        <v>31</v>
      </c>
      <c r="K194" s="599">
        <v>45902</v>
      </c>
      <c r="L194" s="304" t="s">
        <v>120</v>
      </c>
      <c r="M194" s="1238">
        <v>90173</v>
      </c>
      <c r="N194" s="968"/>
      <c r="O194" s="968"/>
      <c r="P194" s="1196" t="s">
        <v>120</v>
      </c>
      <c r="Q194" s="565" t="s">
        <v>39</v>
      </c>
      <c r="R194" s="370">
        <v>45898</v>
      </c>
      <c r="S194" s="685">
        <v>7009</v>
      </c>
      <c r="T194" s="564">
        <v>6948</v>
      </c>
      <c r="U194" s="3">
        <f>IFERROR(Table5[[#This Row],[Actual Redline Completed Footage UG]]/Table5[[#This Row],[Footage UG]], 0)</f>
        <v>0.99129690398059633</v>
      </c>
      <c r="V194" s="505">
        <v>45944</v>
      </c>
      <c r="W194" s="466">
        <v>1</v>
      </c>
      <c r="X194" s="466">
        <v>1</v>
      </c>
      <c r="Y194" s="466">
        <v>1</v>
      </c>
      <c r="Z194" s="373" t="s">
        <v>940</v>
      </c>
      <c r="AA194" s="373" t="s">
        <v>940</v>
      </c>
      <c r="AB194" s="831" t="s">
        <v>1129</v>
      </c>
    </row>
    <row r="195" spans="1:28" ht="39.75" customHeight="1">
      <c r="A195" s="563" t="s">
        <v>1131</v>
      </c>
      <c r="B195" s="377" t="s">
        <v>35</v>
      </c>
      <c r="C195" s="360">
        <v>45960</v>
      </c>
      <c r="D195" s="367" t="s">
        <v>53</v>
      </c>
      <c r="E195" s="367">
        <v>45950</v>
      </c>
      <c r="F195" s="366" t="s">
        <v>54</v>
      </c>
      <c r="G195" s="1195"/>
      <c r="H195" s="1161">
        <v>80</v>
      </c>
      <c r="I195" s="372" t="s">
        <v>787</v>
      </c>
      <c r="J195" s="1161" t="s">
        <v>31</v>
      </c>
      <c r="K195" s="696">
        <v>45905</v>
      </c>
      <c r="L195" s="304" t="s">
        <v>120</v>
      </c>
      <c r="M195" s="1239">
        <v>66674.3</v>
      </c>
      <c r="N195" s="1056">
        <v>50364.3</v>
      </c>
      <c r="O195" s="1020"/>
      <c r="P195" s="372" t="s">
        <v>120</v>
      </c>
      <c r="Q195" s="565" t="s">
        <v>39</v>
      </c>
      <c r="R195" s="370">
        <v>45922</v>
      </c>
      <c r="S195" s="685">
        <v>5285</v>
      </c>
      <c r="T195" s="564">
        <v>5305</v>
      </c>
      <c r="U195" s="3">
        <f>IFERROR(Table5[[#This Row],[Actual Redline Completed Footage UG]]/Table5[[#This Row],[Footage UG]], 0)</f>
        <v>1.0037842951750235</v>
      </c>
      <c r="V195" s="505">
        <v>45954</v>
      </c>
      <c r="W195" s="466">
        <v>1</v>
      </c>
      <c r="X195" s="466">
        <v>1</v>
      </c>
      <c r="Y195" s="466">
        <v>1</v>
      </c>
      <c r="Z195" s="363">
        <v>45982</v>
      </c>
      <c r="AA195" s="363">
        <v>45982</v>
      </c>
      <c r="AB195" s="832" t="s">
        <v>1132</v>
      </c>
    </row>
    <row r="196" spans="1:28" ht="39.75" customHeight="1">
      <c r="A196" s="563" t="s">
        <v>1133</v>
      </c>
      <c r="B196" s="377" t="s">
        <v>35</v>
      </c>
      <c r="C196" s="360">
        <v>45960</v>
      </c>
      <c r="D196" s="367" t="s">
        <v>53</v>
      </c>
      <c r="E196" s="367">
        <v>45937</v>
      </c>
      <c r="F196" s="366" t="s">
        <v>54</v>
      </c>
      <c r="G196" s="1195"/>
      <c r="H196" s="1161">
        <v>82</v>
      </c>
      <c r="I196" s="372" t="s">
        <v>787</v>
      </c>
      <c r="J196" s="1161" t="s">
        <v>31</v>
      </c>
      <c r="K196" s="367">
        <v>45903</v>
      </c>
      <c r="L196" s="372" t="s">
        <v>120</v>
      </c>
      <c r="M196" s="1237">
        <v>93666.75</v>
      </c>
      <c r="N196" s="968"/>
      <c r="O196" s="416"/>
      <c r="P196" s="372" t="s">
        <v>120</v>
      </c>
      <c r="Q196" s="565" t="s">
        <v>39</v>
      </c>
      <c r="R196" s="370">
        <v>45897</v>
      </c>
      <c r="S196" s="685">
        <v>7883</v>
      </c>
      <c r="T196" s="564">
        <v>7909</v>
      </c>
      <c r="U196" s="3">
        <f>IFERROR(Table5[[#This Row],[Actual Redline Completed Footage UG]]/Table5[[#This Row],[Footage UG]], 0)</f>
        <v>1.0032982367119117</v>
      </c>
      <c r="V196" s="505">
        <v>45945</v>
      </c>
      <c r="W196" s="466">
        <v>1</v>
      </c>
      <c r="X196" s="466">
        <v>1</v>
      </c>
      <c r="Y196" s="466">
        <v>1</v>
      </c>
      <c r="Z196" s="363">
        <v>46079</v>
      </c>
      <c r="AA196" s="363">
        <v>46079</v>
      </c>
      <c r="AB196" s="832" t="s">
        <v>1129</v>
      </c>
    </row>
    <row r="197" spans="1:28" ht="39.75" customHeight="1">
      <c r="A197" s="660" t="s">
        <v>394</v>
      </c>
      <c r="B197" s="377" t="s">
        <v>35</v>
      </c>
      <c r="C197" s="367">
        <v>45807</v>
      </c>
      <c r="D197" s="358" t="s">
        <v>870</v>
      </c>
      <c r="E197" s="366" t="s">
        <v>531</v>
      </c>
      <c r="F197" s="358" t="s">
        <v>52</v>
      </c>
      <c r="G197" s="368" t="s">
        <v>397</v>
      </c>
      <c r="H197" s="362">
        <v>84</v>
      </c>
      <c r="I197" s="372" t="s">
        <v>787</v>
      </c>
      <c r="J197" s="369" t="s">
        <v>31</v>
      </c>
      <c r="K197" s="360">
        <v>45716</v>
      </c>
      <c r="L197" s="969" t="s">
        <v>120</v>
      </c>
      <c r="M197" s="970">
        <v>2812.95</v>
      </c>
      <c r="N197" s="415"/>
      <c r="O197" s="415"/>
      <c r="P197" s="369" t="s">
        <v>120</v>
      </c>
      <c r="Q197" s="565" t="s">
        <v>39</v>
      </c>
      <c r="R197" s="370">
        <v>45792</v>
      </c>
      <c r="S197" s="9">
        <v>285</v>
      </c>
      <c r="T197" s="659">
        <v>285</v>
      </c>
      <c r="U197" s="365">
        <f>IFERROR($T197/$S197, 0)</f>
        <v>1</v>
      </c>
      <c r="V197" s="370">
        <v>45798</v>
      </c>
      <c r="W197" s="365">
        <v>1</v>
      </c>
      <c r="X197" s="365">
        <v>1</v>
      </c>
      <c r="Y197" s="466">
        <v>1</v>
      </c>
      <c r="Z197" s="373" t="s">
        <v>940</v>
      </c>
      <c r="AA197" s="373" t="s">
        <v>940</v>
      </c>
      <c r="AB197" s="1062" t="s">
        <v>1134</v>
      </c>
    </row>
    <row r="198" spans="1:28" ht="39.75" customHeight="1">
      <c r="A198" s="563" t="s">
        <v>404</v>
      </c>
      <c r="B198" s="377" t="s">
        <v>35</v>
      </c>
      <c r="C198" s="360">
        <v>45991</v>
      </c>
      <c r="D198" s="366" t="s">
        <v>55</v>
      </c>
      <c r="E198" s="367">
        <v>45880</v>
      </c>
      <c r="F198" s="366" t="s">
        <v>52</v>
      </c>
      <c r="G198" s="368" t="s">
        <v>405</v>
      </c>
      <c r="H198" s="369">
        <v>57</v>
      </c>
      <c r="I198" s="372" t="s">
        <v>787</v>
      </c>
      <c r="J198" s="369" t="s">
        <v>31</v>
      </c>
      <c r="K198" s="367">
        <v>45863</v>
      </c>
      <c r="L198" s="369" t="s">
        <v>120</v>
      </c>
      <c r="M198" s="942">
        <v>49223.7</v>
      </c>
      <c r="N198" s="968"/>
      <c r="O198" s="416"/>
      <c r="P198" s="369" t="s">
        <v>120</v>
      </c>
      <c r="Q198" s="565" t="s">
        <v>39</v>
      </c>
      <c r="R198" s="370">
        <v>45863</v>
      </c>
      <c r="S198" s="364">
        <v>3649</v>
      </c>
      <c r="T198" s="387">
        <v>3557</v>
      </c>
      <c r="U198" s="3">
        <f>IFERROR(Table5[[#This Row],[Actual Redline Completed Footage UG]]/Table5[[#This Row],[Footage UG]], 0)</f>
        <v>0.97478761304466977</v>
      </c>
      <c r="V198" s="370">
        <v>45916</v>
      </c>
      <c r="W198" s="280">
        <v>1</v>
      </c>
      <c r="X198" s="280">
        <v>1</v>
      </c>
      <c r="Y198" s="466">
        <v>1</v>
      </c>
      <c r="Z198" s="363">
        <v>46055</v>
      </c>
      <c r="AA198" s="373" t="s">
        <v>940</v>
      </c>
      <c r="AB198" s="829" t="s">
        <v>1135</v>
      </c>
    </row>
    <row r="199" spans="1:28" ht="39.75" customHeight="1">
      <c r="A199" s="563" t="s">
        <v>1136</v>
      </c>
      <c r="B199" s="377" t="s">
        <v>35</v>
      </c>
      <c r="C199" s="360">
        <v>45991</v>
      </c>
      <c r="D199" s="366" t="s">
        <v>55</v>
      </c>
      <c r="E199" s="367">
        <v>45880</v>
      </c>
      <c r="F199" s="366" t="s">
        <v>52</v>
      </c>
      <c r="G199" s="368" t="s">
        <v>1137</v>
      </c>
      <c r="H199" s="369">
        <v>75</v>
      </c>
      <c r="I199" s="372" t="s">
        <v>787</v>
      </c>
      <c r="J199" s="369" t="s">
        <v>31</v>
      </c>
      <c r="K199" s="367">
        <v>45879</v>
      </c>
      <c r="L199" s="369" t="s">
        <v>120</v>
      </c>
      <c r="M199" s="942">
        <v>68151.75</v>
      </c>
      <c r="N199" s="968"/>
      <c r="O199" s="416"/>
      <c r="P199" s="369" t="s">
        <v>120</v>
      </c>
      <c r="Q199" s="565" t="s">
        <v>39</v>
      </c>
      <c r="R199" s="370">
        <v>45881</v>
      </c>
      <c r="S199" s="686">
        <v>5362</v>
      </c>
      <c r="T199" s="382">
        <v>5236</v>
      </c>
      <c r="U199" s="3">
        <f>IFERROR(Table5[[#This Row],[Actual Redline Completed Footage UG]]/Table5[[#This Row],[Footage UG]], 0)</f>
        <v>0.97650130548302871</v>
      </c>
      <c r="V199" s="505">
        <v>45926</v>
      </c>
      <c r="W199" s="280">
        <v>1</v>
      </c>
      <c r="X199" s="280">
        <v>1</v>
      </c>
      <c r="Y199" s="466">
        <v>1</v>
      </c>
      <c r="Z199" s="373" t="s">
        <v>940</v>
      </c>
      <c r="AA199" s="373" t="s">
        <v>940</v>
      </c>
      <c r="AB199" s="1062" t="s">
        <v>1138</v>
      </c>
    </row>
    <row r="200" spans="1:28" ht="39.75" customHeight="1">
      <c r="A200" s="836" t="s">
        <v>1139</v>
      </c>
      <c r="B200" s="377" t="s">
        <v>35</v>
      </c>
      <c r="C200" s="704">
        <v>46079</v>
      </c>
      <c r="D200" s="716" t="s">
        <v>53</v>
      </c>
      <c r="E200" s="715">
        <v>46055</v>
      </c>
      <c r="F200" s="716" t="s">
        <v>54</v>
      </c>
      <c r="G200" s="715" t="s">
        <v>1140</v>
      </c>
      <c r="H200" s="717">
        <v>0</v>
      </c>
      <c r="I200" s="706" t="s">
        <v>787</v>
      </c>
      <c r="J200" s="1161" t="s">
        <v>31</v>
      </c>
      <c r="K200" s="715" t="s">
        <v>531</v>
      </c>
      <c r="L200" s="717" t="s">
        <v>120</v>
      </c>
      <c r="M200" s="943">
        <v>11518.95</v>
      </c>
      <c r="N200" s="968"/>
      <c r="O200" s="416"/>
      <c r="P200" s="717" t="s">
        <v>120</v>
      </c>
      <c r="Q200" s="838" t="s">
        <v>39</v>
      </c>
      <c r="R200" s="720">
        <v>46056</v>
      </c>
      <c r="S200" s="1240">
        <v>881</v>
      </c>
      <c r="T200" s="839">
        <v>817</v>
      </c>
      <c r="U200" s="3">
        <f>IFERROR(Table5[[#This Row],[Actual Redline Completed Footage UG]]/Table5[[#This Row],[Footage UG]], 0)</f>
        <v>0.92735527809307605</v>
      </c>
      <c r="V200" s="720">
        <v>46063</v>
      </c>
      <c r="W200" s="712">
        <v>1</v>
      </c>
      <c r="X200" s="712">
        <v>0</v>
      </c>
      <c r="Y200" s="280">
        <v>0</v>
      </c>
      <c r="Z200" s="363">
        <v>46072</v>
      </c>
      <c r="AA200" s="363">
        <v>46072</v>
      </c>
      <c r="AB200" s="713" t="s">
        <v>1141</v>
      </c>
    </row>
    <row r="201" spans="1:28" ht="39.75" customHeight="1">
      <c r="A201" s="836" t="s">
        <v>1142</v>
      </c>
      <c r="B201" s="377" t="s">
        <v>35</v>
      </c>
      <c r="C201" s="715">
        <v>46011</v>
      </c>
      <c r="D201" s="716" t="s">
        <v>53</v>
      </c>
      <c r="E201" s="715">
        <v>45923</v>
      </c>
      <c r="F201" s="716" t="s">
        <v>54</v>
      </c>
      <c r="G201" s="716" t="s">
        <v>1143</v>
      </c>
      <c r="H201" s="717">
        <v>0</v>
      </c>
      <c r="I201" s="372" t="s">
        <v>787</v>
      </c>
      <c r="J201" s="717" t="s">
        <v>31</v>
      </c>
      <c r="K201" s="715" t="s">
        <v>531</v>
      </c>
      <c r="L201" s="717" t="s">
        <v>120</v>
      </c>
      <c r="M201" s="943">
        <v>139581.6</v>
      </c>
      <c r="N201" s="968"/>
      <c r="O201" s="416"/>
      <c r="P201" s="717" t="s">
        <v>120</v>
      </c>
      <c r="Q201" s="838" t="s">
        <v>39</v>
      </c>
      <c r="R201" s="720">
        <v>45918</v>
      </c>
      <c r="S201" s="685">
        <v>11150</v>
      </c>
      <c r="T201" s="839">
        <v>10923</v>
      </c>
      <c r="U201" s="3">
        <f>IFERROR(Table5[[#This Row],[Actual Redline Completed Footage UG]]/Table5[[#This Row],[Footage UG]], 0)</f>
        <v>0.97964125560538118</v>
      </c>
      <c r="V201" s="720">
        <v>46027</v>
      </c>
      <c r="W201" s="280">
        <v>1</v>
      </c>
      <c r="X201" s="712">
        <v>0</v>
      </c>
      <c r="Y201" s="280">
        <v>0</v>
      </c>
      <c r="Z201" s="363">
        <v>46078</v>
      </c>
      <c r="AA201" s="363">
        <v>46078</v>
      </c>
      <c r="AB201" s="732" t="s">
        <v>1144</v>
      </c>
    </row>
    <row r="202" spans="1:28" ht="39.75" customHeight="1">
      <c r="A202" s="297" t="s">
        <v>406</v>
      </c>
      <c r="B202" s="311" t="s">
        <v>35</v>
      </c>
      <c r="C202" s="19">
        <v>45711</v>
      </c>
      <c r="D202" s="18" t="s">
        <v>57</v>
      </c>
      <c r="E202" s="19">
        <v>45707</v>
      </c>
      <c r="F202" s="18" t="s">
        <v>1145</v>
      </c>
      <c r="G202" s="303" t="s">
        <v>407</v>
      </c>
      <c r="H202" s="20">
        <v>0</v>
      </c>
      <c r="I202" s="304" t="s">
        <v>787</v>
      </c>
      <c r="J202" s="20" t="s">
        <v>31</v>
      </c>
      <c r="K202" s="19">
        <v>45701</v>
      </c>
      <c r="L202" s="20" t="s">
        <v>120</v>
      </c>
      <c r="M202" s="343">
        <v>111163</v>
      </c>
      <c r="N202" s="558"/>
      <c r="O202" s="558"/>
      <c r="P202" s="20" t="s">
        <v>120</v>
      </c>
      <c r="Q202" s="454" t="s">
        <v>39</v>
      </c>
      <c r="R202" s="370">
        <v>45718</v>
      </c>
      <c r="S202" s="9">
        <v>7805</v>
      </c>
      <c r="T202" s="387">
        <v>7969</v>
      </c>
      <c r="U202" s="29">
        <f>IFERROR(Table5[[#This Row],[Actual Redline Completed Footage UG]]/Table5[[#This Row],[Footage UG]], 0)</f>
        <v>1.0210121716848175</v>
      </c>
      <c r="V202" s="505">
        <v>45740</v>
      </c>
      <c r="W202" s="383">
        <v>1</v>
      </c>
      <c r="X202" s="280">
        <v>1</v>
      </c>
      <c r="Y202" s="280">
        <v>1</v>
      </c>
      <c r="Z202" s="370">
        <v>45854</v>
      </c>
      <c r="AA202" s="373" t="s">
        <v>940</v>
      </c>
      <c r="AB202" s="11"/>
    </row>
    <row r="203" spans="1:28" ht="39.75" customHeight="1">
      <c r="A203" s="563" t="s">
        <v>1146</v>
      </c>
      <c r="B203" s="377" t="s">
        <v>35</v>
      </c>
      <c r="C203" s="360">
        <v>45960</v>
      </c>
      <c r="D203" s="366" t="s">
        <v>53</v>
      </c>
      <c r="E203" s="367">
        <v>45966</v>
      </c>
      <c r="F203" s="366" t="s">
        <v>54</v>
      </c>
      <c r="G203" s="368"/>
      <c r="H203" s="369">
        <v>0</v>
      </c>
      <c r="I203" s="372" t="s">
        <v>787</v>
      </c>
      <c r="J203" s="369" t="s">
        <v>31</v>
      </c>
      <c r="K203" s="367" t="s">
        <v>531</v>
      </c>
      <c r="L203" s="369" t="s">
        <v>120</v>
      </c>
      <c r="M203" s="942">
        <v>29960</v>
      </c>
      <c r="N203" s="343">
        <v>25458</v>
      </c>
      <c r="O203" s="1014"/>
      <c r="P203" s="369" t="s">
        <v>120</v>
      </c>
      <c r="Q203" s="565" t="s">
        <v>39</v>
      </c>
      <c r="R203" s="370">
        <v>45922</v>
      </c>
      <c r="S203" s="1223">
        <v>2372</v>
      </c>
      <c r="T203" s="382">
        <v>2326</v>
      </c>
      <c r="U203" s="3">
        <f>IFERROR(Table5[[#This Row],[Actual Redline Completed Footage UG]]/Table5[[#This Row],[Footage UG]], 0)</f>
        <v>0.98060708263069141</v>
      </c>
      <c r="V203" s="370">
        <v>45968</v>
      </c>
      <c r="W203" s="280">
        <v>0</v>
      </c>
      <c r="X203" s="280">
        <v>0</v>
      </c>
      <c r="Y203" s="280">
        <v>0</v>
      </c>
      <c r="Z203" s="363">
        <v>46065</v>
      </c>
      <c r="AA203" s="363">
        <v>46065</v>
      </c>
      <c r="AB203" s="829" t="s">
        <v>1147</v>
      </c>
    </row>
    <row r="204" spans="1:28" ht="39.75" customHeight="1">
      <c r="A204" s="563" t="s">
        <v>1148</v>
      </c>
      <c r="B204" s="377" t="s">
        <v>35</v>
      </c>
      <c r="C204" s="360">
        <v>45960</v>
      </c>
      <c r="D204" s="366" t="s">
        <v>53</v>
      </c>
      <c r="E204" s="367">
        <v>45944</v>
      </c>
      <c r="F204" s="366" t="s">
        <v>54</v>
      </c>
      <c r="G204" s="368"/>
      <c r="H204" s="369">
        <v>0</v>
      </c>
      <c r="I204" s="372" t="s">
        <v>787</v>
      </c>
      <c r="J204" s="369" t="s">
        <v>31</v>
      </c>
      <c r="K204" s="367" t="s">
        <v>531</v>
      </c>
      <c r="L204" s="369" t="s">
        <v>120</v>
      </c>
      <c r="M204" s="581">
        <v>50539.6</v>
      </c>
      <c r="N204" s="343">
        <v>44321.599999999999</v>
      </c>
      <c r="O204" s="1014"/>
      <c r="P204" s="369" t="s">
        <v>120</v>
      </c>
      <c r="Q204" s="565" t="s">
        <v>39</v>
      </c>
      <c r="R204" s="370">
        <v>45932</v>
      </c>
      <c r="S204" s="1223">
        <v>4084</v>
      </c>
      <c r="T204" s="382">
        <v>4064</v>
      </c>
      <c r="U204" s="365">
        <v>1</v>
      </c>
      <c r="V204" s="370">
        <v>45952</v>
      </c>
      <c r="W204" s="280">
        <v>1</v>
      </c>
      <c r="X204" s="280">
        <v>1</v>
      </c>
      <c r="Y204" s="280">
        <v>1</v>
      </c>
      <c r="Z204" s="370">
        <v>46008</v>
      </c>
      <c r="AA204" s="370">
        <v>46008</v>
      </c>
      <c r="AB204" s="104" t="s">
        <v>1149</v>
      </c>
    </row>
    <row r="205" spans="1:28" ht="39.75" customHeight="1">
      <c r="A205" s="650" t="s">
        <v>414</v>
      </c>
      <c r="B205" s="377" t="s">
        <v>35</v>
      </c>
      <c r="C205" s="360">
        <v>45991</v>
      </c>
      <c r="D205" s="366" t="s">
        <v>51</v>
      </c>
      <c r="E205" s="367">
        <v>45880</v>
      </c>
      <c r="F205" s="366" t="s">
        <v>56</v>
      </c>
      <c r="G205" s="368" t="s">
        <v>415</v>
      </c>
      <c r="H205" s="369">
        <v>0</v>
      </c>
      <c r="I205" s="372" t="s">
        <v>787</v>
      </c>
      <c r="J205" s="369" t="s">
        <v>31</v>
      </c>
      <c r="K205" s="367">
        <v>45881</v>
      </c>
      <c r="L205" s="369" t="s">
        <v>120</v>
      </c>
      <c r="M205" s="581">
        <v>4815.6499999999996</v>
      </c>
      <c r="N205" s="416"/>
      <c r="O205" s="416"/>
      <c r="P205" s="369" t="s">
        <v>120</v>
      </c>
      <c r="Q205" s="565" t="s">
        <v>39</v>
      </c>
      <c r="R205" s="370">
        <v>45881</v>
      </c>
      <c r="S205" s="9">
        <v>321</v>
      </c>
      <c r="T205" s="382">
        <v>367</v>
      </c>
      <c r="U205" s="3">
        <f>IFERROR($T205/$S205, 0)</f>
        <v>1.1433021806853583</v>
      </c>
      <c r="V205" s="505">
        <v>45905</v>
      </c>
      <c r="W205" s="280">
        <v>0</v>
      </c>
      <c r="X205" s="280">
        <v>0</v>
      </c>
      <c r="Y205" s="280">
        <v>0</v>
      </c>
      <c r="Z205" s="373" t="s">
        <v>940</v>
      </c>
      <c r="AA205" s="373" t="s">
        <v>940</v>
      </c>
      <c r="AB205" s="389" t="s">
        <v>1150</v>
      </c>
    </row>
    <row r="206" spans="1:28" ht="39.75" customHeight="1">
      <c r="A206" s="836" t="s">
        <v>1151</v>
      </c>
      <c r="B206" s="377" t="s">
        <v>35</v>
      </c>
      <c r="C206" s="704">
        <v>46040</v>
      </c>
      <c r="D206" s="716" t="s">
        <v>55</v>
      </c>
      <c r="E206" s="715">
        <v>46042</v>
      </c>
      <c r="F206" s="716" t="s">
        <v>54</v>
      </c>
      <c r="G206" s="716"/>
      <c r="H206" s="717">
        <v>0</v>
      </c>
      <c r="I206" s="372" t="s">
        <v>787</v>
      </c>
      <c r="J206" s="717" t="s">
        <v>31</v>
      </c>
      <c r="K206" s="715" t="s">
        <v>531</v>
      </c>
      <c r="L206" s="717" t="s">
        <v>120</v>
      </c>
      <c r="M206" s="943">
        <v>45312.55</v>
      </c>
      <c r="N206" s="968"/>
      <c r="O206" s="416"/>
      <c r="P206" s="717" t="s">
        <v>120</v>
      </c>
      <c r="Q206" s="838" t="s">
        <v>39</v>
      </c>
      <c r="R206" s="720">
        <v>46044</v>
      </c>
      <c r="S206" s="721">
        <v>3683</v>
      </c>
      <c r="T206" s="839">
        <v>3713</v>
      </c>
      <c r="U206" s="3">
        <f>IFERROR(Table5[[#This Row],[Actual Redline Completed Footage UG]]/Table5[[#This Row],[Footage UG]], 0)</f>
        <v>1.0081455335324463</v>
      </c>
      <c r="V206" s="720">
        <v>46050</v>
      </c>
      <c r="W206" s="712">
        <v>1</v>
      </c>
      <c r="X206" s="712">
        <v>0</v>
      </c>
      <c r="Y206" s="280">
        <v>0</v>
      </c>
      <c r="Z206" s="363">
        <v>46073</v>
      </c>
      <c r="AA206" s="363">
        <v>46073</v>
      </c>
      <c r="AB206" s="713" t="s">
        <v>1152</v>
      </c>
    </row>
    <row r="207" spans="1:28" ht="39.75" customHeight="1">
      <c r="A207" s="836" t="s">
        <v>1153</v>
      </c>
      <c r="B207" s="377" t="s">
        <v>35</v>
      </c>
      <c r="C207" s="704">
        <v>46073</v>
      </c>
      <c r="D207" s="716" t="s">
        <v>53</v>
      </c>
      <c r="E207" s="715">
        <v>46055</v>
      </c>
      <c r="F207" s="716" t="s">
        <v>54</v>
      </c>
      <c r="G207" s="716" t="s">
        <v>1154</v>
      </c>
      <c r="H207" s="717">
        <v>0</v>
      </c>
      <c r="I207" s="372" t="s">
        <v>787</v>
      </c>
      <c r="J207" s="717" t="s">
        <v>31</v>
      </c>
      <c r="K207" s="367" t="s">
        <v>531</v>
      </c>
      <c r="L207" s="717" t="s">
        <v>120</v>
      </c>
      <c r="M207" s="943">
        <v>105558.2</v>
      </c>
      <c r="N207" s="968"/>
      <c r="O207" s="416"/>
      <c r="P207" s="717" t="s">
        <v>120</v>
      </c>
      <c r="Q207" s="838" t="s">
        <v>39</v>
      </c>
      <c r="R207" s="720">
        <v>45978</v>
      </c>
      <c r="S207" s="721">
        <v>7753</v>
      </c>
      <c r="T207" s="839">
        <v>7663</v>
      </c>
      <c r="U207" s="3">
        <f>IFERROR(Table5[[#This Row],[Actual Redline Completed Footage UG]]/Table5[[#This Row],[Footage UG]], 0)</f>
        <v>0.98839159035212176</v>
      </c>
      <c r="V207" s="720">
        <v>46070</v>
      </c>
      <c r="W207" s="280">
        <v>1</v>
      </c>
      <c r="X207" s="280">
        <v>1</v>
      </c>
      <c r="Y207" s="280">
        <v>0</v>
      </c>
      <c r="Z207" s="373" t="s">
        <v>940</v>
      </c>
      <c r="AA207" s="373" t="s">
        <v>940</v>
      </c>
      <c r="AB207" s="713" t="s">
        <v>1155</v>
      </c>
    </row>
    <row r="208" spans="1:28" ht="39.75" customHeight="1">
      <c r="A208" s="1063" t="s">
        <v>1156</v>
      </c>
      <c r="B208" s="377" t="s">
        <v>35</v>
      </c>
      <c r="C208" s="360" t="s">
        <v>1157</v>
      </c>
      <c r="D208" s="366" t="s">
        <v>51</v>
      </c>
      <c r="E208" s="367">
        <v>45964</v>
      </c>
      <c r="F208" s="366" t="s">
        <v>56</v>
      </c>
      <c r="G208" s="368"/>
      <c r="H208" s="369">
        <v>0</v>
      </c>
      <c r="I208" s="362" t="s">
        <v>787</v>
      </c>
      <c r="J208" s="369" t="s">
        <v>31</v>
      </c>
      <c r="K208" s="367" t="s">
        <v>531</v>
      </c>
      <c r="L208" s="369" t="s">
        <v>120</v>
      </c>
      <c r="M208" s="942">
        <v>2670.65</v>
      </c>
      <c r="N208" s="968"/>
      <c r="O208" s="987"/>
      <c r="P208" s="369" t="s">
        <v>120</v>
      </c>
      <c r="Q208" s="565" t="s">
        <v>39</v>
      </c>
      <c r="R208" s="370">
        <v>45937</v>
      </c>
      <c r="S208" s="1241">
        <v>209</v>
      </c>
      <c r="T208" s="382">
        <v>207</v>
      </c>
      <c r="U208" s="3">
        <f>IFERROR(Table5[[#This Row],[Actual Redline Completed Footage UG]]/Table5[[#This Row],[Footage UG]], 0)</f>
        <v>0.99043062200956933</v>
      </c>
      <c r="V208" s="370">
        <v>45964</v>
      </c>
      <c r="W208" s="280">
        <v>1</v>
      </c>
      <c r="X208" s="280">
        <v>1</v>
      </c>
      <c r="Y208" s="280">
        <v>1</v>
      </c>
      <c r="Z208" s="363">
        <v>46097</v>
      </c>
      <c r="AA208" s="363">
        <v>46097</v>
      </c>
      <c r="AB208" s="832" t="s">
        <v>1158</v>
      </c>
    </row>
    <row r="209" spans="1:28" ht="39.75" customHeight="1">
      <c r="A209" s="836" t="s">
        <v>1159</v>
      </c>
      <c r="B209" s="377" t="s">
        <v>35</v>
      </c>
      <c r="C209" s="704">
        <v>46040</v>
      </c>
      <c r="D209" s="716" t="s">
        <v>293</v>
      </c>
      <c r="E209" s="715">
        <v>46034</v>
      </c>
      <c r="F209" s="716" t="s">
        <v>54</v>
      </c>
      <c r="G209" s="716"/>
      <c r="H209" s="717">
        <v>76</v>
      </c>
      <c r="I209" s="372" t="s">
        <v>787</v>
      </c>
      <c r="J209" s="1161" t="s">
        <v>31</v>
      </c>
      <c r="K209" s="715">
        <v>46036</v>
      </c>
      <c r="L209" s="717" t="s">
        <v>120</v>
      </c>
      <c r="M209" s="943">
        <v>64325</v>
      </c>
      <c r="N209" s="968"/>
      <c r="O209" s="416"/>
      <c r="P209" s="717" t="s">
        <v>120</v>
      </c>
      <c r="Q209" s="838" t="s">
        <v>39</v>
      </c>
      <c r="R209" s="720">
        <v>46034</v>
      </c>
      <c r="S209" s="721">
        <v>8189</v>
      </c>
      <c r="T209" s="839">
        <v>8349</v>
      </c>
      <c r="U209" s="3">
        <f>IFERROR(Table5[[#This Row],[Actual Redline Completed Footage UG]]/Table5[[#This Row],[Footage UG]], 0)</f>
        <v>1.0195384051776775</v>
      </c>
      <c r="V209" s="720">
        <v>46042</v>
      </c>
      <c r="W209" s="280">
        <v>1</v>
      </c>
      <c r="X209" s="280">
        <v>1</v>
      </c>
      <c r="Y209" s="280">
        <v>1</v>
      </c>
      <c r="Z209" s="373" t="s">
        <v>940</v>
      </c>
      <c r="AA209" s="373" t="s">
        <v>940</v>
      </c>
      <c r="AB209" s="713" t="s">
        <v>1160</v>
      </c>
    </row>
    <row r="210" spans="1:28" ht="39.75" customHeight="1">
      <c r="A210" s="563" t="s">
        <v>1161</v>
      </c>
      <c r="B210" s="377" t="s">
        <v>38</v>
      </c>
      <c r="C210" s="360">
        <v>46006</v>
      </c>
      <c r="D210" s="366" t="s">
        <v>53</v>
      </c>
      <c r="E210" s="367">
        <v>45987</v>
      </c>
      <c r="F210" s="366" t="s">
        <v>52</v>
      </c>
      <c r="G210" s="368" t="s">
        <v>1162</v>
      </c>
      <c r="H210" s="369">
        <v>35</v>
      </c>
      <c r="I210" s="372" t="s">
        <v>787</v>
      </c>
      <c r="J210" s="369" t="s">
        <v>31</v>
      </c>
      <c r="K210" s="367" t="s">
        <v>531</v>
      </c>
      <c r="L210" s="369" t="s">
        <v>120</v>
      </c>
      <c r="M210" s="942">
        <v>35942</v>
      </c>
      <c r="N210" s="968"/>
      <c r="O210" s="416"/>
      <c r="P210" s="369" t="s">
        <v>120</v>
      </c>
      <c r="Q210" s="565" t="s">
        <v>39</v>
      </c>
      <c r="R210" s="370">
        <v>45992</v>
      </c>
      <c r="S210" s="9">
        <v>2801</v>
      </c>
      <c r="T210" s="382">
        <v>2817</v>
      </c>
      <c r="U210" s="3">
        <f>IFERROR(Table5[[#This Row],[Actual Redline Completed Footage UG]]/Table5[[#This Row],[Footage UG]], 0)</f>
        <v>1.0057122456265619</v>
      </c>
      <c r="V210" s="370">
        <v>46000</v>
      </c>
      <c r="W210" s="280">
        <v>0</v>
      </c>
      <c r="X210" s="280">
        <v>0</v>
      </c>
      <c r="Y210" s="280">
        <v>0</v>
      </c>
      <c r="Z210" s="373" t="s">
        <v>940</v>
      </c>
      <c r="AA210" s="373" t="s">
        <v>940</v>
      </c>
      <c r="AB210" s="832" t="s">
        <v>830</v>
      </c>
    </row>
    <row r="211" spans="1:28" ht="39.75" customHeight="1">
      <c r="A211" s="563" t="s">
        <v>1163</v>
      </c>
      <c r="B211" s="377" t="s">
        <v>38</v>
      </c>
      <c r="C211" s="360">
        <v>46006</v>
      </c>
      <c r="D211" s="366" t="s">
        <v>53</v>
      </c>
      <c r="E211" s="367">
        <v>45975</v>
      </c>
      <c r="F211" s="366" t="s">
        <v>52</v>
      </c>
      <c r="G211" s="368" t="s">
        <v>1164</v>
      </c>
      <c r="H211" s="369">
        <v>86</v>
      </c>
      <c r="I211" s="372" t="s">
        <v>787</v>
      </c>
      <c r="J211" s="1161" t="s">
        <v>31</v>
      </c>
      <c r="K211" s="367" t="s">
        <v>531</v>
      </c>
      <c r="L211" s="369" t="s">
        <v>120</v>
      </c>
      <c r="M211" s="942">
        <v>111432</v>
      </c>
      <c r="N211" s="558"/>
      <c r="O211" s="1014"/>
      <c r="P211" s="369" t="s">
        <v>120</v>
      </c>
      <c r="Q211" s="565" t="s">
        <v>39</v>
      </c>
      <c r="R211" s="370">
        <v>45979</v>
      </c>
      <c r="S211" s="9">
        <v>9272</v>
      </c>
      <c r="T211" s="382">
        <v>9385</v>
      </c>
      <c r="U211" s="3">
        <f>IFERROR(Table5[[#This Row],[Actual Redline Completed Footage UG]]/Table5[[#This Row],[Footage UG]], 0)</f>
        <v>1.0121872303710095</v>
      </c>
      <c r="V211" s="370">
        <v>45985</v>
      </c>
      <c r="W211" s="280">
        <v>0</v>
      </c>
      <c r="X211" s="280">
        <v>0</v>
      </c>
      <c r="Y211" s="280">
        <v>0</v>
      </c>
      <c r="Z211" s="373" t="s">
        <v>940</v>
      </c>
      <c r="AA211" s="373" t="s">
        <v>940</v>
      </c>
      <c r="AB211" s="832" t="s">
        <v>1165</v>
      </c>
    </row>
    <row r="212" spans="1:28" ht="39.75" customHeight="1">
      <c r="A212" s="563" t="s">
        <v>1166</v>
      </c>
      <c r="B212" s="377" t="s">
        <v>38</v>
      </c>
      <c r="C212" s="360">
        <v>46006</v>
      </c>
      <c r="D212" s="366" t="s">
        <v>53</v>
      </c>
      <c r="E212" s="367">
        <v>45980</v>
      </c>
      <c r="F212" s="366" t="s">
        <v>52</v>
      </c>
      <c r="G212" s="368" t="s">
        <v>1167</v>
      </c>
      <c r="H212" s="369">
        <v>75</v>
      </c>
      <c r="I212" s="372" t="s">
        <v>787</v>
      </c>
      <c r="J212" s="369" t="s">
        <v>31</v>
      </c>
      <c r="K212" s="367" t="s">
        <v>531</v>
      </c>
      <c r="L212" s="369" t="s">
        <v>120</v>
      </c>
      <c r="M212" s="942">
        <v>82330</v>
      </c>
      <c r="N212" s="558"/>
      <c r="O212" s="1014"/>
      <c r="P212" s="369" t="s">
        <v>120</v>
      </c>
      <c r="Q212" s="565" t="s">
        <v>39</v>
      </c>
      <c r="R212" s="370">
        <v>45965</v>
      </c>
      <c r="S212" s="9">
        <v>7126</v>
      </c>
      <c r="T212" s="382">
        <v>7033</v>
      </c>
      <c r="U212" s="3">
        <f>IFERROR(Table5[[#This Row],[Actual Redline Completed Footage UG]]/Table5[[#This Row],[Footage UG]], 0)</f>
        <v>0.98694920011226495</v>
      </c>
      <c r="V212" s="370">
        <v>45982</v>
      </c>
      <c r="W212" s="280">
        <v>0</v>
      </c>
      <c r="X212" s="280">
        <v>0</v>
      </c>
      <c r="Y212" s="280">
        <v>0</v>
      </c>
      <c r="Z212" s="373" t="s">
        <v>940</v>
      </c>
      <c r="AA212" s="373" t="s">
        <v>940</v>
      </c>
      <c r="AB212" s="832" t="s">
        <v>1168</v>
      </c>
    </row>
    <row r="213" spans="1:28" ht="39.75" customHeight="1">
      <c r="A213" s="297" t="s">
        <v>416</v>
      </c>
      <c r="B213" s="298" t="s">
        <v>32</v>
      </c>
      <c r="C213" s="19">
        <v>45899</v>
      </c>
      <c r="D213" s="299" t="s">
        <v>57</v>
      </c>
      <c r="E213" s="299">
        <v>45873</v>
      </c>
      <c r="F213" s="457" t="s">
        <v>144</v>
      </c>
      <c r="G213" s="495"/>
      <c r="H213" s="300">
        <v>50</v>
      </c>
      <c r="I213" s="301" t="s">
        <v>787</v>
      </c>
      <c r="J213" s="300" t="s">
        <v>37</v>
      </c>
      <c r="K213" s="299">
        <v>45874</v>
      </c>
      <c r="L213" s="300" t="s">
        <v>120</v>
      </c>
      <c r="M213" s="346">
        <v>11894.25</v>
      </c>
      <c r="N213" s="41"/>
      <c r="O213" s="41"/>
      <c r="P213" s="300" t="s">
        <v>120</v>
      </c>
      <c r="Q213" s="455" t="s">
        <v>39</v>
      </c>
      <c r="R213" s="363">
        <v>45873</v>
      </c>
      <c r="S213" s="333">
        <v>1471</v>
      </c>
      <c r="T213" s="564">
        <v>1437</v>
      </c>
      <c r="U213" s="29">
        <f>IFERROR(Table5[[#This Row],[Actual Redline Completed Footage UG]]/Table5[[#This Row],[Footage UG]], 0)</f>
        <v>0.97688647178789934</v>
      </c>
      <c r="V213" s="505">
        <v>45881</v>
      </c>
      <c r="W213" s="280">
        <v>1</v>
      </c>
      <c r="X213" s="280">
        <v>1</v>
      </c>
      <c r="Y213" s="280">
        <v>1</v>
      </c>
      <c r="Z213" s="363">
        <v>45926</v>
      </c>
      <c r="AA213" s="363">
        <v>45926</v>
      </c>
      <c r="AB213" s="613"/>
    </row>
    <row r="214" spans="1:28" ht="39.75" customHeight="1">
      <c r="A214" s="650" t="s">
        <v>423</v>
      </c>
      <c r="B214" s="358" t="s">
        <v>32</v>
      </c>
      <c r="C214" s="360">
        <v>45868</v>
      </c>
      <c r="D214" s="375" t="s">
        <v>57</v>
      </c>
      <c r="E214" s="360">
        <v>45786</v>
      </c>
      <c r="F214" s="375" t="s">
        <v>58</v>
      </c>
      <c r="G214" s="358" t="s">
        <v>424</v>
      </c>
      <c r="H214" s="362">
        <v>0</v>
      </c>
      <c r="I214" s="362" t="s">
        <v>787</v>
      </c>
      <c r="J214" s="362" t="s">
        <v>31</v>
      </c>
      <c r="K214" s="360">
        <v>45786</v>
      </c>
      <c r="L214" s="362" t="s">
        <v>120</v>
      </c>
      <c r="M214" s="651">
        <v>133172.15</v>
      </c>
      <c r="N214" s="558"/>
      <c r="O214" s="1014"/>
      <c r="P214" s="362" t="s">
        <v>120</v>
      </c>
      <c r="Q214" s="565" t="s">
        <v>39</v>
      </c>
      <c r="R214" s="363">
        <v>45789</v>
      </c>
      <c r="S214" s="364">
        <v>13306</v>
      </c>
      <c r="T214" s="382">
        <v>12936</v>
      </c>
      <c r="U214" s="3">
        <f>IFERROR(Table5[[#This Row],[Actual Redline Completed Footage UG]]/Table5[[#This Row],[Footage UG]], 0)</f>
        <v>0.97219299564106421</v>
      </c>
      <c r="V214" s="500">
        <v>45810</v>
      </c>
      <c r="W214" s="365">
        <v>1</v>
      </c>
      <c r="X214" s="365">
        <v>1</v>
      </c>
      <c r="Y214" s="280">
        <v>1</v>
      </c>
      <c r="Z214" s="363">
        <v>45918</v>
      </c>
      <c r="AA214" s="363">
        <v>45918</v>
      </c>
      <c r="AB214" s="462" t="s">
        <v>1169</v>
      </c>
    </row>
    <row r="215" spans="1:28" ht="39.75" customHeight="1">
      <c r="A215" s="563" t="s">
        <v>1170</v>
      </c>
      <c r="B215" s="358" t="s">
        <v>32</v>
      </c>
      <c r="C215" s="367">
        <v>45960</v>
      </c>
      <c r="D215" s="360" t="s">
        <v>51</v>
      </c>
      <c r="E215" s="367">
        <v>45918</v>
      </c>
      <c r="F215" s="358" t="s">
        <v>58</v>
      </c>
      <c r="G215" s="18" t="s">
        <v>1171</v>
      </c>
      <c r="H215" s="648">
        <v>0</v>
      </c>
      <c r="I215" s="1155" t="s">
        <v>787</v>
      </c>
      <c r="J215" s="362" t="s">
        <v>31</v>
      </c>
      <c r="K215" s="367">
        <v>45918</v>
      </c>
      <c r="L215" s="369" t="s">
        <v>120</v>
      </c>
      <c r="M215" s="581">
        <v>9611.9500000000007</v>
      </c>
      <c r="N215" s="416"/>
      <c r="O215" s="416"/>
      <c r="P215" s="369" t="s">
        <v>120</v>
      </c>
      <c r="Q215" s="565" t="s">
        <v>39</v>
      </c>
      <c r="R215" s="370">
        <v>45918</v>
      </c>
      <c r="S215" s="9">
        <v>807</v>
      </c>
      <c r="T215" s="382">
        <v>896</v>
      </c>
      <c r="U215" s="3">
        <f>IFERROR($T215/$S215, 0)</f>
        <v>1.110285006195787</v>
      </c>
      <c r="V215" s="505">
        <v>45938</v>
      </c>
      <c r="W215" s="365">
        <v>1</v>
      </c>
      <c r="X215" s="365">
        <v>1</v>
      </c>
      <c r="Y215" s="466">
        <v>1</v>
      </c>
      <c r="Z215" s="363">
        <v>46009</v>
      </c>
      <c r="AA215" s="363">
        <v>46009</v>
      </c>
      <c r="AB215" s="1205" t="s">
        <v>1172</v>
      </c>
    </row>
    <row r="216" spans="1:28" ht="39.75" customHeight="1">
      <c r="A216" s="660" t="s">
        <v>433</v>
      </c>
      <c r="B216" s="358" t="s">
        <v>32</v>
      </c>
      <c r="C216" s="360">
        <v>45868</v>
      </c>
      <c r="D216" s="360" t="s">
        <v>51</v>
      </c>
      <c r="E216" s="360">
        <v>45793</v>
      </c>
      <c r="F216" s="375" t="s">
        <v>58</v>
      </c>
      <c r="G216" s="649" t="s">
        <v>434</v>
      </c>
      <c r="H216" s="362">
        <v>0</v>
      </c>
      <c r="I216" s="362" t="s">
        <v>787</v>
      </c>
      <c r="J216" s="362" t="s">
        <v>31</v>
      </c>
      <c r="K216" s="360">
        <v>45793</v>
      </c>
      <c r="L216" s="362" t="s">
        <v>120</v>
      </c>
      <c r="M216" s="651">
        <v>53589.8</v>
      </c>
      <c r="N216" s="343"/>
      <c r="O216" s="581"/>
      <c r="P216" s="362" t="s">
        <v>120</v>
      </c>
      <c r="Q216" s="565" t="s">
        <v>39</v>
      </c>
      <c r="R216" s="363">
        <v>45793</v>
      </c>
      <c r="S216" s="364">
        <v>8305</v>
      </c>
      <c r="T216" s="382">
        <v>8810</v>
      </c>
      <c r="U216" s="3">
        <f>IFERROR(Table5[[#This Row],[Actual Redline Completed Footage UG]]/Table5[[#This Row],[Footage UG]], 0)</f>
        <v>1.0608067429259482</v>
      </c>
      <c r="V216" s="500">
        <v>45810</v>
      </c>
      <c r="W216" s="280">
        <v>1</v>
      </c>
      <c r="X216" s="280">
        <v>1</v>
      </c>
      <c r="Y216" s="466">
        <v>1</v>
      </c>
      <c r="Z216" s="363">
        <v>45917</v>
      </c>
      <c r="AA216" s="363">
        <v>45917</v>
      </c>
      <c r="AB216" s="330" t="s">
        <v>1173</v>
      </c>
    </row>
    <row r="217" spans="1:28" ht="39.75" customHeight="1">
      <c r="A217" s="836" t="s">
        <v>1174</v>
      </c>
      <c r="B217" s="705" t="s">
        <v>32</v>
      </c>
      <c r="C217" s="704">
        <v>46101</v>
      </c>
      <c r="D217" s="704" t="s">
        <v>832</v>
      </c>
      <c r="E217" s="704">
        <v>46042</v>
      </c>
      <c r="F217" s="705" t="s">
        <v>58</v>
      </c>
      <c r="G217" s="705" t="s">
        <v>1175</v>
      </c>
      <c r="H217" s="706">
        <v>65</v>
      </c>
      <c r="I217" s="1155" t="s">
        <v>787</v>
      </c>
      <c r="J217" s="706" t="s">
        <v>31</v>
      </c>
      <c r="K217" s="704">
        <v>46028</v>
      </c>
      <c r="L217" s="717" t="s">
        <v>120</v>
      </c>
      <c r="M217" s="837">
        <v>60922</v>
      </c>
      <c r="N217" s="343"/>
      <c r="O217" s="582"/>
      <c r="P217" s="717" t="s">
        <v>120</v>
      </c>
      <c r="Q217" s="838" t="s">
        <v>39</v>
      </c>
      <c r="R217" s="709">
        <v>46029</v>
      </c>
      <c r="S217" s="333">
        <v>4907</v>
      </c>
      <c r="T217" s="839">
        <v>4808</v>
      </c>
      <c r="U217" s="3">
        <f>IFERROR(Table5[[#This Row],[Actual Redline Completed Footage UG]]/Table5[[#This Row],[Footage UG]], 0)</f>
        <v>0.97982474016710819</v>
      </c>
      <c r="V217" s="720">
        <v>46072</v>
      </c>
      <c r="W217" s="712">
        <v>1</v>
      </c>
      <c r="X217" s="712">
        <v>1</v>
      </c>
      <c r="Y217" s="712">
        <v>1</v>
      </c>
      <c r="Z217" s="373" t="s">
        <v>940</v>
      </c>
      <c r="AA217" s="373" t="s">
        <v>940</v>
      </c>
      <c r="AB217" s="713" t="s">
        <v>1176</v>
      </c>
    </row>
    <row r="218" spans="1:28" ht="39.75" customHeight="1">
      <c r="A218" s="836" t="s">
        <v>1177</v>
      </c>
      <c r="B218" s="705" t="s">
        <v>32</v>
      </c>
      <c r="C218" s="704">
        <v>46073</v>
      </c>
      <c r="D218" s="704" t="s">
        <v>1178</v>
      </c>
      <c r="E218" s="704">
        <v>46045</v>
      </c>
      <c r="F218" s="705" t="s">
        <v>61</v>
      </c>
      <c r="G218" s="705" t="s">
        <v>1179</v>
      </c>
      <c r="H218" s="706">
        <v>87</v>
      </c>
      <c r="I218" s="1155" t="s">
        <v>787</v>
      </c>
      <c r="J218" s="706" t="s">
        <v>31</v>
      </c>
      <c r="K218" s="704">
        <v>46038</v>
      </c>
      <c r="L218" s="717" t="s">
        <v>120</v>
      </c>
      <c r="M218" s="837">
        <v>82790</v>
      </c>
      <c r="N218" s="41"/>
      <c r="O218" s="374"/>
      <c r="P218" s="717" t="s">
        <v>120</v>
      </c>
      <c r="Q218" s="838" t="s">
        <v>39</v>
      </c>
      <c r="R218" s="709">
        <v>46029</v>
      </c>
      <c r="S218" s="333">
        <v>7108</v>
      </c>
      <c r="T218" s="839">
        <v>7301</v>
      </c>
      <c r="U218" s="3">
        <f>IFERROR(Table5[[#This Row],[Actual Redline Completed Footage UG]]/Table5[[#This Row],[Footage UG]], 0)</f>
        <v>1.0271525042205965</v>
      </c>
      <c r="V218" s="720">
        <v>46057</v>
      </c>
      <c r="W218" s="280">
        <v>1</v>
      </c>
      <c r="X218" s="280">
        <v>1</v>
      </c>
      <c r="Y218" s="466">
        <v>1</v>
      </c>
      <c r="Z218" s="363">
        <v>46079</v>
      </c>
      <c r="AA218" s="373" t="s">
        <v>940</v>
      </c>
      <c r="AB218" s="713" t="s">
        <v>1180</v>
      </c>
    </row>
    <row r="219" spans="1:28" ht="39.75" customHeight="1">
      <c r="A219" s="297" t="s">
        <v>1181</v>
      </c>
      <c r="B219" s="18" t="s">
        <v>32</v>
      </c>
      <c r="C219" s="19">
        <v>45930</v>
      </c>
      <c r="D219" s="19" t="s">
        <v>57</v>
      </c>
      <c r="E219" s="19">
        <v>45884</v>
      </c>
      <c r="F219" s="18" t="s">
        <v>144</v>
      </c>
      <c r="G219" s="303"/>
      <c r="H219" s="20">
        <v>69</v>
      </c>
      <c r="I219" s="304" t="s">
        <v>787</v>
      </c>
      <c r="J219" s="20" t="s">
        <v>31</v>
      </c>
      <c r="K219" s="299">
        <v>45884</v>
      </c>
      <c r="L219" s="300" t="s">
        <v>120</v>
      </c>
      <c r="M219" s="346">
        <v>67441</v>
      </c>
      <c r="N219" s="343">
        <v>55566</v>
      </c>
      <c r="O219" s="41"/>
      <c r="P219" s="300" t="s">
        <v>120</v>
      </c>
      <c r="Q219" s="561" t="s">
        <v>39</v>
      </c>
      <c r="R219" s="59">
        <v>45884</v>
      </c>
      <c r="S219" s="44">
        <v>4348</v>
      </c>
      <c r="T219" s="489">
        <v>4122</v>
      </c>
      <c r="U219" s="1242">
        <f>IFERROR(Table5[[#This Row],[Actual Redline Completed Footage UG]]/Table5[[#This Row],[Footage UG]], 0)</f>
        <v>0.94802207911683534</v>
      </c>
      <c r="V219" s="21">
        <v>45895</v>
      </c>
      <c r="W219" s="7">
        <v>1</v>
      </c>
      <c r="X219" s="7">
        <v>1</v>
      </c>
      <c r="Y219" s="938">
        <v>1</v>
      </c>
      <c r="Z219" s="21">
        <v>45932</v>
      </c>
      <c r="AA219" s="21">
        <v>45932</v>
      </c>
      <c r="AB219" s="352" t="s">
        <v>1182</v>
      </c>
    </row>
    <row r="220" spans="1:28" ht="39.75" customHeight="1">
      <c r="A220" s="563" t="s">
        <v>1183</v>
      </c>
      <c r="B220" s="358" t="s">
        <v>32</v>
      </c>
      <c r="C220" s="360">
        <v>45991</v>
      </c>
      <c r="D220" s="360" t="s">
        <v>57</v>
      </c>
      <c r="E220" s="360">
        <v>45966</v>
      </c>
      <c r="F220" s="358" t="s">
        <v>58</v>
      </c>
      <c r="G220" s="361" t="s">
        <v>1184</v>
      </c>
      <c r="H220" s="362">
        <v>83</v>
      </c>
      <c r="I220" s="1155" t="s">
        <v>787</v>
      </c>
      <c r="J220" s="362" t="s">
        <v>31</v>
      </c>
      <c r="K220" s="360">
        <v>45969</v>
      </c>
      <c r="L220" s="362" t="s">
        <v>120</v>
      </c>
      <c r="M220" s="700">
        <v>66402</v>
      </c>
      <c r="N220" s="41"/>
      <c r="O220" s="374"/>
      <c r="P220" s="362" t="s">
        <v>120</v>
      </c>
      <c r="Q220" s="565" t="s">
        <v>39</v>
      </c>
      <c r="R220" s="363">
        <v>45969</v>
      </c>
      <c r="S220" s="364">
        <v>5324</v>
      </c>
      <c r="T220" s="382">
        <v>5304</v>
      </c>
      <c r="U220" s="3">
        <f>IFERROR(Table5[[#This Row],[Actual Redline Completed Footage UG]]/Table5[[#This Row],[Footage UG]], 0)</f>
        <v>0.99624342599549209</v>
      </c>
      <c r="V220" s="370">
        <v>45979</v>
      </c>
      <c r="W220" s="7">
        <v>1</v>
      </c>
      <c r="X220" s="7">
        <v>1</v>
      </c>
      <c r="Y220" s="938">
        <v>1</v>
      </c>
      <c r="Z220" s="59">
        <v>45998</v>
      </c>
      <c r="AA220" s="59">
        <v>46063</v>
      </c>
      <c r="AB220" s="834" t="s">
        <v>1185</v>
      </c>
    </row>
    <row r="221" spans="1:28" ht="39.75" customHeight="1">
      <c r="A221" s="563" t="s">
        <v>1186</v>
      </c>
      <c r="B221" s="358" t="s">
        <v>32</v>
      </c>
      <c r="C221" s="360">
        <v>46001</v>
      </c>
      <c r="D221" s="360" t="s">
        <v>57</v>
      </c>
      <c r="E221" s="360">
        <v>45966</v>
      </c>
      <c r="F221" s="358" t="s">
        <v>58</v>
      </c>
      <c r="G221" s="361" t="s">
        <v>1187</v>
      </c>
      <c r="H221" s="362">
        <v>77</v>
      </c>
      <c r="I221" s="1155" t="s">
        <v>787</v>
      </c>
      <c r="J221" s="362" t="s">
        <v>31</v>
      </c>
      <c r="K221" s="360">
        <v>45967</v>
      </c>
      <c r="L221" s="362" t="s">
        <v>120</v>
      </c>
      <c r="M221" s="700">
        <v>63997.35</v>
      </c>
      <c r="N221" s="41"/>
      <c r="O221" s="374"/>
      <c r="P221" s="362" t="s">
        <v>120</v>
      </c>
      <c r="Q221" s="565" t="s">
        <v>39</v>
      </c>
      <c r="R221" s="363">
        <v>45967</v>
      </c>
      <c r="S221" s="364">
        <v>5053</v>
      </c>
      <c r="T221" s="382">
        <v>4652</v>
      </c>
      <c r="U221" s="256">
        <f>IFERROR(Table5[[#This Row],[Actual Redline Completed Footage UG]]/Table5[[#This Row],[Footage UG]], 0)</f>
        <v>0.92064120324559673</v>
      </c>
      <c r="V221" s="21">
        <v>45995</v>
      </c>
      <c r="W221" s="7">
        <v>1</v>
      </c>
      <c r="X221" s="7">
        <v>1</v>
      </c>
      <c r="Y221" s="938">
        <v>1</v>
      </c>
      <c r="Z221" s="59">
        <v>46009</v>
      </c>
      <c r="AA221" s="59">
        <v>46063</v>
      </c>
      <c r="AB221" s="834" t="s">
        <v>1188</v>
      </c>
    </row>
    <row r="222" spans="1:28" ht="39.75" customHeight="1">
      <c r="A222" s="836" t="s">
        <v>1189</v>
      </c>
      <c r="B222" s="705" t="s">
        <v>32</v>
      </c>
      <c r="C222" s="704">
        <v>46021</v>
      </c>
      <c r="D222" s="704" t="s">
        <v>57</v>
      </c>
      <c r="E222" s="704">
        <v>46001</v>
      </c>
      <c r="F222" s="705" t="s">
        <v>61</v>
      </c>
      <c r="G222" s="705"/>
      <c r="H222" s="706">
        <v>49</v>
      </c>
      <c r="I222" s="1155" t="s">
        <v>787</v>
      </c>
      <c r="J222" s="706" t="s">
        <v>31</v>
      </c>
      <c r="K222" s="704">
        <v>45994</v>
      </c>
      <c r="L222" s="717" t="s">
        <v>120</v>
      </c>
      <c r="M222" s="837">
        <v>42150</v>
      </c>
      <c r="N222" s="707"/>
      <c r="O222" s="707"/>
      <c r="P222" s="717" t="s">
        <v>120</v>
      </c>
      <c r="Q222" s="838" t="s">
        <v>39</v>
      </c>
      <c r="R222" s="709">
        <v>45994</v>
      </c>
      <c r="S222" s="333">
        <v>3885</v>
      </c>
      <c r="T222" s="839">
        <v>3910</v>
      </c>
      <c r="U222" s="365">
        <f t="shared" ref="U222:U227" si="2">IFERROR($T222/$S222, 0)</f>
        <v>1.0064350064350065</v>
      </c>
      <c r="V222" s="720">
        <v>46006</v>
      </c>
      <c r="W222" s="712">
        <v>1</v>
      </c>
      <c r="X222" s="280">
        <v>1</v>
      </c>
      <c r="Y222" s="466">
        <v>1</v>
      </c>
      <c r="Z222" s="363">
        <v>46013</v>
      </c>
      <c r="AA222" s="373" t="s">
        <v>940</v>
      </c>
      <c r="AB222" s="713" t="s">
        <v>1190</v>
      </c>
    </row>
    <row r="223" spans="1:28" ht="39.75" customHeight="1">
      <c r="A223" s="650" t="s">
        <v>1191</v>
      </c>
      <c r="B223" s="358" t="s">
        <v>32</v>
      </c>
      <c r="C223" s="367">
        <v>45930</v>
      </c>
      <c r="D223" s="360" t="s">
        <v>57</v>
      </c>
      <c r="E223" s="375">
        <v>45910</v>
      </c>
      <c r="F223" s="358" t="s">
        <v>58</v>
      </c>
      <c r="G223" s="358" t="s">
        <v>1192</v>
      </c>
      <c r="H223" s="362">
        <v>80</v>
      </c>
      <c r="I223" s="362" t="s">
        <v>787</v>
      </c>
      <c r="J223" s="362" t="s">
        <v>31</v>
      </c>
      <c r="K223" s="360">
        <v>45903</v>
      </c>
      <c r="L223" s="362" t="s">
        <v>120</v>
      </c>
      <c r="M223" s="651">
        <v>59116.7</v>
      </c>
      <c r="N223" s="415"/>
      <c r="O223" s="415"/>
      <c r="P223" s="362" t="s">
        <v>120</v>
      </c>
      <c r="Q223" s="565" t="s">
        <v>39</v>
      </c>
      <c r="R223" s="363">
        <v>45903</v>
      </c>
      <c r="S223" s="364">
        <v>4833</v>
      </c>
      <c r="T223" s="382">
        <v>4646</v>
      </c>
      <c r="U223" s="3">
        <f t="shared" si="2"/>
        <v>0.9613076763914753</v>
      </c>
      <c r="V223" s="505">
        <v>45923</v>
      </c>
      <c r="W223" s="280">
        <v>1</v>
      </c>
      <c r="X223" s="280">
        <v>1</v>
      </c>
      <c r="Y223" s="79">
        <v>1</v>
      </c>
      <c r="Z223" s="373" t="s">
        <v>940</v>
      </c>
      <c r="AA223" s="373" t="s">
        <v>940</v>
      </c>
      <c r="AB223" s="330" t="s">
        <v>1193</v>
      </c>
    </row>
    <row r="224" spans="1:28" ht="39.75" customHeight="1">
      <c r="A224" s="836" t="s">
        <v>1194</v>
      </c>
      <c r="B224" s="705" t="s">
        <v>32</v>
      </c>
      <c r="C224" s="704">
        <v>46010</v>
      </c>
      <c r="D224" s="704" t="s">
        <v>898</v>
      </c>
      <c r="E224" s="704">
        <v>45974</v>
      </c>
      <c r="F224" s="705" t="s">
        <v>58</v>
      </c>
      <c r="G224" s="705" t="s">
        <v>1195</v>
      </c>
      <c r="H224" s="706">
        <v>67</v>
      </c>
      <c r="I224" s="1155" t="s">
        <v>787</v>
      </c>
      <c r="J224" s="706" t="s">
        <v>31</v>
      </c>
      <c r="K224" s="704">
        <v>45936</v>
      </c>
      <c r="L224" s="706" t="s">
        <v>120</v>
      </c>
      <c r="M224" s="837">
        <v>38192</v>
      </c>
      <c r="N224" s="707"/>
      <c r="O224" s="707"/>
      <c r="P224" s="706" t="s">
        <v>120</v>
      </c>
      <c r="Q224" s="838" t="s">
        <v>39</v>
      </c>
      <c r="R224" s="709">
        <v>45936</v>
      </c>
      <c r="S224" s="710">
        <v>2845</v>
      </c>
      <c r="T224" s="839">
        <v>2825</v>
      </c>
      <c r="U224" s="365">
        <f t="shared" si="2"/>
        <v>0.99297012302284715</v>
      </c>
      <c r="V224" s="720">
        <v>46002</v>
      </c>
      <c r="W224" s="712">
        <v>1</v>
      </c>
      <c r="X224" s="280">
        <v>1</v>
      </c>
      <c r="Y224" s="79">
        <v>1</v>
      </c>
      <c r="Z224" s="363">
        <v>46013</v>
      </c>
      <c r="AA224" s="363">
        <v>46064</v>
      </c>
      <c r="AB224" s="713" t="s">
        <v>1196</v>
      </c>
    </row>
    <row r="225" spans="1:28" ht="39.75" customHeight="1">
      <c r="A225" s="660" t="s">
        <v>1197</v>
      </c>
      <c r="B225" s="358" t="s">
        <v>32</v>
      </c>
      <c r="C225" s="367">
        <v>45930</v>
      </c>
      <c r="D225" s="360" t="s">
        <v>57</v>
      </c>
      <c r="E225" s="375">
        <v>45910</v>
      </c>
      <c r="F225" s="375" t="s">
        <v>144</v>
      </c>
      <c r="G225" s="361" t="s">
        <v>1198</v>
      </c>
      <c r="H225" s="362">
        <v>67</v>
      </c>
      <c r="I225" s="1155" t="s">
        <v>787</v>
      </c>
      <c r="J225" s="362" t="s">
        <v>31</v>
      </c>
      <c r="K225" s="360">
        <v>45903</v>
      </c>
      <c r="L225" s="362" t="s">
        <v>120</v>
      </c>
      <c r="M225" s="651">
        <v>40406</v>
      </c>
      <c r="N225" s="415"/>
      <c r="O225" s="415"/>
      <c r="P225" s="362" t="s">
        <v>120</v>
      </c>
      <c r="Q225" s="565" t="s">
        <v>39</v>
      </c>
      <c r="R225" s="363">
        <v>45903</v>
      </c>
      <c r="S225" s="364">
        <v>3895</v>
      </c>
      <c r="T225" s="382">
        <v>3809</v>
      </c>
      <c r="U225" s="3">
        <f t="shared" si="2"/>
        <v>0.97792041078305525</v>
      </c>
      <c r="V225" s="505">
        <v>45924</v>
      </c>
      <c r="W225" s="280">
        <v>1</v>
      </c>
      <c r="X225" s="280">
        <v>1</v>
      </c>
      <c r="Y225" s="79">
        <v>1</v>
      </c>
      <c r="Z225" s="363">
        <v>45972</v>
      </c>
      <c r="AA225" s="363">
        <v>45972</v>
      </c>
      <c r="AB225" s="603" t="s">
        <v>1199</v>
      </c>
    </row>
    <row r="226" spans="1:28" ht="39.75" customHeight="1">
      <c r="A226" s="836" t="s">
        <v>1200</v>
      </c>
      <c r="B226" s="705" t="s">
        <v>32</v>
      </c>
      <c r="C226" s="704">
        <v>46010</v>
      </c>
      <c r="D226" s="704" t="s">
        <v>898</v>
      </c>
      <c r="E226" s="704">
        <v>45974</v>
      </c>
      <c r="F226" s="705" t="s">
        <v>58</v>
      </c>
      <c r="G226" s="705" t="s">
        <v>1201</v>
      </c>
      <c r="H226" s="706">
        <v>68</v>
      </c>
      <c r="I226" s="1155" t="s">
        <v>787</v>
      </c>
      <c r="J226" s="706" t="s">
        <v>31</v>
      </c>
      <c r="K226" s="704">
        <v>45936</v>
      </c>
      <c r="L226" s="706" t="s">
        <v>120</v>
      </c>
      <c r="M226" s="837">
        <v>37755.599999999999</v>
      </c>
      <c r="N226" s="707"/>
      <c r="O226" s="707"/>
      <c r="P226" s="706" t="s">
        <v>120</v>
      </c>
      <c r="Q226" s="838" t="s">
        <v>39</v>
      </c>
      <c r="R226" s="709">
        <v>45936</v>
      </c>
      <c r="S226" s="710">
        <v>2584</v>
      </c>
      <c r="T226" s="839">
        <v>2584</v>
      </c>
      <c r="U226" s="365">
        <f t="shared" si="2"/>
        <v>1</v>
      </c>
      <c r="V226" s="720">
        <v>46000</v>
      </c>
      <c r="W226" s="712">
        <v>1</v>
      </c>
      <c r="X226" s="280">
        <v>1</v>
      </c>
      <c r="Y226" s="79">
        <v>1</v>
      </c>
      <c r="Z226" s="363">
        <v>46013</v>
      </c>
      <c r="AA226" s="363">
        <v>46064</v>
      </c>
      <c r="AB226" s="713" t="s">
        <v>1202</v>
      </c>
    </row>
    <row r="227" spans="1:28" ht="39.75" customHeight="1">
      <c r="A227" s="836" t="s">
        <v>1203</v>
      </c>
      <c r="B227" s="705" t="s">
        <v>32</v>
      </c>
      <c r="C227" s="704">
        <v>46010</v>
      </c>
      <c r="D227" s="704" t="s">
        <v>898</v>
      </c>
      <c r="E227" s="704">
        <v>45974</v>
      </c>
      <c r="F227" s="705" t="s">
        <v>58</v>
      </c>
      <c r="G227" s="705" t="s">
        <v>1204</v>
      </c>
      <c r="H227" s="706">
        <v>28</v>
      </c>
      <c r="I227" s="1155" t="s">
        <v>787</v>
      </c>
      <c r="J227" s="706" t="s">
        <v>31</v>
      </c>
      <c r="K227" s="704">
        <v>45972</v>
      </c>
      <c r="L227" s="706" t="s">
        <v>120</v>
      </c>
      <c r="M227" s="837">
        <v>27615.5</v>
      </c>
      <c r="N227" s="707"/>
      <c r="O227" s="707"/>
      <c r="P227" s="706" t="s">
        <v>120</v>
      </c>
      <c r="Q227" s="838" t="s">
        <v>39</v>
      </c>
      <c r="R227" s="740">
        <v>45979</v>
      </c>
      <c r="S227" s="710">
        <v>2027</v>
      </c>
      <c r="T227" s="839">
        <v>2146</v>
      </c>
      <c r="U227" s="383">
        <f t="shared" si="2"/>
        <v>1.0587074494326592</v>
      </c>
      <c r="V227" s="709">
        <v>45994</v>
      </c>
      <c r="W227" s="712">
        <v>1</v>
      </c>
      <c r="X227" s="280">
        <v>1</v>
      </c>
      <c r="Y227" s="79">
        <v>1</v>
      </c>
      <c r="Z227" s="363">
        <v>46013</v>
      </c>
      <c r="AA227" s="363">
        <v>46064</v>
      </c>
      <c r="AB227" s="713" t="s">
        <v>1205</v>
      </c>
    </row>
    <row r="228" spans="1:28" ht="39.75" customHeight="1">
      <c r="A228" s="297" t="s">
        <v>1206</v>
      </c>
      <c r="B228" s="298" t="s">
        <v>32</v>
      </c>
      <c r="C228" s="19">
        <v>45930</v>
      </c>
      <c r="D228" s="299" t="s">
        <v>57</v>
      </c>
      <c r="E228" s="457">
        <v>45910</v>
      </c>
      <c r="F228" s="298" t="s">
        <v>58</v>
      </c>
      <c r="G228" s="495"/>
      <c r="H228" s="300">
        <v>54</v>
      </c>
      <c r="I228" s="301" t="s">
        <v>787</v>
      </c>
      <c r="J228" s="300" t="s">
        <v>31</v>
      </c>
      <c r="K228" s="299">
        <v>45903</v>
      </c>
      <c r="L228" s="300" t="s">
        <v>120</v>
      </c>
      <c r="M228" s="346">
        <v>27186</v>
      </c>
      <c r="N228" s="558"/>
      <c r="O228" s="558"/>
      <c r="P228" s="300" t="s">
        <v>120</v>
      </c>
      <c r="Q228" s="561" t="s">
        <v>39</v>
      </c>
      <c r="R228" s="59">
        <v>45903</v>
      </c>
      <c r="S228" s="44">
        <v>2084</v>
      </c>
      <c r="T228" s="489">
        <v>2039</v>
      </c>
      <c r="U228" s="3">
        <v>0.98</v>
      </c>
      <c r="V228" s="604">
        <v>45918</v>
      </c>
      <c r="W228" s="466">
        <v>1</v>
      </c>
      <c r="X228" s="466">
        <v>1</v>
      </c>
      <c r="Y228" s="468">
        <v>1</v>
      </c>
      <c r="Z228" s="21">
        <v>45972</v>
      </c>
      <c r="AA228" s="21">
        <v>45972</v>
      </c>
      <c r="AB228" s="607" t="s">
        <v>1207</v>
      </c>
    </row>
    <row r="229" spans="1:28" ht="39.75" customHeight="1">
      <c r="A229" s="297" t="s">
        <v>486</v>
      </c>
      <c r="B229" s="18" t="s">
        <v>32</v>
      </c>
      <c r="C229" s="19">
        <v>45899</v>
      </c>
      <c r="D229" s="305" t="s">
        <v>898</v>
      </c>
      <c r="E229" s="19">
        <v>45887</v>
      </c>
      <c r="F229" s="305" t="s">
        <v>144</v>
      </c>
      <c r="G229" s="303" t="s">
        <v>1208</v>
      </c>
      <c r="H229" s="20">
        <v>70</v>
      </c>
      <c r="I229" s="304" t="s">
        <v>787</v>
      </c>
      <c r="J229" s="20" t="s">
        <v>31</v>
      </c>
      <c r="K229" s="299">
        <v>45887</v>
      </c>
      <c r="L229" s="300" t="s">
        <v>120</v>
      </c>
      <c r="M229" s="346">
        <v>69889</v>
      </c>
      <c r="N229" s="41"/>
      <c r="O229" s="41"/>
      <c r="P229" s="300" t="s">
        <v>120</v>
      </c>
      <c r="Q229" s="455" t="s">
        <v>39</v>
      </c>
      <c r="R229" s="363">
        <v>45887</v>
      </c>
      <c r="S229" s="364">
        <v>3836</v>
      </c>
      <c r="T229" s="382">
        <v>3836</v>
      </c>
      <c r="U229" s="3">
        <v>1</v>
      </c>
      <c r="V229" s="505">
        <v>45896</v>
      </c>
      <c r="W229" s="280">
        <v>1</v>
      </c>
      <c r="X229" s="280">
        <v>1</v>
      </c>
      <c r="Y229" s="280">
        <v>1</v>
      </c>
      <c r="Z229" s="21">
        <v>45917</v>
      </c>
      <c r="AA229" s="21">
        <v>45917</v>
      </c>
      <c r="AB229" s="603" t="s">
        <v>1209</v>
      </c>
    </row>
    <row r="230" spans="1:28" ht="39.75" customHeight="1">
      <c r="A230" s="297" t="s">
        <v>1210</v>
      </c>
      <c r="B230" s="18" t="s">
        <v>32</v>
      </c>
      <c r="C230" s="19">
        <v>45930</v>
      </c>
      <c r="D230" s="19" t="s">
        <v>57</v>
      </c>
      <c r="E230" s="19">
        <v>45896</v>
      </c>
      <c r="F230" s="305" t="s">
        <v>144</v>
      </c>
      <c r="G230" s="303"/>
      <c r="H230" s="20">
        <v>87</v>
      </c>
      <c r="I230" s="304" t="s">
        <v>787</v>
      </c>
      <c r="J230" s="20" t="s">
        <v>31</v>
      </c>
      <c r="K230" s="299">
        <v>45897</v>
      </c>
      <c r="L230" s="300" t="s">
        <v>120</v>
      </c>
      <c r="M230" s="346">
        <v>52204</v>
      </c>
      <c r="N230" s="558"/>
      <c r="O230" s="558"/>
      <c r="P230" s="300" t="s">
        <v>120</v>
      </c>
      <c r="Q230" s="561" t="s">
        <v>39</v>
      </c>
      <c r="R230" s="272">
        <v>45896</v>
      </c>
      <c r="S230" s="611">
        <v>4048</v>
      </c>
      <c r="T230" s="489">
        <v>5120</v>
      </c>
      <c r="U230" s="3">
        <v>1.26</v>
      </c>
      <c r="V230" s="604">
        <v>45910</v>
      </c>
      <c r="W230" s="466">
        <v>1</v>
      </c>
      <c r="X230" s="466">
        <v>1</v>
      </c>
      <c r="Y230" s="468">
        <v>1</v>
      </c>
      <c r="Z230" s="21">
        <v>45972</v>
      </c>
      <c r="AA230" s="21">
        <v>45972</v>
      </c>
      <c r="AB230" s="607" t="s">
        <v>1211</v>
      </c>
    </row>
    <row r="231" spans="1:28" ht="39.75" customHeight="1">
      <c r="A231" s="836" t="s">
        <v>1212</v>
      </c>
      <c r="B231" s="705" t="s">
        <v>32</v>
      </c>
      <c r="C231" s="704">
        <v>46006</v>
      </c>
      <c r="D231" s="704" t="s">
        <v>57</v>
      </c>
      <c r="E231" s="704">
        <v>46006</v>
      </c>
      <c r="F231" s="705" t="s">
        <v>58</v>
      </c>
      <c r="G231" s="705" t="s">
        <v>1213</v>
      </c>
      <c r="H231" s="706">
        <v>21</v>
      </c>
      <c r="I231" s="1155" t="s">
        <v>787</v>
      </c>
      <c r="J231" s="706" t="s">
        <v>31</v>
      </c>
      <c r="K231" s="704">
        <v>46006</v>
      </c>
      <c r="L231" s="706" t="s">
        <v>120</v>
      </c>
      <c r="M231" s="837">
        <v>20891</v>
      </c>
      <c r="N231" s="558"/>
      <c r="O231" s="1014"/>
      <c r="P231" s="706" t="s">
        <v>120</v>
      </c>
      <c r="Q231" s="838" t="s">
        <v>39</v>
      </c>
      <c r="R231" s="709">
        <v>46006</v>
      </c>
      <c r="S231" s="710">
        <v>1820</v>
      </c>
      <c r="T231" s="839">
        <v>1714</v>
      </c>
      <c r="U231" s="3">
        <f>IFERROR(Table5[[#This Row],[Actual Redline Completed Footage UG]]/Table5[[#This Row],[Footage UG]], 0)</f>
        <v>0.94175824175824174</v>
      </c>
      <c r="V231" s="720">
        <v>46028</v>
      </c>
      <c r="W231" s="712">
        <v>1</v>
      </c>
      <c r="X231" s="466">
        <v>1</v>
      </c>
      <c r="Y231" s="468">
        <v>1</v>
      </c>
      <c r="Z231" s="363">
        <v>46034</v>
      </c>
      <c r="AA231" s="373" t="s">
        <v>940</v>
      </c>
      <c r="AB231" s="742" t="s">
        <v>1214</v>
      </c>
    </row>
    <row r="232" spans="1:28" ht="39.75" customHeight="1">
      <c r="A232" s="297" t="s">
        <v>1215</v>
      </c>
      <c r="B232" s="18" t="s">
        <v>32</v>
      </c>
      <c r="C232" s="19">
        <v>45930</v>
      </c>
      <c r="D232" s="19" t="s">
        <v>57</v>
      </c>
      <c r="E232" s="19">
        <v>45915</v>
      </c>
      <c r="F232" s="305" t="s">
        <v>144</v>
      </c>
      <c r="G232" s="303"/>
      <c r="H232" s="20">
        <v>53</v>
      </c>
      <c r="I232" s="304" t="s">
        <v>787</v>
      </c>
      <c r="J232" s="20" t="s">
        <v>31</v>
      </c>
      <c r="K232" s="299">
        <v>45912</v>
      </c>
      <c r="L232" s="300" t="s">
        <v>120</v>
      </c>
      <c r="M232" s="346">
        <v>47676</v>
      </c>
      <c r="N232" s="558"/>
      <c r="O232" s="558"/>
      <c r="P232" s="300" t="s">
        <v>120</v>
      </c>
      <c r="Q232" s="561" t="s">
        <v>39</v>
      </c>
      <c r="R232" s="59">
        <v>45912</v>
      </c>
      <c r="S232" s="44">
        <v>4022</v>
      </c>
      <c r="T232" s="489">
        <v>3933</v>
      </c>
      <c r="U232" s="3">
        <v>0.98</v>
      </c>
      <c r="V232" s="604">
        <v>45931</v>
      </c>
      <c r="W232" s="466">
        <v>1</v>
      </c>
      <c r="X232" s="466">
        <v>1</v>
      </c>
      <c r="Y232" s="468">
        <v>1</v>
      </c>
      <c r="Z232" s="21">
        <v>45972</v>
      </c>
      <c r="AA232" s="21">
        <v>45972</v>
      </c>
      <c r="AB232" s="607" t="s">
        <v>1216</v>
      </c>
    </row>
    <row r="233" spans="1:28" ht="39.75" customHeight="1">
      <c r="A233" s="650" t="s">
        <v>1217</v>
      </c>
      <c r="B233" s="358" t="s">
        <v>32</v>
      </c>
      <c r="C233" s="367">
        <v>45960</v>
      </c>
      <c r="D233" s="360" t="s">
        <v>57</v>
      </c>
      <c r="E233" s="360">
        <v>45915</v>
      </c>
      <c r="F233" s="375" t="s">
        <v>144</v>
      </c>
      <c r="G233" s="361"/>
      <c r="H233" s="362">
        <v>82</v>
      </c>
      <c r="I233" s="1155" t="s">
        <v>787</v>
      </c>
      <c r="J233" s="362" t="s">
        <v>31</v>
      </c>
      <c r="K233" s="360">
        <v>45912</v>
      </c>
      <c r="L233" s="362" t="s">
        <v>120</v>
      </c>
      <c r="M233" s="651">
        <v>82621.149999999994</v>
      </c>
      <c r="N233" s="415"/>
      <c r="O233" s="415"/>
      <c r="P233" s="362" t="s">
        <v>120</v>
      </c>
      <c r="Q233" s="565" t="s">
        <v>39</v>
      </c>
      <c r="R233" s="363">
        <v>45912</v>
      </c>
      <c r="S233" s="364">
        <v>5653</v>
      </c>
      <c r="T233" s="382">
        <v>5653</v>
      </c>
      <c r="U233" s="3">
        <f>IFERROR($T233/$S233, 0)</f>
        <v>1</v>
      </c>
      <c r="V233" s="505">
        <v>45932</v>
      </c>
      <c r="W233" s="280">
        <v>1</v>
      </c>
      <c r="X233" s="280">
        <v>1</v>
      </c>
      <c r="Y233" s="468">
        <v>1</v>
      </c>
      <c r="Z233" s="373" t="s">
        <v>940</v>
      </c>
      <c r="AA233" s="373" t="s">
        <v>940</v>
      </c>
      <c r="AB233" s="603" t="s">
        <v>1218</v>
      </c>
    </row>
    <row r="234" spans="1:28" ht="39.75" customHeight="1">
      <c r="A234" s="297" t="s">
        <v>1219</v>
      </c>
      <c r="B234" s="18" t="s">
        <v>32</v>
      </c>
      <c r="C234" s="19">
        <v>45960</v>
      </c>
      <c r="D234" s="19" t="s">
        <v>832</v>
      </c>
      <c r="E234" s="19">
        <v>45950</v>
      </c>
      <c r="F234" s="18" t="s">
        <v>61</v>
      </c>
      <c r="G234" s="303"/>
      <c r="H234" s="20">
        <v>82</v>
      </c>
      <c r="I234" s="304" t="s">
        <v>787</v>
      </c>
      <c r="J234" s="20" t="s">
        <v>31</v>
      </c>
      <c r="K234" s="299">
        <v>45933</v>
      </c>
      <c r="L234" s="300" t="s">
        <v>120</v>
      </c>
      <c r="M234" s="346">
        <v>58864</v>
      </c>
      <c r="N234" s="558"/>
      <c r="O234" s="558"/>
      <c r="P234" s="300" t="s">
        <v>120</v>
      </c>
      <c r="Q234" s="561" t="s">
        <v>39</v>
      </c>
      <c r="R234" s="59">
        <v>45933</v>
      </c>
      <c r="S234" s="44">
        <v>4747</v>
      </c>
      <c r="T234" s="489">
        <v>4925</v>
      </c>
      <c r="U234" s="3">
        <v>1.04</v>
      </c>
      <c r="V234" s="604">
        <v>45951</v>
      </c>
      <c r="W234" s="466">
        <v>1</v>
      </c>
      <c r="X234" s="466">
        <v>1</v>
      </c>
      <c r="Y234" s="468">
        <v>1</v>
      </c>
      <c r="Z234" s="281">
        <v>45972</v>
      </c>
      <c r="AA234" s="21">
        <v>45972</v>
      </c>
      <c r="AB234" s="352" t="s">
        <v>1220</v>
      </c>
    </row>
    <row r="235" spans="1:28" ht="39.75" customHeight="1">
      <c r="A235" s="836" t="s">
        <v>1221</v>
      </c>
      <c r="B235" s="705" t="s">
        <v>32</v>
      </c>
      <c r="C235" s="704">
        <v>46006</v>
      </c>
      <c r="D235" s="704" t="s">
        <v>57</v>
      </c>
      <c r="E235" s="704">
        <v>46021</v>
      </c>
      <c r="F235" s="705" t="s">
        <v>58</v>
      </c>
      <c r="G235" s="705" t="s">
        <v>1222</v>
      </c>
      <c r="H235" s="706">
        <v>87</v>
      </c>
      <c r="I235" s="1155" t="s">
        <v>787</v>
      </c>
      <c r="J235" s="706" t="s">
        <v>31</v>
      </c>
      <c r="K235" s="704">
        <v>46027</v>
      </c>
      <c r="L235" s="706" t="s">
        <v>120</v>
      </c>
      <c r="M235" s="837">
        <v>63322.45</v>
      </c>
      <c r="N235" s="558"/>
      <c r="O235" s="1014"/>
      <c r="P235" s="706" t="s">
        <v>120</v>
      </c>
      <c r="Q235" s="838" t="s">
        <v>39</v>
      </c>
      <c r="R235" s="709">
        <v>46021</v>
      </c>
      <c r="S235" s="710">
        <v>5030</v>
      </c>
      <c r="T235" s="839">
        <v>5102</v>
      </c>
      <c r="U235" s="3">
        <f>IFERROR(Table5[[#This Row],[Actual Redline Completed Footage UG]]/Table5[[#This Row],[Footage UG]], 0)</f>
        <v>1.0143141153081512</v>
      </c>
      <c r="V235" s="720">
        <v>46029</v>
      </c>
      <c r="W235" s="466">
        <v>1</v>
      </c>
      <c r="X235" s="466">
        <v>1</v>
      </c>
      <c r="Y235" s="365">
        <v>1</v>
      </c>
      <c r="Z235" s="363">
        <v>46043</v>
      </c>
      <c r="AA235" s="59">
        <v>46062</v>
      </c>
      <c r="AB235" s="834" t="s">
        <v>1223</v>
      </c>
    </row>
    <row r="236" spans="1:28" ht="39.75" customHeight="1">
      <c r="A236" s="836" t="s">
        <v>1224</v>
      </c>
      <c r="B236" s="705" t="s">
        <v>32</v>
      </c>
      <c r="C236" s="704">
        <v>46052</v>
      </c>
      <c r="D236" s="704" t="s">
        <v>832</v>
      </c>
      <c r="E236" s="704">
        <v>46021</v>
      </c>
      <c r="F236" s="705" t="s">
        <v>61</v>
      </c>
      <c r="G236" s="705" t="s">
        <v>1225</v>
      </c>
      <c r="H236" s="706">
        <v>88</v>
      </c>
      <c r="I236" s="1155" t="s">
        <v>787</v>
      </c>
      <c r="J236" s="706" t="s">
        <v>31</v>
      </c>
      <c r="K236" s="704">
        <v>46021</v>
      </c>
      <c r="L236" s="706" t="s">
        <v>120</v>
      </c>
      <c r="M236" s="837">
        <v>77109.5</v>
      </c>
      <c r="N236" s="558"/>
      <c r="O236" s="1014"/>
      <c r="P236" s="706" t="s">
        <v>120</v>
      </c>
      <c r="Q236" s="838" t="s">
        <v>39</v>
      </c>
      <c r="R236" s="709">
        <v>46021</v>
      </c>
      <c r="S236" s="710">
        <v>6325</v>
      </c>
      <c r="T236" s="839">
        <v>6251</v>
      </c>
      <c r="U236" s="3">
        <f>IFERROR(Table5[[#This Row],[Actual Redline Completed Footage UG]]/Table5[[#This Row],[Footage UG]], 0)</f>
        <v>0.98830039525691704</v>
      </c>
      <c r="V236" s="720">
        <v>46043</v>
      </c>
      <c r="W236" s="466">
        <v>1</v>
      </c>
      <c r="X236" s="466">
        <v>1</v>
      </c>
      <c r="Y236" s="3">
        <v>1</v>
      </c>
      <c r="Z236" s="59">
        <v>46062</v>
      </c>
      <c r="AA236" s="59">
        <v>46062</v>
      </c>
      <c r="AB236" s="742" t="s">
        <v>1226</v>
      </c>
    </row>
    <row r="237" spans="1:28" ht="39.75" customHeight="1">
      <c r="A237" s="297" t="s">
        <v>526</v>
      </c>
      <c r="B237" s="302" t="s">
        <v>32</v>
      </c>
      <c r="C237" s="19">
        <v>45930</v>
      </c>
      <c r="D237" s="305" t="s">
        <v>51</v>
      </c>
      <c r="E237" s="19">
        <v>45902</v>
      </c>
      <c r="F237" s="18" t="s">
        <v>58</v>
      </c>
      <c r="G237" s="18"/>
      <c r="H237" s="20">
        <v>0</v>
      </c>
      <c r="I237" s="20" t="s">
        <v>787</v>
      </c>
      <c r="J237" s="20" t="s">
        <v>31</v>
      </c>
      <c r="K237" s="299">
        <v>45902</v>
      </c>
      <c r="L237" s="300" t="s">
        <v>120</v>
      </c>
      <c r="M237" s="346">
        <v>12695</v>
      </c>
      <c r="N237" s="558"/>
      <c r="O237" s="558"/>
      <c r="P237" s="300" t="s">
        <v>120</v>
      </c>
      <c r="Q237" s="561" t="s">
        <v>39</v>
      </c>
      <c r="R237" s="59">
        <v>45902</v>
      </c>
      <c r="S237" s="1214">
        <v>1010</v>
      </c>
      <c r="T237" s="1245">
        <v>978</v>
      </c>
      <c r="U237" s="3">
        <v>0.97</v>
      </c>
      <c r="V237" s="604">
        <v>45911</v>
      </c>
      <c r="W237" s="466">
        <v>1</v>
      </c>
      <c r="X237" s="960">
        <v>1</v>
      </c>
      <c r="Y237" s="961">
        <v>1</v>
      </c>
      <c r="Z237" s="370">
        <v>45972</v>
      </c>
      <c r="AA237" s="370">
        <v>45972</v>
      </c>
      <c r="AB237" s="352" t="s">
        <v>1227</v>
      </c>
    </row>
    <row r="238" spans="1:28" ht="39.75" customHeight="1">
      <c r="A238" s="570" t="s">
        <v>499</v>
      </c>
      <c r="B238" s="699" t="s">
        <v>32</v>
      </c>
      <c r="C238" s="629">
        <v>45838</v>
      </c>
      <c r="D238" s="1246" t="s">
        <v>57</v>
      </c>
      <c r="E238" s="629">
        <v>45817</v>
      </c>
      <c r="F238" s="1246" t="s">
        <v>58</v>
      </c>
      <c r="G238" s="1247" t="s">
        <v>507</v>
      </c>
      <c r="H238" s="635">
        <v>0</v>
      </c>
      <c r="I238" s="1211" t="s">
        <v>787</v>
      </c>
      <c r="J238" s="635" t="s">
        <v>31</v>
      </c>
      <c r="K238" s="1248">
        <v>45821</v>
      </c>
      <c r="L238" s="1211" t="s">
        <v>120</v>
      </c>
      <c r="M238" s="636">
        <v>23436.55</v>
      </c>
      <c r="N238" s="558"/>
      <c r="O238" s="1015"/>
      <c r="P238" s="1211" t="s">
        <v>120</v>
      </c>
      <c r="Q238" s="572" t="s">
        <v>39</v>
      </c>
      <c r="R238" s="463">
        <v>45817</v>
      </c>
      <c r="S238" s="465">
        <v>1769</v>
      </c>
      <c r="T238" s="701">
        <v>1044</v>
      </c>
      <c r="U238" s="29">
        <f>IFERROR(Table5[[#This Row],[Actual Redline Completed Footage UG]]/Table5[[#This Row],[Footage UG]], 0)</f>
        <v>0.5901639344262295</v>
      </c>
      <c r="V238" s="604">
        <v>45831</v>
      </c>
      <c r="W238" s="466">
        <v>1</v>
      </c>
      <c r="X238" s="7">
        <v>1</v>
      </c>
      <c r="Y238" s="7">
        <v>1</v>
      </c>
      <c r="Z238" s="281">
        <v>45897</v>
      </c>
      <c r="AA238" s="281">
        <v>45897</v>
      </c>
      <c r="AB238" s="496" t="s">
        <v>1228</v>
      </c>
    </row>
    <row r="239" spans="1:28" ht="39.75" customHeight="1">
      <c r="A239" s="563" t="s">
        <v>1229</v>
      </c>
      <c r="B239" s="643" t="s">
        <v>32</v>
      </c>
      <c r="C239" s="367">
        <v>45991</v>
      </c>
      <c r="D239" s="358" t="s">
        <v>1230</v>
      </c>
      <c r="E239" s="360">
        <v>45936</v>
      </c>
      <c r="F239" s="358" t="s">
        <v>58</v>
      </c>
      <c r="G239" s="361"/>
      <c r="H239" s="362">
        <v>0</v>
      </c>
      <c r="I239" s="362" t="s">
        <v>787</v>
      </c>
      <c r="J239" s="362" t="s">
        <v>31</v>
      </c>
      <c r="K239" s="360" t="s">
        <v>141</v>
      </c>
      <c r="L239" s="362" t="s">
        <v>120</v>
      </c>
      <c r="M239" s="700">
        <v>74164.05</v>
      </c>
      <c r="N239" s="582"/>
      <c r="O239" s="1014"/>
      <c r="P239" s="362" t="s">
        <v>120</v>
      </c>
      <c r="Q239" s="945" t="s">
        <v>39</v>
      </c>
      <c r="R239" s="59">
        <v>45939</v>
      </c>
      <c r="S239" s="333">
        <v>5613</v>
      </c>
      <c r="T239" s="564">
        <v>5774</v>
      </c>
      <c r="U239" s="3">
        <f>IFERROR(Table5[[#This Row],[Actual Redline Completed Footage UG]]/Table5[[#This Row],[Footage UG]], 0)</f>
        <v>1.0286834135043648</v>
      </c>
      <c r="V239" s="370">
        <v>45960</v>
      </c>
      <c r="W239" s="280">
        <v>1</v>
      </c>
      <c r="X239" s="7">
        <v>1</v>
      </c>
      <c r="Y239" s="7">
        <v>1</v>
      </c>
      <c r="Z239" s="379">
        <v>45998</v>
      </c>
      <c r="AA239" s="59">
        <v>45999</v>
      </c>
      <c r="AB239" s="1064" t="s">
        <v>1231</v>
      </c>
    </row>
    <row r="240" spans="1:28" ht="39.75" customHeight="1">
      <c r="A240" s="573" t="s">
        <v>516</v>
      </c>
      <c r="B240" s="610" t="s">
        <v>32</v>
      </c>
      <c r="C240" s="24">
        <v>45899</v>
      </c>
      <c r="D240" s="608" t="s">
        <v>57</v>
      </c>
      <c r="E240" s="608">
        <v>45882</v>
      </c>
      <c r="F240" s="661" t="s">
        <v>144</v>
      </c>
      <c r="G240" s="665" t="s">
        <v>989</v>
      </c>
      <c r="H240" s="587">
        <v>0</v>
      </c>
      <c r="I240" s="591" t="s">
        <v>787</v>
      </c>
      <c r="J240" s="587" t="s">
        <v>31</v>
      </c>
      <c r="K240" s="299">
        <v>45882</v>
      </c>
      <c r="L240" s="300" t="s">
        <v>120</v>
      </c>
      <c r="M240" s="651">
        <v>13056.5</v>
      </c>
      <c r="N240" s="41"/>
      <c r="O240" s="41"/>
      <c r="P240" s="977" t="s">
        <v>120</v>
      </c>
      <c r="Q240" s="455" t="s">
        <v>39</v>
      </c>
      <c r="R240" s="363">
        <v>45882</v>
      </c>
      <c r="S240" s="333">
        <v>1100</v>
      </c>
      <c r="T240" s="564">
        <v>1110</v>
      </c>
      <c r="U240" s="29">
        <f>IFERROR(Table5[[#This Row],[Actual Redline Completed Footage UG]]/Table5[[#This Row],[Footage UG]], 0)</f>
        <v>1.009090909090909</v>
      </c>
      <c r="V240" s="505">
        <v>45887</v>
      </c>
      <c r="W240" s="280">
        <v>1</v>
      </c>
      <c r="X240" s="280">
        <v>1</v>
      </c>
      <c r="Y240" s="26">
        <v>1</v>
      </c>
      <c r="Z240" s="379">
        <v>45926</v>
      </c>
      <c r="AA240" s="379">
        <v>45926</v>
      </c>
      <c r="AB240" s="613" t="s">
        <v>990</v>
      </c>
    </row>
    <row r="241" spans="1:28" ht="39.75" customHeight="1">
      <c r="A241" s="573" t="s">
        <v>521</v>
      </c>
      <c r="B241" s="610" t="s">
        <v>32</v>
      </c>
      <c r="C241" s="24">
        <v>45868</v>
      </c>
      <c r="D241" s="576" t="s">
        <v>51</v>
      </c>
      <c r="E241" s="608">
        <v>45853</v>
      </c>
      <c r="F241" s="661" t="s">
        <v>58</v>
      </c>
      <c r="G241" s="666" t="s">
        <v>522</v>
      </c>
      <c r="H241" s="587">
        <v>0</v>
      </c>
      <c r="I241" s="587" t="s">
        <v>787</v>
      </c>
      <c r="J241" s="587" t="s">
        <v>31</v>
      </c>
      <c r="K241" s="360">
        <v>45853</v>
      </c>
      <c r="L241" s="362" t="s">
        <v>120</v>
      </c>
      <c r="M241" s="937">
        <v>68216.5</v>
      </c>
      <c r="N241" s="558"/>
      <c r="O241" s="558"/>
      <c r="P241" s="695" t="s">
        <v>120</v>
      </c>
      <c r="Q241" s="565" t="s">
        <v>39</v>
      </c>
      <c r="R241" s="363">
        <v>45853</v>
      </c>
      <c r="S241" s="376">
        <v>581</v>
      </c>
      <c r="T241" s="387">
        <v>581</v>
      </c>
      <c r="U241" s="29">
        <f>IFERROR(Table5[[#This Row],[Actual Redline Completed Footage UG]]/Table5[[#This Row],[Footage UG]], 0)</f>
        <v>1</v>
      </c>
      <c r="V241" s="505">
        <v>45868</v>
      </c>
      <c r="W241" s="280">
        <v>1</v>
      </c>
      <c r="X241" s="280">
        <v>1</v>
      </c>
      <c r="Y241" s="26">
        <v>1</v>
      </c>
      <c r="Z241" s="281">
        <v>45916</v>
      </c>
      <c r="AA241" s="281">
        <v>45916</v>
      </c>
      <c r="AB241" s="840" t="s">
        <v>1232</v>
      </c>
    </row>
    <row r="242" spans="1:28" ht="39.75" customHeight="1">
      <c r="A242" s="836" t="s">
        <v>1233</v>
      </c>
      <c r="B242" s="705" t="s">
        <v>32</v>
      </c>
      <c r="C242" s="704">
        <v>46031</v>
      </c>
      <c r="D242" s="704" t="s">
        <v>57</v>
      </c>
      <c r="E242" s="704">
        <v>46002</v>
      </c>
      <c r="F242" s="705" t="s">
        <v>61</v>
      </c>
      <c r="G242" s="705" t="s">
        <v>1234</v>
      </c>
      <c r="H242" s="706">
        <v>0</v>
      </c>
      <c r="I242" s="706" t="s">
        <v>787</v>
      </c>
      <c r="J242" s="706" t="s">
        <v>31</v>
      </c>
      <c r="K242" s="704" t="s">
        <v>141</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787</v>
      </c>
      <c r="J243" s="362" t="s">
        <v>31</v>
      </c>
      <c r="K243" s="360" t="s">
        <v>141</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144</v>
      </c>
      <c r="G244" s="361"/>
      <c r="H244" s="362">
        <v>385</v>
      </c>
      <c r="I244" s="1155" t="s">
        <v>787</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787</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787</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787</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787</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787</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144</v>
      </c>
      <c r="G250" s="578"/>
      <c r="H250" s="579">
        <v>208</v>
      </c>
      <c r="I250" s="584" t="s">
        <v>787</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787</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1012</v>
      </c>
      <c r="E253" s="24">
        <v>45716</v>
      </c>
      <c r="F253" s="576" t="s">
        <v>1014</v>
      </c>
      <c r="G253" s="609" t="s">
        <v>547</v>
      </c>
      <c r="H253" s="579">
        <v>56</v>
      </c>
      <c r="I253" s="579" t="s">
        <v>787</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1022</v>
      </c>
      <c r="E254" s="24">
        <v>45743</v>
      </c>
      <c r="F254" s="576" t="s">
        <v>1014</v>
      </c>
      <c r="G254" s="578" t="s">
        <v>617</v>
      </c>
      <c r="H254" s="579">
        <v>63</v>
      </c>
      <c r="I254" s="584" t="s">
        <v>787</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1007</v>
      </c>
      <c r="G255" s="583" t="s">
        <v>625</v>
      </c>
      <c r="H255" s="579">
        <v>82</v>
      </c>
      <c r="I255" s="584" t="s">
        <v>787</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1027</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787</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787</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787</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787</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787</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1007</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1041</v>
      </c>
      <c r="E263" s="24">
        <v>45708</v>
      </c>
      <c r="F263" s="577" t="s">
        <v>56</v>
      </c>
      <c r="G263" s="578" t="s">
        <v>701</v>
      </c>
      <c r="H263" s="579">
        <v>0</v>
      </c>
      <c r="I263" s="579" t="s">
        <v>787</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787</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787</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787</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1052</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1060</v>
      </c>
      <c r="C268" s="360">
        <v>46045</v>
      </c>
      <c r="D268" s="375" t="s">
        <v>57</v>
      </c>
      <c r="E268" s="360">
        <v>45959</v>
      </c>
      <c r="F268" s="358" t="s">
        <v>1063</v>
      </c>
      <c r="G268" s="361" t="s">
        <v>1284</v>
      </c>
      <c r="H268" s="683">
        <v>78</v>
      </c>
      <c r="I268" s="372" t="s">
        <v>787</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1060</v>
      </c>
      <c r="C269" s="299">
        <v>46019</v>
      </c>
      <c r="D269" s="1259" t="s">
        <v>57</v>
      </c>
      <c r="E269" s="299">
        <v>45959</v>
      </c>
      <c r="F269" s="298" t="s">
        <v>1063</v>
      </c>
      <c r="G269" s="495" t="s">
        <v>1287</v>
      </c>
      <c r="H269" s="679">
        <v>89</v>
      </c>
      <c r="I269" s="1256" t="s">
        <v>787</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1060</v>
      </c>
      <c r="C270" s="299">
        <v>46052</v>
      </c>
      <c r="D270" s="1259" t="s">
        <v>57</v>
      </c>
      <c r="E270" s="768">
        <v>45959</v>
      </c>
      <c r="F270" s="769" t="s">
        <v>1063</v>
      </c>
      <c r="G270" s="769" t="s">
        <v>1290</v>
      </c>
      <c r="H270" s="780">
        <v>83</v>
      </c>
      <c r="I270" s="1256" t="s">
        <v>787</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1060</v>
      </c>
      <c r="C271" s="24">
        <v>46045</v>
      </c>
      <c r="D271" s="577" t="s">
        <v>57</v>
      </c>
      <c r="E271" s="24"/>
      <c r="F271" s="576" t="s">
        <v>1063</v>
      </c>
      <c r="G271" s="578"/>
      <c r="H271" s="788">
        <v>85</v>
      </c>
      <c r="I271" s="584" t="s">
        <v>787</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1060</v>
      </c>
      <c r="C272" s="299">
        <v>46052</v>
      </c>
      <c r="D272" s="1259" t="s">
        <v>57</v>
      </c>
      <c r="E272" s="768">
        <v>45993</v>
      </c>
      <c r="F272" s="769" t="s">
        <v>144</v>
      </c>
      <c r="G272" s="769" t="s">
        <v>1295</v>
      </c>
      <c r="H272" s="780">
        <v>89</v>
      </c>
      <c r="I272" s="1256" t="s">
        <v>787</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1060</v>
      </c>
      <c r="C273" s="299">
        <v>46045</v>
      </c>
      <c r="D273" s="1259" t="s">
        <v>57</v>
      </c>
      <c r="E273" s="299">
        <v>45959</v>
      </c>
      <c r="F273" s="298" t="s">
        <v>144</v>
      </c>
      <c r="G273" s="495"/>
      <c r="H273" s="300">
        <v>89</v>
      </c>
      <c r="I273" s="1256" t="s">
        <v>787</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1060</v>
      </c>
      <c r="C274" s="299">
        <v>46021</v>
      </c>
      <c r="D274" s="1259" t="s">
        <v>57</v>
      </c>
      <c r="E274" s="299">
        <v>45959</v>
      </c>
      <c r="F274" s="298" t="s">
        <v>144</v>
      </c>
      <c r="G274" s="495" t="s">
        <v>1300</v>
      </c>
      <c r="H274" s="300">
        <v>89</v>
      </c>
      <c r="I274" s="1256" t="s">
        <v>787</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1060</v>
      </c>
      <c r="C275" s="768">
        <v>46021</v>
      </c>
      <c r="D275" s="1259" t="s">
        <v>57</v>
      </c>
      <c r="E275" s="768">
        <v>45959</v>
      </c>
      <c r="F275" s="769" t="s">
        <v>144</v>
      </c>
      <c r="G275" s="769" t="s">
        <v>1303</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1060</v>
      </c>
      <c r="C276" s="768">
        <v>46052</v>
      </c>
      <c r="D276" s="1259" t="s">
        <v>57</v>
      </c>
      <c r="E276" s="768">
        <v>45987</v>
      </c>
      <c r="F276" s="769" t="s">
        <v>144</v>
      </c>
      <c r="G276" s="769" t="s">
        <v>1306</v>
      </c>
      <c r="H276" s="770">
        <v>85</v>
      </c>
      <c r="I276" s="1256" t="s">
        <v>787</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1060</v>
      </c>
      <c r="C277" s="299">
        <v>46052</v>
      </c>
      <c r="D277" s="1259" t="s">
        <v>57</v>
      </c>
      <c r="E277" s="768">
        <v>45987</v>
      </c>
      <c r="F277" s="769" t="s">
        <v>144</v>
      </c>
      <c r="G277" s="769" t="s">
        <v>1309</v>
      </c>
      <c r="H277" s="770">
        <v>76</v>
      </c>
      <c r="I277" s="1256" t="s">
        <v>787</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1060</v>
      </c>
      <c r="C278" s="299">
        <v>46052</v>
      </c>
      <c r="D278" s="1259" t="s">
        <v>57</v>
      </c>
      <c r="E278" s="768">
        <v>45987</v>
      </c>
      <c r="F278" s="769" t="s">
        <v>144</v>
      </c>
      <c r="G278" s="796" t="s">
        <v>1312</v>
      </c>
      <c r="H278" s="797">
        <v>86</v>
      </c>
      <c r="I278" s="372" t="s">
        <v>787</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1060</v>
      </c>
      <c r="C279" s="299">
        <v>46052</v>
      </c>
      <c r="D279" s="1259" t="s">
        <v>57</v>
      </c>
      <c r="E279" s="768">
        <v>45987</v>
      </c>
      <c r="F279" s="805" t="s">
        <v>144</v>
      </c>
      <c r="G279" s="769" t="s">
        <v>1315</v>
      </c>
      <c r="H279" s="770">
        <v>78</v>
      </c>
      <c r="I279" s="304" t="s">
        <v>787</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1060</v>
      </c>
      <c r="C280" s="299">
        <v>46052</v>
      </c>
      <c r="D280" s="1261" t="s">
        <v>57</v>
      </c>
      <c r="E280" s="767">
        <v>45987</v>
      </c>
      <c r="F280" s="705" t="s">
        <v>144</v>
      </c>
      <c r="G280" s="769" t="s">
        <v>1318</v>
      </c>
      <c r="H280" s="770">
        <v>73</v>
      </c>
      <c r="I280" s="304" t="s">
        <v>787</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1060</v>
      </c>
      <c r="C281" s="768">
        <v>46019</v>
      </c>
      <c r="D281" s="1259" t="s">
        <v>57</v>
      </c>
      <c r="E281" s="768">
        <v>45959</v>
      </c>
      <c r="F281" s="769" t="s">
        <v>144</v>
      </c>
      <c r="G281" s="769" t="s">
        <v>1321</v>
      </c>
      <c r="H281" s="770">
        <v>0</v>
      </c>
      <c r="I281" s="1256" t="s">
        <v>787</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1060</v>
      </c>
      <c r="C282" s="768">
        <v>46019</v>
      </c>
      <c r="D282" s="1259" t="s">
        <v>57</v>
      </c>
      <c r="E282" s="768">
        <v>45959</v>
      </c>
      <c r="F282" s="769" t="s">
        <v>144</v>
      </c>
      <c r="G282" s="769" t="s">
        <v>1324</v>
      </c>
      <c r="H282" s="770">
        <v>0</v>
      </c>
      <c r="I282" s="1256" t="s">
        <v>787</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1060</v>
      </c>
      <c r="C283" s="798">
        <v>46052</v>
      </c>
      <c r="D283" s="577" t="s">
        <v>57</v>
      </c>
      <c r="E283" s="798">
        <v>46027</v>
      </c>
      <c r="F283" s="859" t="s">
        <v>939</v>
      </c>
      <c r="G283" s="859"/>
      <c r="H283" s="579">
        <v>68</v>
      </c>
      <c r="I283" s="584" t="s">
        <v>787</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1060</v>
      </c>
      <c r="C284" s="24">
        <v>46052</v>
      </c>
      <c r="D284" s="577" t="s">
        <v>57</v>
      </c>
      <c r="E284" s="798">
        <v>46027</v>
      </c>
      <c r="F284" s="576" t="s">
        <v>939</v>
      </c>
      <c r="G284" s="859"/>
      <c r="H284" s="579">
        <v>85</v>
      </c>
      <c r="I284" s="584" t="s">
        <v>787</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1060</v>
      </c>
      <c r="C285" s="768">
        <v>46052</v>
      </c>
      <c r="D285" s="1261" t="s">
        <v>57</v>
      </c>
      <c r="E285" s="767">
        <v>46027</v>
      </c>
      <c r="F285" s="805" t="s">
        <v>939</v>
      </c>
      <c r="G285" s="769"/>
      <c r="H285" s="20">
        <v>81</v>
      </c>
      <c r="I285" s="304" t="s">
        <v>787</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1060</v>
      </c>
      <c r="C286" s="24">
        <v>46052</v>
      </c>
      <c r="D286" s="577" t="s">
        <v>57</v>
      </c>
      <c r="E286" s="798">
        <v>46027</v>
      </c>
      <c r="F286" s="576" t="s">
        <v>939</v>
      </c>
      <c r="G286" s="859"/>
      <c r="H286" s="579">
        <v>87</v>
      </c>
      <c r="I286" s="584" t="s">
        <v>787</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1060</v>
      </c>
      <c r="C287" s="299">
        <v>46052</v>
      </c>
      <c r="D287" s="1261" t="s">
        <v>57</v>
      </c>
      <c r="E287" s="767">
        <v>46027</v>
      </c>
      <c r="F287" s="1262" t="s">
        <v>939</v>
      </c>
      <c r="G287" s="769"/>
      <c r="H287" s="20">
        <v>68</v>
      </c>
      <c r="I287" s="304" t="s">
        <v>787</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1060</v>
      </c>
      <c r="C288" s="768">
        <v>46052</v>
      </c>
      <c r="D288" s="1261" t="s">
        <v>57</v>
      </c>
      <c r="E288" s="767">
        <v>46027</v>
      </c>
      <c r="F288" s="805" t="s">
        <v>939</v>
      </c>
      <c r="G288" s="769"/>
      <c r="H288" s="20">
        <v>90</v>
      </c>
      <c r="I288" s="304" t="s">
        <v>787</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1060</v>
      </c>
      <c r="C289" s="299">
        <v>46052</v>
      </c>
      <c r="D289" s="1261" t="s">
        <v>57</v>
      </c>
      <c r="E289" s="608">
        <v>46027</v>
      </c>
      <c r="F289" s="805" t="s">
        <v>939</v>
      </c>
      <c r="G289" s="769"/>
      <c r="H289" s="20">
        <v>90</v>
      </c>
      <c r="I289" s="304" t="s">
        <v>787</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1060</v>
      </c>
      <c r="C290" s="19">
        <v>46052</v>
      </c>
      <c r="D290" s="305" t="s">
        <v>57</v>
      </c>
      <c r="E290" s="19">
        <v>46027</v>
      </c>
      <c r="F290" s="853" t="s">
        <v>144</v>
      </c>
      <c r="G290" s="853"/>
      <c r="H290" s="774">
        <v>0</v>
      </c>
      <c r="I290" s="304" t="s">
        <v>787</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392</v>
      </c>
      <c r="B295" s="377" t="s">
        <v>35</v>
      </c>
      <c r="C295" s="367">
        <v>45807</v>
      </c>
      <c r="D295" s="358" t="s">
        <v>847</v>
      </c>
      <c r="E295" s="366" t="s">
        <v>531</v>
      </c>
      <c r="F295" s="358" t="s">
        <v>1026</v>
      </c>
      <c r="G295" s="361" t="s">
        <v>393</v>
      </c>
      <c r="H295" s="362">
        <v>60</v>
      </c>
      <c r="I295" s="372" t="s">
        <v>787</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847</v>
      </c>
      <c r="E296" s="366" t="s">
        <v>531</v>
      </c>
      <c r="F296" s="366" t="s">
        <v>1026</v>
      </c>
      <c r="G296" s="368" t="s">
        <v>399</v>
      </c>
      <c r="H296" s="369">
        <v>79</v>
      </c>
      <c r="I296" s="372" t="s">
        <v>787</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847</v>
      </c>
      <c r="E297" s="366" t="s">
        <v>531</v>
      </c>
      <c r="F297" s="366" t="s">
        <v>1026</v>
      </c>
      <c r="G297" s="368" t="s">
        <v>1346</v>
      </c>
      <c r="H297" s="369">
        <v>83</v>
      </c>
      <c r="I297" s="372" t="s">
        <v>787</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847</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847</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1015</v>
      </c>
      <c r="E300" s="345">
        <v>45698</v>
      </c>
      <c r="F300" s="367" t="s">
        <v>1010</v>
      </c>
      <c r="G300" s="1195" t="s">
        <v>631</v>
      </c>
      <c r="H300" s="369">
        <v>82</v>
      </c>
      <c r="I300" s="369" t="s">
        <v>787</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847</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144</v>
      </c>
      <c r="G305" s="358"/>
      <c r="H305" s="362">
        <v>0</v>
      </c>
      <c r="I305" s="1155" t="s">
        <v>39</v>
      </c>
      <c r="J305" s="362" t="s">
        <v>37</v>
      </c>
      <c r="K305" s="1042"/>
      <c r="L305" s="366" t="s">
        <v>37</v>
      </c>
      <c r="M305" s="362" t="s">
        <v>127</v>
      </c>
      <c r="N305" s="415">
        <v>0</v>
      </c>
      <c r="O305" s="362" t="s">
        <v>127</v>
      </c>
      <c r="P305" s="1043" t="s">
        <v>39</v>
      </c>
      <c r="Q305" s="277" t="s">
        <v>37</v>
      </c>
      <c r="R305" s="373" t="s">
        <v>141</v>
      </c>
      <c r="S305" s="373" t="s">
        <v>141</v>
      </c>
      <c r="T305" s="373" t="s">
        <v>141</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787</v>
      </c>
      <c r="J307" s="1044" t="s">
        <v>31</v>
      </c>
      <c r="K307" s="605"/>
      <c r="L307" s="601" t="s">
        <v>37</v>
      </c>
      <c r="M307" s="641" t="s">
        <v>120</v>
      </c>
      <c r="N307" s="1045">
        <v>1035</v>
      </c>
      <c r="O307" s="759" t="s">
        <v>120</v>
      </c>
      <c r="P307" s="972" t="s">
        <v>39</v>
      </c>
      <c r="Q307" s="761">
        <v>46030</v>
      </c>
      <c r="R307" s="255" t="s">
        <v>141</v>
      </c>
      <c r="S307" s="255" t="s">
        <v>141</v>
      </c>
      <c r="T307" s="255" t="s">
        <v>141</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4:I135 I121:I122 I137 I139 I102 I154 I295 I299 I132 I141 I10:I11 I92 I84:I85 I76:I77 I106 I109 I252:I253 I156 I151:I152 I231 I262:I264 I250 I271 I197 I88:I89 I201 I35 I15 I17:I19 I205 I211 I7:I8 I240 I66 I37:I38 I209 I68:I72 I52:I56 I159 I46:I47 I58:I63 I233 I235:I237 I214:I227" xr:uid="{8EBE9BB6-6BD2-46C1-9207-22004A752DD6}">
      <formula1>"On Track, In Jeopardy, Completed on Track, Completed, Completed -Missed TSD, On Hold Per Tillman"</formula1>
    </dataValidation>
    <dataValidation type="list" allowBlank="1" showInputMessage="1" showErrorMessage="1" sqref="I294 I1 I188 I304" xr:uid="{54C34FE6-5399-45BA-9ADF-D8D523AA2260}">
      <formula1>"N/A, On Track, In Jeopardy, Completed on Track, Completed, Completed -Missed TSD, On Hold Per Tillman"</formula1>
    </dataValidation>
    <dataValidation allowBlank="1" showInputMessage="1" showErrorMessage="1" sqref="E121 R102:R103 K98:K100 R105:R112 K102:K103 R123:R125 K188:K212 E109 R98:R100 V100 R144:R145 E9 D154:E154 E253 K297 E299 K299:K301 D254 R94:R95 D77:E77 R114:R117 D106:E106 R119 K120 R127:R142 K10:K11 E96:E97 E99 D258 Z15:AA17 E38:E39 E88 E103 E45:E46 E228:E229 K105:K118 E101 D155 R147:R155 AA307 D265:D266 D197:E197 K261:K268 D252 D256 K251:K255 D260 L304:L307 Q306:U307 E35 R271 K271 Z6:AA8 Z167:Z168 K76:K82 D8:E8 E12 E14 K13 R1:R6 K1:K8 R261:R268 D269:D270 K239:K249 K84:K94 R239:R254 E57 E53:E54 K257 R257 K259 R259 D160 Q184:Q185 R294:R301 Q293:U293 Z256:AA261 Z231:AA231 Z239:AA239 Z241:AA249 Z265:AA268 Z233:AA233 Z251:AA253 Z42:AA42 Z100:AA100 AA102 Z114:AA114 Z149:AA149 Z110:AA110 Z1:AA1 K294 Z68:AA73 Z13:AA13 AA2 Z76:AA76 Z47:AA47 Z80:AA81 Z157:AA157 Z94:AA94 Z66:AA66 L293 R304:V304 Z160:Z163 AA143 AA116:AA120 AA112 AA109 AA107 AA105 Z85:AA88 Z290 K45:K47 K231 Z270:AA270 Z277:Z288 K122:K159 K233:K237 R157:R159 K19:K43 Z33:AA36 Z52:AA52 K49:K52 K54:K74 Z54:AA63 Z235:AA236 K173 R173 Z188:AA227 K161:K171 Z179 R8:R92 K15:K17 R188:R237 K214:K229 R161:R171 D165:D182 R175:R183 K175:K185 AA160:AA182 D272:D290 R274:R282 K274:K282 AA271:AA290" xr:uid="{69BA9396-C6BF-4BF7-ADE5-B0A99637D974}"/>
    <dataValidation type="list" allowBlank="1" showInputMessage="1" showErrorMessage="1" sqref="J143:J144 J305:J307 J295:J301 J141 J212:J213 J201:J203 J210 J2:J9 J189:J192 J195:J199 J206:J207 J38:J139 J215:J236 J11:J36 J146:J182 J238:J290" xr:uid="{FD7C7CD5-6442-444B-AC8D-9E87EABB0D4D}">
      <formula1>"Received, Pending, Not Required"</formula1>
    </dataValidation>
    <dataValidation type="list" allowBlank="1" showInputMessage="1" showErrorMessage="1" sqref="I110:I120 I78:I83 I136 I157:I158 I138 I67 I232 I133 I153 I296:I298 I293 I300:I301 I305:I307 I189:I196 I142:I150 I123:I131 I140 I57 I48:I51 I90:I91 I103:I105 I12:I14 I198:I204 I107:I108 I101 I155 I238:I239 I212:I213 I228:I230 I210 I234 I251 I9 I39:I45 I20:I26 I2:I6 I206:I208 I36 I31:I34 I73:I75 I241:I249 I64:I65 I86:I87 I254:I261 I265:I270 I93:I99 I16 I160:I185 I272:I290" xr:uid="{961FBB26-6236-46B9-BD22-4000D8D733CF}">
      <formula1>"On Track, In Jeopardy, Completed on Track, Completed, Completed -Missed TSD"</formula1>
    </dataValidation>
    <dataValidation type="list" allowBlank="1" showInputMessage="1" showErrorMessage="1" sqref="P305:P307 Q304 P184:P185 Q294:Q301 P293 Q1:Q99 Q101:Q183 Q188:Q290" xr:uid="{B1810205-C461-4F7B-88E1-14B21E45A974}">
      <formula1>"Not Started, In Process, Completed, Locates Called"</formula1>
    </dataValidation>
    <dataValidation type="list" allowBlank="1" showInputMessage="1" showErrorMessage="1" sqref="I100" xr:uid="{654BAC09-9DA7-4579-8EDE-394F0F525402}">
      <formula1>"On Track, In Jeopardy, Completed on Track, Completed, Completed -Missed TSD, Project Cancelled"</formula1>
    </dataValidation>
    <dataValidation type="list" allowBlank="1" showInputMessage="1" showErrorMessage="1" sqref="Q100"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1012</v>
      </c>
      <c r="K5">
        <v>6147</v>
      </c>
      <c r="N5" t="s">
        <v>1012</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1033</v>
      </c>
      <c r="O7">
        <v>3158</v>
      </c>
      <c r="P7">
        <v>21322</v>
      </c>
      <c r="Q7">
        <v>12406</v>
      </c>
      <c r="R7">
        <v>36886</v>
      </c>
    </row>
    <row r="8" spans="1:18">
      <c r="A8" t="s">
        <v>579</v>
      </c>
      <c r="C8">
        <v>241</v>
      </c>
      <c r="D8">
        <v>366</v>
      </c>
      <c r="E8">
        <v>202</v>
      </c>
      <c r="F8">
        <v>120</v>
      </c>
      <c r="G8">
        <v>929</v>
      </c>
      <c r="J8" t="s">
        <v>1033</v>
      </c>
      <c r="K8">
        <v>3629</v>
      </c>
      <c r="N8" t="s">
        <v>1038</v>
      </c>
      <c r="P8">
        <v>4135</v>
      </c>
      <c r="Q8">
        <v>7641</v>
      </c>
      <c r="R8">
        <v>11776</v>
      </c>
    </row>
    <row r="9" spans="1:18">
      <c r="A9" t="s">
        <v>449</v>
      </c>
      <c r="E9">
        <v>106</v>
      </c>
      <c r="G9">
        <v>106</v>
      </c>
      <c r="J9" t="s">
        <v>1038</v>
      </c>
      <c r="K9">
        <v>0</v>
      </c>
      <c r="N9" t="s">
        <v>1366</v>
      </c>
      <c r="O9">
        <v>7188</v>
      </c>
      <c r="P9">
        <v>21650</v>
      </c>
      <c r="Q9">
        <v>8220</v>
      </c>
      <c r="R9">
        <v>37058</v>
      </c>
    </row>
    <row r="10" spans="1:18">
      <c r="A10" t="s">
        <v>453</v>
      </c>
      <c r="C10">
        <v>534</v>
      </c>
      <c r="D10">
        <v>460</v>
      </c>
      <c r="E10">
        <v>886</v>
      </c>
      <c r="F10">
        <v>202</v>
      </c>
      <c r="G10">
        <v>2082</v>
      </c>
      <c r="J10" t="s">
        <v>1041</v>
      </c>
      <c r="K10">
        <v>933</v>
      </c>
      <c r="N10" t="s">
        <v>898</v>
      </c>
      <c r="O10">
        <v>6561</v>
      </c>
      <c r="P10">
        <v>14625</v>
      </c>
      <c r="Q10">
        <v>17060</v>
      </c>
      <c r="R10">
        <v>38246</v>
      </c>
    </row>
    <row r="11" spans="1:18">
      <c r="A11" t="s">
        <v>698</v>
      </c>
      <c r="C11">
        <v>1990</v>
      </c>
      <c r="D11">
        <v>1045</v>
      </c>
      <c r="G11">
        <v>3035</v>
      </c>
      <c r="J11" t="s">
        <v>1366</v>
      </c>
      <c r="K11">
        <v>4129</v>
      </c>
      <c r="N11" t="s">
        <v>873</v>
      </c>
      <c r="P11">
        <v>5968</v>
      </c>
      <c r="Q11">
        <v>20002</v>
      </c>
      <c r="R11">
        <v>25970</v>
      </c>
    </row>
    <row r="12" spans="1:18">
      <c r="A12" t="s">
        <v>736</v>
      </c>
      <c r="B12">
        <v>2677</v>
      </c>
      <c r="C12">
        <v>2967</v>
      </c>
      <c r="D12">
        <v>3297</v>
      </c>
      <c r="E12">
        <v>2384</v>
      </c>
      <c r="F12">
        <v>1394</v>
      </c>
      <c r="G12">
        <v>12719</v>
      </c>
      <c r="J12" t="s">
        <v>898</v>
      </c>
      <c r="K12">
        <v>7128</v>
      </c>
      <c r="N12" t="s">
        <v>1022</v>
      </c>
      <c r="O12">
        <v>2073</v>
      </c>
      <c r="P12">
        <v>6882</v>
      </c>
      <c r="Q12">
        <v>7027</v>
      </c>
      <c r="R12">
        <v>15982</v>
      </c>
    </row>
    <row r="13" spans="1:18">
      <c r="J13" t="s">
        <v>1367</v>
      </c>
      <c r="K13">
        <v>2298</v>
      </c>
      <c r="N13" t="s">
        <v>736</v>
      </c>
      <c r="O13">
        <v>50898</v>
      </c>
      <c r="P13">
        <v>149957</v>
      </c>
      <c r="Q13">
        <v>113546</v>
      </c>
      <c r="R13">
        <v>314401</v>
      </c>
    </row>
    <row r="14" spans="1:18">
      <c r="J14" t="s">
        <v>873</v>
      </c>
      <c r="K14">
        <v>13034</v>
      </c>
    </row>
    <row r="15" spans="1:18">
      <c r="A15" s="12" t="s">
        <v>1358</v>
      </c>
      <c r="B15" s="12" t="s">
        <v>1357</v>
      </c>
      <c r="J15" t="s">
        <v>1015</v>
      </c>
      <c r="K15">
        <v>4828</v>
      </c>
    </row>
    <row r="16" spans="1:18">
      <c r="A16" s="12" t="s">
        <v>1359</v>
      </c>
      <c r="B16" s="48">
        <v>45705</v>
      </c>
      <c r="C16" s="48">
        <v>45706</v>
      </c>
      <c r="D16" s="48">
        <v>45707</v>
      </c>
      <c r="E16" s="48">
        <v>45708</v>
      </c>
      <c r="F16" s="48">
        <v>45709</v>
      </c>
      <c r="G16" t="s">
        <v>736</v>
      </c>
      <c r="J16" t="s">
        <v>1022</v>
      </c>
      <c r="K16">
        <v>6718</v>
      </c>
    </row>
    <row r="17" spans="1:11">
      <c r="A17" t="s">
        <v>565</v>
      </c>
      <c r="E17">
        <v>547</v>
      </c>
      <c r="F17">
        <v>792</v>
      </c>
      <c r="G17">
        <v>1339</v>
      </c>
      <c r="J17" t="s">
        <v>870</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1006</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1006</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1006</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1181</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1181</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1181</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1210</v>
      </c>
      <c r="D734">
        <v>740</v>
      </c>
      <c r="G734">
        <v>740</v>
      </c>
    </row>
    <row r="735" spans="1:7">
      <c r="A735" t="s">
        <v>526</v>
      </c>
      <c r="E735">
        <v>267</v>
      </c>
      <c r="G735">
        <v>267</v>
      </c>
    </row>
    <row r="736" spans="1:7">
      <c r="A736" t="s">
        <v>1118</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1210</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1118</v>
      </c>
      <c r="B754">
        <v>829</v>
      </c>
      <c r="D754">
        <v>863</v>
      </c>
      <c r="E754">
        <v>499</v>
      </c>
      <c r="F754">
        <v>475</v>
      </c>
      <c r="G754">
        <v>2666</v>
      </c>
    </row>
    <row r="755" spans="1:7">
      <c r="A755" t="s">
        <v>1206</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1210</v>
      </c>
    </row>
    <row r="769" spans="1:7">
      <c r="A769" t="s">
        <v>902</v>
      </c>
    </row>
    <row r="770" spans="1:7">
      <c r="A770" t="s">
        <v>404</v>
      </c>
      <c r="C770">
        <v>120</v>
      </c>
      <c r="D770">
        <v>190</v>
      </c>
      <c r="G770">
        <v>310</v>
      </c>
    </row>
    <row r="771" spans="1:7">
      <c r="A771" t="s">
        <v>1118</v>
      </c>
      <c r="B771">
        <v>839</v>
      </c>
      <c r="D771">
        <v>616</v>
      </c>
      <c r="E771">
        <v>969</v>
      </c>
      <c r="F771">
        <v>552</v>
      </c>
      <c r="G771">
        <v>2976</v>
      </c>
    </row>
    <row r="772" spans="1:7">
      <c r="A772" t="s">
        <v>1206</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884</v>
      </c>
      <c r="D780">
        <v>240</v>
      </c>
      <c r="E780">
        <v>504</v>
      </c>
      <c r="G780">
        <v>744</v>
      </c>
    </row>
    <row r="781" spans="1:7">
      <c r="A781" t="s">
        <v>1402</v>
      </c>
      <c r="F781">
        <v>4135</v>
      </c>
      <c r="G781">
        <v>4135</v>
      </c>
    </row>
    <row r="782" spans="1:7">
      <c r="A782" t="s">
        <v>1136</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1118</v>
      </c>
      <c r="B795">
        <v>1375</v>
      </c>
      <c r="C795">
        <v>1016</v>
      </c>
      <c r="D795">
        <v>312</v>
      </c>
      <c r="E795">
        <v>1304</v>
      </c>
      <c r="F795">
        <v>617</v>
      </c>
      <c r="G795">
        <v>4624</v>
      </c>
    </row>
    <row r="796" spans="1:7">
      <c r="A796" t="s">
        <v>1206</v>
      </c>
    </row>
    <row r="797" spans="1:7">
      <c r="A797" t="s">
        <v>1401</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1136</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1217</v>
      </c>
      <c r="D805">
        <v>1118</v>
      </c>
      <c r="E805">
        <v>1472</v>
      </c>
      <c r="G805">
        <v>2590</v>
      </c>
    </row>
    <row r="806" spans="1:7">
      <c r="A806" t="s">
        <v>1215</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1118</v>
      </c>
      <c r="B819">
        <v>768</v>
      </c>
      <c r="C819">
        <v>1014</v>
      </c>
      <c r="G819">
        <v>1782</v>
      </c>
    </row>
    <row r="820" spans="1:7">
      <c r="A820" t="s">
        <v>1401</v>
      </c>
      <c r="B820">
        <v>225</v>
      </c>
      <c r="C820">
        <v>1287</v>
      </c>
      <c r="D820">
        <v>1185</v>
      </c>
      <c r="E820">
        <v>508</v>
      </c>
      <c r="G820">
        <v>3205</v>
      </c>
    </row>
    <row r="821" spans="1:7">
      <c r="A821" t="s">
        <v>1197</v>
      </c>
      <c r="D821">
        <v>334</v>
      </c>
      <c r="G821">
        <v>334</v>
      </c>
    </row>
    <row r="822" spans="1:7">
      <c r="A822" t="s">
        <v>1402</v>
      </c>
      <c r="C822">
        <v>216</v>
      </c>
      <c r="G822">
        <v>216</v>
      </c>
    </row>
    <row r="823" spans="1:7">
      <c r="A823" t="s">
        <v>1136</v>
      </c>
      <c r="B823">
        <v>1088</v>
      </c>
      <c r="C823">
        <v>557</v>
      </c>
      <c r="D823">
        <v>512</v>
      </c>
      <c r="E823">
        <v>369</v>
      </c>
      <c r="G823">
        <v>2526</v>
      </c>
    </row>
    <row r="824" spans="1:7">
      <c r="A824" t="s">
        <v>1263</v>
      </c>
      <c r="B824">
        <v>192</v>
      </c>
      <c r="G824">
        <v>192</v>
      </c>
    </row>
    <row r="825" spans="1:7">
      <c r="A825" t="s">
        <v>1217</v>
      </c>
      <c r="B825">
        <v>1174</v>
      </c>
      <c r="C825">
        <v>1597</v>
      </c>
      <c r="D825">
        <v>308</v>
      </c>
      <c r="G825">
        <v>3079</v>
      </c>
    </row>
    <row r="826" spans="1:7">
      <c r="A826" t="s">
        <v>1215</v>
      </c>
      <c r="B826">
        <v>1545</v>
      </c>
      <c r="C826">
        <v>995</v>
      </c>
      <c r="G826">
        <v>2540</v>
      </c>
    </row>
    <row r="827" spans="1:7">
      <c r="A827" t="s">
        <v>1170</v>
      </c>
      <c r="D827">
        <v>333</v>
      </c>
      <c r="G827">
        <v>333</v>
      </c>
    </row>
    <row r="828" spans="1:7">
      <c r="A828" t="s">
        <v>1404</v>
      </c>
      <c r="D828">
        <v>160</v>
      </c>
      <c r="G828">
        <v>160</v>
      </c>
    </row>
    <row r="829" spans="1:7">
      <c r="A829" t="s">
        <v>139</v>
      </c>
      <c r="D829">
        <v>1282</v>
      </c>
      <c r="E829">
        <v>980</v>
      </c>
      <c r="G829">
        <v>2262</v>
      </c>
    </row>
    <row r="830" spans="1:7">
      <c r="A830" t="s">
        <v>1121</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1118</v>
      </c>
      <c r="D839">
        <v>986</v>
      </c>
      <c r="G839">
        <v>986</v>
      </c>
    </row>
    <row r="840" spans="1:7">
      <c r="A840" t="s">
        <v>1401</v>
      </c>
      <c r="B840">
        <v>916</v>
      </c>
      <c r="C840">
        <v>144</v>
      </c>
      <c r="G840">
        <v>1060</v>
      </c>
    </row>
    <row r="841" spans="1:7">
      <c r="A841" t="s">
        <v>1217</v>
      </c>
    </row>
    <row r="842" spans="1:7">
      <c r="A842" t="s">
        <v>1215</v>
      </c>
    </row>
    <row r="843" spans="1:7">
      <c r="A843" t="s">
        <v>139</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791</v>
      </c>
      <c r="B847">
        <v>60</v>
      </c>
      <c r="C847">
        <v>219</v>
      </c>
      <c r="G847">
        <v>279</v>
      </c>
    </row>
    <row r="848" spans="1:7">
      <c r="A848" t="s">
        <v>996</v>
      </c>
      <c r="D848">
        <v>240</v>
      </c>
      <c r="G848">
        <v>240</v>
      </c>
    </row>
    <row r="849" spans="1:7">
      <c r="A849" t="s">
        <v>1406</v>
      </c>
      <c r="C849">
        <v>1603</v>
      </c>
      <c r="D849">
        <v>791</v>
      </c>
      <c r="E849">
        <v>2803</v>
      </c>
      <c r="G849">
        <v>5197</v>
      </c>
    </row>
    <row r="850" spans="1:7">
      <c r="A850" t="s">
        <v>1130</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1133</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1170</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1130</v>
      </c>
      <c r="B867">
        <v>1100</v>
      </c>
      <c r="C867">
        <v>527</v>
      </c>
      <c r="D867">
        <v>553</v>
      </c>
      <c r="G867">
        <v>2180</v>
      </c>
    </row>
    <row r="868" spans="1:7">
      <c r="A868" t="s">
        <v>934</v>
      </c>
      <c r="C868">
        <v>230</v>
      </c>
      <c r="G868">
        <v>230</v>
      </c>
    </row>
    <row r="869" spans="1:7">
      <c r="A869" t="s">
        <v>926</v>
      </c>
      <c r="B869">
        <v>853</v>
      </c>
      <c r="G869">
        <v>853</v>
      </c>
    </row>
    <row r="870" spans="1:7">
      <c r="A870" t="s">
        <v>1133</v>
      </c>
      <c r="B870">
        <v>1186</v>
      </c>
      <c r="C870">
        <v>1564</v>
      </c>
      <c r="D870">
        <v>1012</v>
      </c>
      <c r="E870">
        <v>588</v>
      </c>
      <c r="G870">
        <v>4350</v>
      </c>
    </row>
    <row r="871" spans="1:7">
      <c r="A871" t="s">
        <v>1219</v>
      </c>
      <c r="C871">
        <v>1007</v>
      </c>
      <c r="D871">
        <v>1672</v>
      </c>
      <c r="E871">
        <v>1544</v>
      </c>
      <c r="G871">
        <v>4223</v>
      </c>
    </row>
    <row r="872" spans="1:7">
      <c r="A872" t="s">
        <v>953</v>
      </c>
      <c r="C872">
        <v>1182</v>
      </c>
      <c r="D872">
        <v>1604</v>
      </c>
      <c r="E872">
        <v>1268</v>
      </c>
      <c r="G872">
        <v>4054</v>
      </c>
    </row>
    <row r="873" spans="1:7">
      <c r="A873" t="s">
        <v>1148</v>
      </c>
      <c r="D873">
        <v>1624</v>
      </c>
      <c r="E873">
        <v>551</v>
      </c>
      <c r="G873">
        <v>2175</v>
      </c>
    </row>
    <row r="874" spans="1:7">
      <c r="A874" t="s">
        <v>1131</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1118</v>
      </c>
    </row>
    <row r="886" spans="1:7">
      <c r="A886" t="s">
        <v>702</v>
      </c>
      <c r="B886">
        <v>188</v>
      </c>
      <c r="C886">
        <v>140</v>
      </c>
      <c r="G886">
        <v>328</v>
      </c>
    </row>
    <row r="887" spans="1:7">
      <c r="A887" t="s">
        <v>1170</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1130</v>
      </c>
      <c r="C891">
        <v>1647</v>
      </c>
      <c r="D891">
        <v>343</v>
      </c>
      <c r="G891">
        <v>1990</v>
      </c>
    </row>
    <row r="892" spans="1:7">
      <c r="A892" t="s">
        <v>1219</v>
      </c>
      <c r="B892">
        <v>587</v>
      </c>
      <c r="C892">
        <v>115</v>
      </c>
      <c r="G892">
        <v>702</v>
      </c>
    </row>
    <row r="893" spans="1:7">
      <c r="A893" t="s">
        <v>932</v>
      </c>
      <c r="C893">
        <v>1509</v>
      </c>
      <c r="D893">
        <v>1087</v>
      </c>
      <c r="E893">
        <v>777</v>
      </c>
      <c r="G893">
        <v>3373</v>
      </c>
    </row>
    <row r="894" spans="1:7">
      <c r="A894" t="s">
        <v>953</v>
      </c>
      <c r="B894">
        <v>1310</v>
      </c>
      <c r="G894">
        <v>1310</v>
      </c>
    </row>
    <row r="895" spans="1:7">
      <c r="A895" t="s">
        <v>1148</v>
      </c>
      <c r="F895">
        <v>168</v>
      </c>
      <c r="G895">
        <v>168</v>
      </c>
    </row>
    <row r="896" spans="1:7">
      <c r="A896" t="s">
        <v>1131</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1128</v>
      </c>
      <c r="D899">
        <v>3179</v>
      </c>
      <c r="G899">
        <v>3179</v>
      </c>
    </row>
    <row r="900" spans="1:7">
      <c r="A900" t="s">
        <v>1236</v>
      </c>
      <c r="E900">
        <v>978</v>
      </c>
      <c r="G900">
        <v>978</v>
      </c>
    </row>
    <row r="901" spans="1:7">
      <c r="A901" t="s">
        <v>1229</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1118</v>
      </c>
    </row>
    <row r="911" spans="1:7">
      <c r="A911" t="s">
        <v>1136</v>
      </c>
      <c r="F911">
        <v>569</v>
      </c>
      <c r="G911">
        <v>569</v>
      </c>
    </row>
    <row r="912" spans="1:7">
      <c r="A912" t="s">
        <v>1276</v>
      </c>
    </row>
    <row r="913" spans="1:7">
      <c r="A913" t="s">
        <v>791</v>
      </c>
      <c r="D913">
        <v>150</v>
      </c>
      <c r="G913">
        <v>150</v>
      </c>
    </row>
    <row r="914" spans="1:7">
      <c r="A914" t="s">
        <v>1133</v>
      </c>
    </row>
    <row r="915" spans="1:7">
      <c r="A915" t="s">
        <v>953</v>
      </c>
      <c r="B915">
        <v>701</v>
      </c>
      <c r="G915">
        <v>701</v>
      </c>
    </row>
    <row r="916" spans="1:7">
      <c r="A916" t="s">
        <v>1148</v>
      </c>
      <c r="B916">
        <v>463</v>
      </c>
      <c r="C916">
        <v>633</v>
      </c>
      <c r="D916">
        <v>625</v>
      </c>
      <c r="G916">
        <v>1721</v>
      </c>
    </row>
    <row r="917" spans="1:7">
      <c r="A917" t="s">
        <v>1131</v>
      </c>
    </row>
    <row r="918" spans="1:7">
      <c r="A918" t="s">
        <v>1128</v>
      </c>
      <c r="B918">
        <v>882</v>
      </c>
      <c r="C918">
        <v>1072</v>
      </c>
      <c r="D918">
        <v>1034</v>
      </c>
      <c r="E918">
        <v>209</v>
      </c>
      <c r="G918">
        <v>3197</v>
      </c>
    </row>
    <row r="919" spans="1:7">
      <c r="A919" t="s">
        <v>1236</v>
      </c>
      <c r="B919">
        <v>1420</v>
      </c>
      <c r="C919">
        <v>990</v>
      </c>
      <c r="D919">
        <v>549</v>
      </c>
      <c r="G919">
        <v>2959</v>
      </c>
    </row>
    <row r="920" spans="1:7">
      <c r="A920" t="s">
        <v>1229</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1156</v>
      </c>
      <c r="B924">
        <v>207</v>
      </c>
      <c r="G924">
        <v>207</v>
      </c>
    </row>
    <row r="925" spans="1:7">
      <c r="A925" t="s">
        <v>1280</v>
      </c>
      <c r="C925">
        <v>1691</v>
      </c>
      <c r="D925">
        <v>1998</v>
      </c>
      <c r="E925">
        <v>760</v>
      </c>
      <c r="F925">
        <v>3975</v>
      </c>
      <c r="G925">
        <v>8424</v>
      </c>
    </row>
    <row r="926" spans="1:7">
      <c r="A926" t="s">
        <v>1004</v>
      </c>
      <c r="D926">
        <v>1031</v>
      </c>
      <c r="G926">
        <v>1031</v>
      </c>
    </row>
    <row r="927" spans="1:7">
      <c r="A927" t="s">
        <v>1146</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1087</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1121</v>
      </c>
    </row>
    <row r="940" spans="1:7">
      <c r="A940" t="s">
        <v>1276</v>
      </c>
      <c r="B940">
        <v>560</v>
      </c>
      <c r="G940">
        <v>560</v>
      </c>
    </row>
    <row r="941" spans="1:7">
      <c r="A941" t="s">
        <v>1133</v>
      </c>
    </row>
    <row r="942" spans="1:7">
      <c r="A942" t="s">
        <v>953</v>
      </c>
      <c r="B942">
        <v>138</v>
      </c>
      <c r="G942">
        <v>138</v>
      </c>
    </row>
    <row r="943" spans="1:7">
      <c r="A943" t="s">
        <v>1131</v>
      </c>
    </row>
    <row r="944" spans="1:7">
      <c r="A944" t="s">
        <v>1128</v>
      </c>
      <c r="B944">
        <v>96</v>
      </c>
      <c r="G944">
        <v>96</v>
      </c>
    </row>
    <row r="945" spans="1:7">
      <c r="A945" t="s">
        <v>1236</v>
      </c>
      <c r="B945">
        <v>632</v>
      </c>
      <c r="G945">
        <v>632</v>
      </c>
    </row>
    <row r="946" spans="1:7">
      <c r="A946" t="s">
        <v>1229</v>
      </c>
      <c r="B946">
        <v>558</v>
      </c>
      <c r="G946">
        <v>558</v>
      </c>
    </row>
    <row r="947" spans="1:7">
      <c r="A947" t="s">
        <v>186</v>
      </c>
      <c r="B947">
        <v>562</v>
      </c>
      <c r="D947">
        <v>474</v>
      </c>
      <c r="E947">
        <v>606</v>
      </c>
      <c r="F947">
        <v>322</v>
      </c>
      <c r="G947">
        <v>1964</v>
      </c>
    </row>
    <row r="948" spans="1:7">
      <c r="A948" t="s">
        <v>1004</v>
      </c>
      <c r="B948">
        <v>1351</v>
      </c>
      <c r="D948">
        <v>890</v>
      </c>
      <c r="G948">
        <v>2241</v>
      </c>
    </row>
    <row r="949" spans="1:7">
      <c r="A949" t="s">
        <v>1087</v>
      </c>
      <c r="B949">
        <v>4084</v>
      </c>
      <c r="D949">
        <v>242</v>
      </c>
      <c r="G949">
        <v>4326</v>
      </c>
    </row>
    <row r="950" spans="1:7">
      <c r="A950" t="s">
        <v>1409</v>
      </c>
      <c r="B950">
        <v>748</v>
      </c>
      <c r="C950">
        <v>1062</v>
      </c>
      <c r="G950">
        <v>1810</v>
      </c>
    </row>
    <row r="951" spans="1:7">
      <c r="A951" t="s">
        <v>794</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824</v>
      </c>
      <c r="D955">
        <v>1486</v>
      </c>
      <c r="E955">
        <v>2912</v>
      </c>
      <c r="F955">
        <v>2125</v>
      </c>
      <c r="G955">
        <v>6523</v>
      </c>
    </row>
    <row r="956" spans="1:7">
      <c r="A956" t="s">
        <v>1297</v>
      </c>
      <c r="D956">
        <v>1264</v>
      </c>
      <c r="E956">
        <v>1281</v>
      </c>
      <c r="G956">
        <v>2545</v>
      </c>
    </row>
    <row r="957" spans="1:7">
      <c r="A957" t="s">
        <v>1410</v>
      </c>
    </row>
    <row r="958" spans="1:7">
      <c r="A958" t="s">
        <v>1092</v>
      </c>
      <c r="D958">
        <v>3678</v>
      </c>
      <c r="E958">
        <v>3382</v>
      </c>
      <c r="G958">
        <v>7060</v>
      </c>
    </row>
    <row r="959" spans="1:7">
      <c r="A959" t="s">
        <v>1411</v>
      </c>
      <c r="F959">
        <v>1505</v>
      </c>
      <c r="G959">
        <v>1505</v>
      </c>
    </row>
    <row r="960" spans="1:7">
      <c r="A960" t="s">
        <v>1323</v>
      </c>
      <c r="E960">
        <v>424</v>
      </c>
      <c r="G960">
        <v>424</v>
      </c>
    </row>
    <row r="961" spans="1:7">
      <c r="A961" t="s">
        <v>1094</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1229</v>
      </c>
      <c r="B972">
        <v>127</v>
      </c>
      <c r="G972">
        <v>127</v>
      </c>
    </row>
    <row r="973" spans="1:7">
      <c r="A973" t="s">
        <v>186</v>
      </c>
      <c r="B973">
        <v>420</v>
      </c>
      <c r="G973">
        <v>420</v>
      </c>
    </row>
    <row r="974" spans="1:7">
      <c r="A974" t="s">
        <v>1004</v>
      </c>
    </row>
    <row r="975" spans="1:7">
      <c r="A975" t="s">
        <v>794</v>
      </c>
      <c r="C975">
        <v>1917</v>
      </c>
      <c r="E975">
        <v>272</v>
      </c>
      <c r="G975">
        <v>2189</v>
      </c>
    </row>
    <row r="976" spans="1:7">
      <c r="A976" t="s">
        <v>936</v>
      </c>
      <c r="B976">
        <v>956</v>
      </c>
      <c r="G976">
        <v>956</v>
      </c>
    </row>
    <row r="977" spans="1:7">
      <c r="A977" t="s">
        <v>180</v>
      </c>
      <c r="E977">
        <v>195</v>
      </c>
      <c r="G977">
        <v>195</v>
      </c>
    </row>
    <row r="978" spans="1:7">
      <c r="A978" t="s">
        <v>824</v>
      </c>
      <c r="B978">
        <v>1449</v>
      </c>
      <c r="G978">
        <v>1449</v>
      </c>
    </row>
    <row r="979" spans="1:7">
      <c r="A979" t="s">
        <v>1297</v>
      </c>
      <c r="B979">
        <v>1662</v>
      </c>
      <c r="C979">
        <v>2684</v>
      </c>
      <c r="F979">
        <v>51</v>
      </c>
      <c r="G979">
        <v>4397</v>
      </c>
    </row>
    <row r="980" spans="1:7">
      <c r="A980" t="s">
        <v>1089</v>
      </c>
      <c r="B980">
        <v>5466</v>
      </c>
      <c r="E980">
        <v>2252</v>
      </c>
      <c r="G980">
        <v>7718</v>
      </c>
    </row>
    <row r="981" spans="1:7">
      <c r="A981" t="s">
        <v>1411</v>
      </c>
      <c r="B981">
        <v>907</v>
      </c>
      <c r="G981">
        <v>907</v>
      </c>
    </row>
    <row r="982" spans="1:7">
      <c r="A982" t="s">
        <v>1323</v>
      </c>
      <c r="E982">
        <v>313</v>
      </c>
      <c r="F982">
        <v>3007</v>
      </c>
      <c r="G982">
        <v>3320</v>
      </c>
    </row>
    <row r="983" spans="1:7">
      <c r="A983" t="s">
        <v>1094</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1183</v>
      </c>
      <c r="C987">
        <v>1679</v>
      </c>
      <c r="D987">
        <v>1429</v>
      </c>
      <c r="E987">
        <v>1624</v>
      </c>
      <c r="G987">
        <v>4732</v>
      </c>
    </row>
    <row r="988" spans="1:7">
      <c r="A988" t="s">
        <v>826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1062</v>
      </c>
    </row>
    <row r="992" spans="1:7">
      <c r="A992" t="s">
        <v>1065</v>
      </c>
    </row>
    <row r="993" spans="1:7">
      <c r="A993" t="s">
        <v>1125</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1166</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1121</v>
      </c>
    </row>
    <row r="1008" spans="1:7">
      <c r="A1008" t="s">
        <v>1148</v>
      </c>
    </row>
    <row r="1009" spans="1:7">
      <c r="A1009" t="s">
        <v>1131</v>
      </c>
    </row>
    <row r="1010" spans="1:7">
      <c r="A1010" t="s">
        <v>1128</v>
      </c>
    </row>
    <row r="1011" spans="1:7">
      <c r="A1011" t="s">
        <v>186</v>
      </c>
      <c r="D1011">
        <v>426</v>
      </c>
      <c r="G1011">
        <v>426</v>
      </c>
    </row>
    <row r="1012" spans="1:7">
      <c r="A1012" t="s">
        <v>1146</v>
      </c>
    </row>
    <row r="1013" spans="1:7">
      <c r="A1013" t="s">
        <v>1283</v>
      </c>
    </row>
    <row r="1014" spans="1:7">
      <c r="A1014" t="s">
        <v>1289</v>
      </c>
      <c r="C1014">
        <v>1175</v>
      </c>
      <c r="G1014">
        <v>1175</v>
      </c>
    </row>
    <row r="1015" spans="1:7">
      <c r="A1015" t="s">
        <v>1286</v>
      </c>
      <c r="C1015">
        <v>996</v>
      </c>
      <c r="G1015">
        <v>996</v>
      </c>
    </row>
    <row r="1016" spans="1:7">
      <c r="A1016" t="s">
        <v>794</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1183</v>
      </c>
      <c r="B1022">
        <v>572</v>
      </c>
      <c r="G1022">
        <v>572</v>
      </c>
    </row>
    <row r="1023" spans="1:7">
      <c r="A1023" t="s">
        <v>1414</v>
      </c>
      <c r="B1023">
        <v>1718</v>
      </c>
      <c r="C1023">
        <v>2478</v>
      </c>
      <c r="D1023">
        <v>1567</v>
      </c>
      <c r="G1023">
        <v>5763</v>
      </c>
    </row>
    <row r="1024" spans="1:7">
      <c r="A1024" t="s">
        <v>1097</v>
      </c>
      <c r="C1024">
        <v>3411</v>
      </c>
      <c r="G1024">
        <v>3411</v>
      </c>
    </row>
    <row r="1025" spans="1:7">
      <c r="A1025" t="s">
        <v>1257</v>
      </c>
      <c r="B1025">
        <v>82</v>
      </c>
      <c r="G1025">
        <v>82</v>
      </c>
    </row>
    <row r="1026" spans="1:7">
      <c r="A1026" t="s">
        <v>1100</v>
      </c>
      <c r="C1026">
        <v>3311</v>
      </c>
      <c r="G1026">
        <v>3311</v>
      </c>
    </row>
    <row r="1027" spans="1:7">
      <c r="A1027" t="s">
        <v>1067</v>
      </c>
    </row>
    <row r="1028" spans="1:7">
      <c r="A1028" t="s">
        <v>1166</v>
      </c>
      <c r="C1028">
        <v>2568</v>
      </c>
      <c r="G1028">
        <v>2568</v>
      </c>
    </row>
    <row r="1029" spans="1:7">
      <c r="A1029" t="s">
        <v>982</v>
      </c>
      <c r="B1029">
        <v>286</v>
      </c>
      <c r="C1029">
        <v>357</v>
      </c>
      <c r="D1029">
        <v>331</v>
      </c>
      <c r="G1029">
        <v>974</v>
      </c>
    </row>
    <row r="1030" spans="1:7">
      <c r="A1030" t="s">
        <v>1163</v>
      </c>
      <c r="B1030">
        <v>1655</v>
      </c>
      <c r="C1030">
        <v>2537</v>
      </c>
      <c r="G1030">
        <v>4192</v>
      </c>
    </row>
    <row r="1031" spans="1:7">
      <c r="A1031" t="s">
        <v>1081</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1073</v>
      </c>
    </row>
    <row r="1038" spans="1:7">
      <c r="A1038" t="s">
        <v>1292</v>
      </c>
    </row>
    <row r="1039" spans="1:7">
      <c r="A1039" t="s">
        <v>1069</v>
      </c>
    </row>
    <row r="1040" spans="1:7">
      <c r="A1040" t="s">
        <v>1071</v>
      </c>
    </row>
    <row r="1041" spans="1:7">
      <c r="A1041" t="s">
        <v>1075</v>
      </c>
    </row>
    <row r="1042" spans="1:7">
      <c r="A1042" t="s">
        <v>1077</v>
      </c>
    </row>
    <row r="1043" spans="1:7">
      <c r="A1043" t="s">
        <v>1079</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1089</v>
      </c>
      <c r="E1054">
        <v>64</v>
      </c>
      <c r="G1054">
        <v>64</v>
      </c>
    </row>
    <row r="1055" spans="1:7">
      <c r="A1055" t="s">
        <v>1092</v>
      </c>
    </row>
    <row r="1056" spans="1:7">
      <c r="A1056" t="s">
        <v>958</v>
      </c>
      <c r="B1056">
        <v>1610</v>
      </c>
      <c r="G1056">
        <v>1610</v>
      </c>
    </row>
    <row r="1057" spans="1:7">
      <c r="A1057" t="s">
        <v>955</v>
      </c>
    </row>
    <row r="1058" spans="1:7">
      <c r="A1058" t="s">
        <v>1097</v>
      </c>
      <c r="E1058">
        <v>52</v>
      </c>
      <c r="G1058">
        <v>52</v>
      </c>
    </row>
    <row r="1059" spans="1:7">
      <c r="A1059" t="s">
        <v>1166</v>
      </c>
      <c r="E1059">
        <v>489</v>
      </c>
      <c r="F1059">
        <v>2020</v>
      </c>
      <c r="G1059">
        <v>2509</v>
      </c>
    </row>
    <row r="1060" spans="1:7">
      <c r="A1060" t="s">
        <v>1163</v>
      </c>
      <c r="B1060">
        <v>2113</v>
      </c>
      <c r="D1060">
        <v>1677</v>
      </c>
      <c r="E1060">
        <v>1316</v>
      </c>
      <c r="G1060">
        <v>5106</v>
      </c>
    </row>
    <row r="1061" spans="1:7">
      <c r="A1061" t="s">
        <v>1081</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1084</v>
      </c>
      <c r="B1068">
        <v>1391</v>
      </c>
      <c r="C1068">
        <v>2916</v>
      </c>
      <c r="D1068">
        <v>2430</v>
      </c>
      <c r="G1068">
        <v>6737</v>
      </c>
    </row>
    <row r="1069" spans="1:7">
      <c r="A1069" t="s">
        <v>1203</v>
      </c>
      <c r="D1069">
        <v>466</v>
      </c>
      <c r="E1069">
        <v>345</v>
      </c>
      <c r="G1069">
        <v>811</v>
      </c>
    </row>
    <row r="1070" spans="1:7">
      <c r="A1070" t="s">
        <v>1186</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1094</v>
      </c>
      <c r="E1083">
        <v>242</v>
      </c>
      <c r="G1083">
        <v>242</v>
      </c>
    </row>
    <row r="1084" spans="1:7">
      <c r="A1084" t="s">
        <v>958</v>
      </c>
    </row>
    <row r="1085" spans="1:7">
      <c r="A1085" t="s">
        <v>1166</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1203</v>
      </c>
      <c r="B1089">
        <v>1172</v>
      </c>
      <c r="G1089">
        <v>1172</v>
      </c>
    </row>
    <row r="1090" spans="1:7">
      <c r="A1090" t="s">
        <v>1186</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1112</v>
      </c>
      <c r="C1094">
        <v>1743</v>
      </c>
      <c r="D1094">
        <v>522</v>
      </c>
      <c r="E1094">
        <v>1194</v>
      </c>
      <c r="F1094">
        <v>2811</v>
      </c>
      <c r="G1094">
        <v>6270</v>
      </c>
    </row>
    <row r="1095" spans="1:7">
      <c r="A1095" t="s">
        <v>1421</v>
      </c>
    </row>
    <row r="1096" spans="1:7">
      <c r="A1096" t="s">
        <v>1161</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1200</v>
      </c>
      <c r="C1099">
        <v>1500</v>
      </c>
      <c r="D1099">
        <v>1084</v>
      </c>
      <c r="G1099">
        <v>2584</v>
      </c>
    </row>
    <row r="1100" spans="1:7">
      <c r="A1100" t="s">
        <v>812</v>
      </c>
      <c r="D1100">
        <v>817</v>
      </c>
      <c r="E1100">
        <v>1820</v>
      </c>
      <c r="G1100">
        <v>2637</v>
      </c>
    </row>
    <row r="1101" spans="1:7">
      <c r="A1101" t="s">
        <v>1194</v>
      </c>
      <c r="E1101">
        <v>1351</v>
      </c>
      <c r="G1101">
        <v>1351</v>
      </c>
    </row>
    <row r="1102" spans="1:7">
      <c r="A1102" t="s">
        <v>818</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1092</v>
      </c>
    </row>
    <row r="1112" spans="1:7">
      <c r="A1112" t="s">
        <v>1323</v>
      </c>
      <c r="E1112">
        <v>396</v>
      </c>
      <c r="G1112">
        <v>396</v>
      </c>
    </row>
    <row r="1113" spans="1:7">
      <c r="A1113" t="s">
        <v>1094</v>
      </c>
    </row>
    <row r="1114" spans="1:7">
      <c r="A1114" t="s">
        <v>958</v>
      </c>
    </row>
    <row r="1115" spans="1:7">
      <c r="A1115" t="s">
        <v>1100</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1203</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1112</v>
      </c>
      <c r="D1121">
        <v>1049</v>
      </c>
      <c r="G1121">
        <v>1049</v>
      </c>
    </row>
    <row r="1122" spans="1:7">
      <c r="A1122" t="s">
        <v>1103</v>
      </c>
      <c r="B1122">
        <v>29</v>
      </c>
      <c r="G1122">
        <v>29</v>
      </c>
    </row>
    <row r="1123" spans="1:7">
      <c r="A1123" t="s">
        <v>1109</v>
      </c>
      <c r="F1123">
        <v>1235</v>
      </c>
      <c r="G1123">
        <v>1235</v>
      </c>
    </row>
    <row r="1124" spans="1:7">
      <c r="A1124" t="s">
        <v>1200</v>
      </c>
    </row>
    <row r="1125" spans="1:7">
      <c r="A1125" t="s">
        <v>1194</v>
      </c>
      <c r="B1125">
        <v>689</v>
      </c>
      <c r="C1125">
        <v>586</v>
      </c>
      <c r="D1125">
        <v>199</v>
      </c>
      <c r="G1125">
        <v>1474</v>
      </c>
    </row>
    <row r="1126" spans="1:7">
      <c r="A1126" t="s">
        <v>818</v>
      </c>
      <c r="C1126">
        <v>1164</v>
      </c>
      <c r="D1126">
        <v>308</v>
      </c>
      <c r="E1126">
        <v>892</v>
      </c>
      <c r="F1126">
        <v>366</v>
      </c>
      <c r="G1126">
        <v>2730</v>
      </c>
    </row>
    <row r="1127" spans="1:7">
      <c r="A1127" t="s">
        <v>1189</v>
      </c>
      <c r="B1127">
        <v>1095</v>
      </c>
      <c r="C1127">
        <v>1676</v>
      </c>
      <c r="D1127">
        <v>1139</v>
      </c>
      <c r="G1127">
        <v>3910</v>
      </c>
    </row>
    <row r="1128" spans="1:7">
      <c r="A1128" t="s">
        <v>919</v>
      </c>
      <c r="B1128">
        <v>1344</v>
      </c>
      <c r="C1128">
        <v>1583</v>
      </c>
      <c r="D1128">
        <v>1027</v>
      </c>
      <c r="E1128">
        <v>1596</v>
      </c>
      <c r="G1128">
        <v>5550</v>
      </c>
    </row>
    <row r="1129" spans="1:7">
      <c r="A1129" t="s">
        <v>804</v>
      </c>
      <c r="C1129">
        <v>890</v>
      </c>
      <c r="D1129">
        <v>1810</v>
      </c>
      <c r="E1129">
        <v>967</v>
      </c>
      <c r="G1129">
        <v>3667</v>
      </c>
    </row>
    <row r="1130" spans="1:7">
      <c r="A1130" t="s">
        <v>828</v>
      </c>
      <c r="B1130">
        <v>1511</v>
      </c>
      <c r="C1130">
        <v>1887</v>
      </c>
      <c r="D1130">
        <v>916</v>
      </c>
      <c r="E1130">
        <v>1704</v>
      </c>
      <c r="F1130">
        <v>974</v>
      </c>
      <c r="G1130">
        <v>6992</v>
      </c>
    </row>
    <row r="1131" spans="1:7">
      <c r="A1131" t="s">
        <v>1106</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818</v>
      </c>
      <c r="B1147">
        <v>154</v>
      </c>
      <c r="G1147">
        <v>154</v>
      </c>
    </row>
    <row r="1148" spans="1:7">
      <c r="A1148" t="s">
        <v>919</v>
      </c>
      <c r="B1148">
        <v>342</v>
      </c>
      <c r="G1148">
        <v>342</v>
      </c>
    </row>
    <row r="1149" spans="1:7">
      <c r="A1149" t="s">
        <v>1106</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993</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1087</v>
      </c>
    </row>
    <row r="1162" spans="1:7">
      <c r="A1162" t="s">
        <v>1297</v>
      </c>
      <c r="B1162">
        <v>0</v>
      </c>
      <c r="G1162">
        <v>0</v>
      </c>
    </row>
    <row r="1163" spans="1:7">
      <c r="A1163" t="s">
        <v>1081</v>
      </c>
      <c r="C1163">
        <v>0</v>
      </c>
      <c r="G1163">
        <v>0</v>
      </c>
    </row>
    <row r="1164" spans="1:7">
      <c r="A1164" t="s">
        <v>1084</v>
      </c>
      <c r="B1164">
        <v>0</v>
      </c>
      <c r="G1164">
        <v>0</v>
      </c>
    </row>
    <row r="1165" spans="1:7">
      <c r="A1165" t="s">
        <v>1186</v>
      </c>
    </row>
    <row r="1166" spans="1:7">
      <c r="A1166" t="s">
        <v>1294</v>
      </c>
      <c r="B1166">
        <v>738</v>
      </c>
      <c r="C1166">
        <v>466</v>
      </c>
      <c r="G1166">
        <v>1204</v>
      </c>
    </row>
    <row r="1167" spans="1:7">
      <c r="A1167" t="s">
        <v>1112</v>
      </c>
      <c r="B1167">
        <v>0</v>
      </c>
      <c r="G1167">
        <v>0</v>
      </c>
    </row>
    <row r="1168" spans="1:7">
      <c r="A1168" t="s">
        <v>818</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1146</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1109</v>
      </c>
    </row>
    <row r="1187" spans="1:7">
      <c r="A1187" t="s">
        <v>1106</v>
      </c>
      <c r="D1187">
        <v>0</v>
      </c>
      <c r="F1187">
        <v>104</v>
      </c>
      <c r="G1187">
        <v>104</v>
      </c>
    </row>
    <row r="1188" spans="1:7">
      <c r="A1188" t="s">
        <v>1308</v>
      </c>
      <c r="B1188">
        <v>568</v>
      </c>
      <c r="G1188">
        <v>568</v>
      </c>
    </row>
    <row r="1189" spans="1:7">
      <c r="A1189" t="s">
        <v>1142</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1212</v>
      </c>
      <c r="C1192">
        <v>1534</v>
      </c>
      <c r="D1192">
        <v>180</v>
      </c>
      <c r="G1192">
        <v>1714</v>
      </c>
    </row>
    <row r="1193" spans="1:7">
      <c r="A1193" t="s">
        <v>944</v>
      </c>
      <c r="D1193">
        <v>1687</v>
      </c>
      <c r="E1193">
        <v>1053</v>
      </c>
      <c r="G1193">
        <v>2740</v>
      </c>
    </row>
    <row r="1194" spans="1:7">
      <c r="A1194" t="s">
        <v>1221</v>
      </c>
      <c r="D1194">
        <v>1056</v>
      </c>
      <c r="G1194">
        <v>1056</v>
      </c>
    </row>
    <row r="1195" spans="1:7">
      <c r="A1195" t="s">
        <v>1317</v>
      </c>
      <c r="E1195">
        <v>2367</v>
      </c>
      <c r="F1195">
        <v>447</v>
      </c>
      <c r="G1195">
        <v>2814</v>
      </c>
    </row>
    <row r="1196" spans="1:7">
      <c r="A1196" t="s">
        <v>1153</v>
      </c>
      <c r="F1196">
        <v>0</v>
      </c>
      <c r="G1196">
        <v>0</v>
      </c>
    </row>
    <row r="1197" spans="1:7">
      <c r="A1197" t="s">
        <v>815</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1121</v>
      </c>
    </row>
    <row r="1209" spans="1:7">
      <c r="A1209" t="s">
        <v>1156</v>
      </c>
    </row>
    <row r="1210" spans="1:7">
      <c r="A1210" t="s">
        <v>1109</v>
      </c>
    </row>
    <row r="1211" spans="1:7">
      <c r="A1211" t="s">
        <v>1142</v>
      </c>
      <c r="B1211">
        <v>1812</v>
      </c>
      <c r="C1211">
        <v>1838</v>
      </c>
      <c r="E1211">
        <v>0</v>
      </c>
      <c r="G1211">
        <v>3650</v>
      </c>
    </row>
    <row r="1212" spans="1:7">
      <c r="A1212" t="s">
        <v>985</v>
      </c>
      <c r="B1212">
        <v>1314</v>
      </c>
      <c r="G1212">
        <v>1314</v>
      </c>
    </row>
    <row r="1213" spans="1:7">
      <c r="A1213" t="s">
        <v>1212</v>
      </c>
      <c r="D1213">
        <v>0</v>
      </c>
      <c r="G1213">
        <v>0</v>
      </c>
    </row>
    <row r="1214" spans="1:7">
      <c r="A1214" t="s">
        <v>944</v>
      </c>
      <c r="B1214">
        <v>0</v>
      </c>
      <c r="G1214">
        <v>0</v>
      </c>
    </row>
    <row r="1215" spans="1:7">
      <c r="A1215" t="s">
        <v>1221</v>
      </c>
      <c r="B1215">
        <v>1356</v>
      </c>
      <c r="C1215">
        <v>1435</v>
      </c>
      <c r="D1215">
        <v>1295</v>
      </c>
      <c r="G1215">
        <v>4086</v>
      </c>
    </row>
    <row r="1216" spans="1:7">
      <c r="A1216" t="s">
        <v>1317</v>
      </c>
      <c r="B1216">
        <v>858</v>
      </c>
      <c r="G1216">
        <v>858</v>
      </c>
    </row>
    <row r="1217" spans="1:7">
      <c r="A1217" t="s">
        <v>815</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810</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1106</v>
      </c>
    </row>
    <row r="1241" spans="1:7">
      <c r="A1241" t="s">
        <v>985</v>
      </c>
    </row>
    <row r="1242" spans="1:7">
      <c r="A1242" t="s">
        <v>1221</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1059</v>
      </c>
      <c r="C1253">
        <v>1277</v>
      </c>
      <c r="G1253">
        <v>1277</v>
      </c>
    </row>
    <row r="1254" spans="1:7">
      <c r="A1254" t="s">
        <v>947</v>
      </c>
      <c r="D1254">
        <v>686</v>
      </c>
      <c r="E1254">
        <v>736</v>
      </c>
      <c r="G1254">
        <v>1422</v>
      </c>
    </row>
    <row r="1255" spans="1:7">
      <c r="A1255" t="s">
        <v>1224</v>
      </c>
      <c r="D1255">
        <v>867</v>
      </c>
      <c r="E1255">
        <v>1539</v>
      </c>
      <c r="G1255">
        <v>2406</v>
      </c>
    </row>
    <row r="1256" spans="1:7">
      <c r="A1256" t="s">
        <v>260</v>
      </c>
      <c r="D1256">
        <v>2000</v>
      </c>
      <c r="E1256">
        <v>970</v>
      </c>
      <c r="G1256">
        <v>2970</v>
      </c>
    </row>
    <row r="1257" spans="1:7">
      <c r="A1257" t="s">
        <v>797</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1142</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1059</v>
      </c>
    </row>
    <row r="1285" spans="1:7">
      <c r="A1285" t="s">
        <v>947</v>
      </c>
      <c r="B1285">
        <v>835</v>
      </c>
      <c r="C1285">
        <v>858</v>
      </c>
      <c r="D1285">
        <v>976</v>
      </c>
      <c r="G1285">
        <v>2669</v>
      </c>
    </row>
    <row r="1286" spans="1:7">
      <c r="A1286" t="s">
        <v>1224</v>
      </c>
      <c r="B1286">
        <v>1590</v>
      </c>
      <c r="C1286">
        <v>1230</v>
      </c>
      <c r="D1286">
        <v>1015</v>
      </c>
      <c r="G1286">
        <v>3835</v>
      </c>
    </row>
    <row r="1287" spans="1:7">
      <c r="A1287" t="s">
        <v>797</v>
      </c>
      <c r="B1287">
        <v>1530</v>
      </c>
      <c r="C1287">
        <v>388</v>
      </c>
      <c r="E1287">
        <v>470</v>
      </c>
      <c r="G1287">
        <v>2388</v>
      </c>
    </row>
    <row r="1288" spans="1:7">
      <c r="A1288" t="s">
        <v>950</v>
      </c>
      <c r="C1288">
        <v>1758</v>
      </c>
      <c r="D1288">
        <v>1363</v>
      </c>
      <c r="G1288">
        <v>3121</v>
      </c>
    </row>
    <row r="1289" spans="1:7">
      <c r="A1289" t="s">
        <v>1151</v>
      </c>
      <c r="D1289">
        <v>881</v>
      </c>
      <c r="E1289">
        <v>1143</v>
      </c>
      <c r="G1289">
        <v>2024</v>
      </c>
    </row>
    <row r="1290" spans="1:7">
      <c r="A1290" t="s">
        <v>821</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1109</v>
      </c>
      <c r="E1299">
        <v>253</v>
      </c>
      <c r="G1299">
        <v>253</v>
      </c>
    </row>
    <row r="1300" spans="1:7">
      <c r="A1300" t="s">
        <v>1142</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1224</v>
      </c>
    </row>
    <row r="1307" spans="1:7">
      <c r="A1307" t="s">
        <v>950</v>
      </c>
    </row>
    <row r="1308" spans="1:7">
      <c r="A1308" t="s">
        <v>1151</v>
      </c>
      <c r="C1308">
        <v>363</v>
      </c>
      <c r="D1308">
        <v>933</v>
      </c>
      <c r="E1308">
        <v>363</v>
      </c>
      <c r="G1308">
        <v>1659</v>
      </c>
    </row>
    <row r="1309" spans="1:7">
      <c r="A1309" t="s">
        <v>821</v>
      </c>
      <c r="C1309">
        <v>1646</v>
      </c>
      <c r="F1309">
        <v>6</v>
      </c>
      <c r="G1309">
        <v>1652</v>
      </c>
    </row>
    <row r="1310" spans="1:7">
      <c r="A1310" t="s">
        <v>841</v>
      </c>
      <c r="C1310">
        <v>1250</v>
      </c>
      <c r="D1310">
        <v>518</v>
      </c>
      <c r="E1310">
        <v>990</v>
      </c>
      <c r="G1310">
        <v>2758</v>
      </c>
    </row>
    <row r="1311" spans="1:7">
      <c r="A1311" t="s">
        <v>888</v>
      </c>
      <c r="C1311">
        <v>251</v>
      </c>
      <c r="E1311">
        <v>298</v>
      </c>
      <c r="G1311">
        <v>549</v>
      </c>
    </row>
    <row r="1312" spans="1:7">
      <c r="A1312" t="s">
        <v>1177</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1142</v>
      </c>
    </row>
    <row r="1322" spans="1:7">
      <c r="A1322" t="s">
        <v>1151</v>
      </c>
      <c r="E1322">
        <v>30</v>
      </c>
      <c r="G1322">
        <v>30</v>
      </c>
    </row>
    <row r="1323" spans="1:7">
      <c r="A1323" t="s">
        <v>841</v>
      </c>
      <c r="F1323">
        <v>342</v>
      </c>
      <c r="G1323">
        <v>342</v>
      </c>
    </row>
    <row r="1324" spans="1:7">
      <c r="A1324" t="s">
        <v>888</v>
      </c>
      <c r="D1324">
        <v>150</v>
      </c>
      <c r="G1324">
        <v>150</v>
      </c>
    </row>
    <row r="1325" spans="1:7">
      <c r="A1325" t="s">
        <v>1177</v>
      </c>
      <c r="B1325">
        <v>712</v>
      </c>
      <c r="C1325">
        <v>1092</v>
      </c>
      <c r="D1325">
        <v>384</v>
      </c>
      <c r="E1325">
        <v>397</v>
      </c>
      <c r="G1325">
        <v>2585</v>
      </c>
    </row>
    <row r="1326" spans="1:7">
      <c r="A1326" t="s">
        <v>1425</v>
      </c>
      <c r="C1326">
        <v>189</v>
      </c>
      <c r="G1326">
        <v>189</v>
      </c>
    </row>
    <row r="1327" spans="1:7">
      <c r="A1327" t="s">
        <v>1139</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1153</v>
      </c>
      <c r="C1339">
        <v>1340</v>
      </c>
      <c r="D1339">
        <v>1529</v>
      </c>
      <c r="E1339">
        <v>1168</v>
      </c>
      <c r="F1339">
        <v>1008</v>
      </c>
      <c r="G1339">
        <v>5045</v>
      </c>
    </row>
    <row r="1340" spans="1:7">
      <c r="A1340" t="s">
        <v>1177</v>
      </c>
      <c r="B1340">
        <v>669</v>
      </c>
      <c r="C1340">
        <v>467</v>
      </c>
      <c r="D1340">
        <v>1133</v>
      </c>
      <c r="E1340">
        <v>448</v>
      </c>
      <c r="G1340">
        <v>2717</v>
      </c>
    </row>
    <row r="1341" spans="1:7">
      <c r="A1341" t="s">
        <v>831</v>
      </c>
      <c r="B1341">
        <v>1564</v>
      </c>
      <c r="C1341">
        <v>1532</v>
      </c>
      <c r="D1341">
        <v>1447</v>
      </c>
      <c r="E1341">
        <v>864</v>
      </c>
      <c r="G1341">
        <v>5407</v>
      </c>
    </row>
    <row r="1342" spans="1:7">
      <c r="A1342" t="s">
        <v>1426</v>
      </c>
      <c r="C1342">
        <v>199</v>
      </c>
      <c r="D1342">
        <v>361</v>
      </c>
      <c r="E1342">
        <v>652</v>
      </c>
      <c r="F1342">
        <v>379</v>
      </c>
      <c r="G1342">
        <v>1591</v>
      </c>
    </row>
    <row r="1343" spans="1:7">
      <c r="A1343" t="s">
        <v>1174</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1153</v>
      </c>
      <c r="B1351">
        <v>1274</v>
      </c>
      <c r="C1351">
        <v>1073</v>
      </c>
      <c r="D1351">
        <v>271</v>
      </c>
      <c r="G1351">
        <v>2618</v>
      </c>
    </row>
    <row r="1352" spans="1:7">
      <c r="A1352" t="s">
        <v>843</v>
      </c>
      <c r="E1352">
        <v>1033</v>
      </c>
      <c r="G1352">
        <v>1033</v>
      </c>
    </row>
    <row r="1353" spans="1:7">
      <c r="A1353" t="s">
        <v>253</v>
      </c>
      <c r="D1353">
        <v>667</v>
      </c>
      <c r="G1353">
        <v>667</v>
      </c>
    </row>
    <row r="1354" spans="1:7">
      <c r="A1354" t="s">
        <v>1177</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831</v>
      </c>
    </row>
    <row r="1358" spans="1:7">
      <c r="A1358" t="s">
        <v>1426</v>
      </c>
      <c r="B1358">
        <v>534</v>
      </c>
      <c r="D1358">
        <v>223</v>
      </c>
      <c r="G1358">
        <v>757</v>
      </c>
    </row>
    <row r="1359" spans="1:7">
      <c r="A1359" t="s">
        <v>1174</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C1367">
        <v>179</v>
      </c>
      <c r="G1367">
        <v>179</v>
      </c>
    </row>
    <row r="1368" spans="1:7">
      <c r="A1368" t="s">
        <v>1153</v>
      </c>
    </row>
    <row r="1369" spans="1:7">
      <c r="A1369" t="s">
        <v>1177</v>
      </c>
    </row>
    <row r="1370" spans="1:7">
      <c r="A1370" t="s">
        <v>232</v>
      </c>
      <c r="B1370">
        <v>1391</v>
      </c>
      <c r="G1370">
        <v>1391</v>
      </c>
    </row>
    <row r="1371" spans="1:7">
      <c r="A1371" t="s">
        <v>1174</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835</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804</v>
      </c>
      <c r="B1393">
        <v>326</v>
      </c>
      <c r="E1393">
        <v>326</v>
      </c>
    </row>
    <row r="1394" spans="1:5">
      <c r="A1394" t="s">
        <v>1428</v>
      </c>
      <c r="B1394">
        <v>314</v>
      </c>
      <c r="C1394">
        <v>240</v>
      </c>
      <c r="E1394">
        <v>554</v>
      </c>
    </row>
    <row r="1395" spans="1:5">
      <c r="A1395" t="s">
        <v>1429</v>
      </c>
    </row>
    <row r="1396" spans="1:5">
      <c r="A1396" t="s">
        <v>183</v>
      </c>
      <c r="B1396">
        <v>307</v>
      </c>
      <c r="C1396">
        <v>872</v>
      </c>
      <c r="E1396">
        <v>1179</v>
      </c>
    </row>
    <row r="1397" spans="1:5">
      <c r="A1397" t="s">
        <v>235</v>
      </c>
      <c r="B1397">
        <v>1297</v>
      </c>
      <c r="C1397">
        <v>1300</v>
      </c>
      <c r="E1397">
        <v>2597</v>
      </c>
    </row>
    <row r="1398" spans="1:5">
      <c r="A1398" t="s">
        <v>1430</v>
      </c>
      <c r="B1398">
        <v>534</v>
      </c>
      <c r="C1398">
        <v>466</v>
      </c>
      <c r="E1398">
        <v>1000</v>
      </c>
    </row>
    <row r="1399" spans="1:5">
      <c r="A1399" t="s">
        <v>835</v>
      </c>
      <c r="B1399">
        <v>1581</v>
      </c>
      <c r="E1399">
        <v>1581</v>
      </c>
    </row>
    <row r="1400" spans="1:5">
      <c r="A1400" t="s">
        <v>785</v>
      </c>
      <c r="B1400">
        <v>1163</v>
      </c>
      <c r="E1400">
        <v>1163</v>
      </c>
    </row>
    <row r="1401" spans="1:5">
      <c r="A1401" t="s">
        <v>135</v>
      </c>
      <c r="C1401">
        <v>560</v>
      </c>
      <c r="E1401">
        <v>560</v>
      </c>
    </row>
    <row r="1402" spans="1:5">
      <c r="A1402" t="s">
        <v>226</v>
      </c>
    </row>
    <row r="1403" spans="1:5">
      <c r="A1403" t="s">
        <v>807</v>
      </c>
      <c r="C1403">
        <v>130</v>
      </c>
      <c r="E1403">
        <v>130</v>
      </c>
    </row>
    <row r="1404" spans="1:5">
      <c r="A1404" t="s">
        <v>1431</v>
      </c>
    </row>
    <row r="1405" spans="1:5">
      <c r="A1405" t="s">
        <v>1432</v>
      </c>
    </row>
    <row r="1406" spans="1:5">
      <c r="A1406" t="s">
        <v>270</v>
      </c>
    </row>
    <row r="1407" spans="1:5">
      <c r="A1407" t="s">
        <v>736</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1027</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1052</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1012</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1027</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1027</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1027</v>
      </c>
      <c r="C32" s="87">
        <v>45707</v>
      </c>
      <c r="D32" s="52">
        <v>1978</v>
      </c>
      <c r="E32" s="52"/>
      <c r="F32" s="53" t="s">
        <v>1442</v>
      </c>
      <c r="G32" t="str">
        <f t="shared" si="0"/>
        <v>February</v>
      </c>
    </row>
    <row r="33" spans="1:7">
      <c r="A33" s="52" t="s">
        <v>632</v>
      </c>
      <c r="B33" s="176" t="s">
        <v>1015</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1027</v>
      </c>
      <c r="C39" s="87">
        <v>45708</v>
      </c>
      <c r="D39" s="52">
        <v>851</v>
      </c>
      <c r="E39" s="52"/>
      <c r="F39" s="53" t="s">
        <v>1446</v>
      </c>
      <c r="G39" t="str">
        <f t="shared" si="0"/>
        <v>February</v>
      </c>
    </row>
    <row r="40" spans="1:7">
      <c r="A40" s="52" t="s">
        <v>632</v>
      </c>
      <c r="B40" s="176" t="s">
        <v>1015</v>
      </c>
      <c r="C40" s="87">
        <v>45708</v>
      </c>
      <c r="D40" s="52">
        <v>1334</v>
      </c>
      <c r="E40" s="52"/>
      <c r="F40" s="53"/>
      <c r="G40" t="str">
        <f t="shared" si="0"/>
        <v>February</v>
      </c>
    </row>
    <row r="41" spans="1:7">
      <c r="A41" s="52" t="s">
        <v>562</v>
      </c>
      <c r="B41" s="88" t="s">
        <v>1012</v>
      </c>
      <c r="C41" s="87">
        <v>45708</v>
      </c>
      <c r="D41" s="52">
        <v>1400</v>
      </c>
      <c r="E41" s="52"/>
      <c r="F41" s="53"/>
      <c r="G41" t="str">
        <f t="shared" si="0"/>
        <v>February</v>
      </c>
    </row>
    <row r="42" spans="1:7">
      <c r="A42" s="52" t="s">
        <v>563</v>
      </c>
      <c r="B42" s="88" t="s">
        <v>1012</v>
      </c>
      <c r="C42" s="87">
        <v>45708</v>
      </c>
      <c r="D42" s="52">
        <v>1806</v>
      </c>
      <c r="E42" s="52"/>
      <c r="F42" s="53"/>
      <c r="G42" t="str">
        <f t="shared" si="0"/>
        <v>February</v>
      </c>
    </row>
    <row r="43" spans="1:7">
      <c r="A43" s="52" t="s">
        <v>435</v>
      </c>
      <c r="B43" s="176" t="s">
        <v>1015</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1027</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1012</v>
      </c>
      <c r="C51" s="87">
        <v>45709</v>
      </c>
      <c r="D51" s="52">
        <v>345</v>
      </c>
      <c r="E51" s="52"/>
      <c r="F51" s="53"/>
      <c r="G51" t="str">
        <f t="shared" si="0"/>
        <v>February</v>
      </c>
    </row>
    <row r="52" spans="1:7">
      <c r="A52" s="52" t="s">
        <v>435</v>
      </c>
      <c r="B52" s="176" t="s">
        <v>1015</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1012</v>
      </c>
      <c r="C54" s="87">
        <v>45709</v>
      </c>
      <c r="D54" s="52">
        <v>1462</v>
      </c>
      <c r="E54" s="52"/>
      <c r="F54" s="53" t="s">
        <v>1436</v>
      </c>
      <c r="G54" t="str">
        <f t="shared" si="0"/>
        <v>February</v>
      </c>
    </row>
    <row r="55" spans="1:7">
      <c r="A55" s="871" t="s">
        <v>560</v>
      </c>
      <c r="B55" s="876" t="s">
        <v>1015</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1015</v>
      </c>
      <c r="C57" s="87">
        <v>45712</v>
      </c>
      <c r="D57" s="52">
        <v>2087</v>
      </c>
      <c r="E57" s="52"/>
      <c r="F57" s="53" t="s">
        <v>1450</v>
      </c>
      <c r="G57" t="str">
        <f t="shared" si="0"/>
        <v>February</v>
      </c>
    </row>
    <row r="58" spans="1:7">
      <c r="A58" s="52" t="s">
        <v>628</v>
      </c>
      <c r="B58" s="176" t="s">
        <v>1041</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1027</v>
      </c>
      <c r="C60" s="87">
        <v>45713</v>
      </c>
      <c r="D60" s="52"/>
      <c r="E60" s="52"/>
      <c r="F60" s="53"/>
      <c r="G60" t="str">
        <f t="shared" si="0"/>
        <v>February</v>
      </c>
    </row>
    <row r="61" spans="1:7">
      <c r="A61" s="52" t="s">
        <v>618</v>
      </c>
      <c r="B61" s="88" t="s">
        <v>1012</v>
      </c>
      <c r="C61" s="87">
        <v>45713</v>
      </c>
      <c r="D61" s="52"/>
      <c r="E61" s="52"/>
      <c r="F61" s="53"/>
      <c r="G61" t="str">
        <f t="shared" si="0"/>
        <v>February</v>
      </c>
    </row>
    <row r="62" spans="1:7">
      <c r="A62" s="871" t="s">
        <v>653</v>
      </c>
      <c r="B62" s="874" t="s">
        <v>1027</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1006</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1015</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1027</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1015</v>
      </c>
      <c r="C76" s="87">
        <v>45713</v>
      </c>
      <c r="D76" s="52"/>
      <c r="E76" s="52"/>
      <c r="F76" s="53"/>
      <c r="G76" t="str">
        <f t="shared" si="1"/>
        <v>February</v>
      </c>
    </row>
    <row r="77" spans="1:7">
      <c r="A77" s="52" t="s">
        <v>562</v>
      </c>
      <c r="B77" s="88" t="s">
        <v>1012</v>
      </c>
      <c r="C77" s="87">
        <v>45713</v>
      </c>
      <c r="D77" s="52"/>
      <c r="E77" s="52"/>
      <c r="F77" s="53"/>
      <c r="G77" t="str">
        <f t="shared" si="1"/>
        <v>February</v>
      </c>
    </row>
    <row r="78" spans="1:7">
      <c r="A78" s="52" t="s">
        <v>563</v>
      </c>
      <c r="B78" s="88" t="s">
        <v>1012</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1015</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1027</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1012</v>
      </c>
      <c r="C86" s="87">
        <v>45714</v>
      </c>
      <c r="D86" s="52"/>
      <c r="E86" s="52"/>
      <c r="F86" s="53"/>
      <c r="G86" t="str">
        <f t="shared" si="1"/>
        <v>February</v>
      </c>
    </row>
    <row r="87" spans="1:7">
      <c r="A87" s="871" t="s">
        <v>653</v>
      </c>
      <c r="B87" s="874" t="s">
        <v>1027</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1006</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1015</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1027</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1015</v>
      </c>
      <c r="C101" s="87">
        <v>45714</v>
      </c>
      <c r="D101" s="52">
        <v>992</v>
      </c>
      <c r="E101" s="52"/>
      <c r="F101" s="53"/>
      <c r="G101" t="str">
        <f t="shared" si="1"/>
        <v>February</v>
      </c>
    </row>
    <row r="102" spans="1:7">
      <c r="A102" s="52" t="s">
        <v>562</v>
      </c>
      <c r="B102" s="88" t="s">
        <v>1012</v>
      </c>
      <c r="C102" s="87">
        <v>45714</v>
      </c>
      <c r="D102" s="52"/>
      <c r="E102" s="52"/>
      <c r="F102" s="53"/>
      <c r="G102" t="str">
        <f t="shared" si="1"/>
        <v>February</v>
      </c>
    </row>
    <row r="103" spans="1:7">
      <c r="A103" s="52" t="s">
        <v>563</v>
      </c>
      <c r="B103" s="88" t="s">
        <v>1012</v>
      </c>
      <c r="C103" s="87">
        <v>45714</v>
      </c>
      <c r="D103" s="52">
        <v>400</v>
      </c>
      <c r="E103" s="52"/>
      <c r="F103" s="53" t="s">
        <v>1444</v>
      </c>
      <c r="G103" t="str">
        <f t="shared" si="1"/>
        <v>February</v>
      </c>
    </row>
    <row r="104" spans="1:7">
      <c r="A104" s="52" t="s">
        <v>435</v>
      </c>
      <c r="B104" s="143" t="s">
        <v>1015</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1015</v>
      </c>
      <c r="C106" s="87">
        <v>45714</v>
      </c>
      <c r="D106" s="52">
        <v>1708</v>
      </c>
      <c r="E106" s="52"/>
      <c r="F106" s="53"/>
      <c r="G106" t="str">
        <f t="shared" si="1"/>
        <v>February</v>
      </c>
    </row>
    <row r="107" spans="1:7">
      <c r="A107" s="52" t="s">
        <v>628</v>
      </c>
      <c r="B107" s="143" t="s">
        <v>1041</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1022</v>
      </c>
      <c r="C112" s="87">
        <v>45714</v>
      </c>
      <c r="D112" s="52">
        <v>399</v>
      </c>
      <c r="E112" s="52"/>
      <c r="F112" s="53" t="s">
        <v>1459</v>
      </c>
      <c r="G112" t="str">
        <f t="shared" si="1"/>
        <v>February</v>
      </c>
    </row>
    <row r="113" spans="1:7">
      <c r="A113" s="52" t="s">
        <v>675</v>
      </c>
      <c r="B113" s="143" t="s">
        <v>1033</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1027</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1012</v>
      </c>
      <c r="C117" s="57">
        <v>45715</v>
      </c>
      <c r="D117" s="53">
        <v>437</v>
      </c>
      <c r="E117" s="53"/>
      <c r="F117" s="53" t="s">
        <v>1461</v>
      </c>
      <c r="G117" t="str">
        <f t="shared" si="1"/>
        <v>February</v>
      </c>
    </row>
    <row r="118" spans="1:7">
      <c r="A118" s="871" t="s">
        <v>653</v>
      </c>
      <c r="B118" s="874" t="s">
        <v>1027</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1006</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1015</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1027</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1015</v>
      </c>
      <c r="C132" s="57">
        <v>45715</v>
      </c>
      <c r="D132" s="53">
        <v>513</v>
      </c>
      <c r="E132" s="53"/>
      <c r="F132" s="69" t="s">
        <v>1436</v>
      </c>
      <c r="G132" t="str">
        <f t="shared" si="2"/>
        <v>February</v>
      </c>
    </row>
    <row r="133" spans="1:7">
      <c r="A133" s="52" t="s">
        <v>562</v>
      </c>
      <c r="B133" s="88" t="s">
        <v>1012</v>
      </c>
      <c r="C133" s="57">
        <v>45715</v>
      </c>
      <c r="D133" s="53"/>
      <c r="E133" s="53"/>
      <c r="F133" s="69" t="s">
        <v>1463</v>
      </c>
      <c r="G133" t="str">
        <f t="shared" si="2"/>
        <v>February</v>
      </c>
    </row>
    <row r="134" spans="1:7">
      <c r="A134" s="52" t="s">
        <v>563</v>
      </c>
      <c r="B134" s="88" t="s">
        <v>1012</v>
      </c>
      <c r="C134" s="57">
        <v>45715</v>
      </c>
      <c r="D134" s="53"/>
      <c r="E134" s="53"/>
      <c r="F134" s="69" t="s">
        <v>1463</v>
      </c>
      <c r="G134" t="str">
        <f t="shared" si="2"/>
        <v>February</v>
      </c>
    </row>
    <row r="135" spans="1:7">
      <c r="A135" s="52" t="s">
        <v>435</v>
      </c>
      <c r="B135" s="143" t="s">
        <v>1015</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1015</v>
      </c>
      <c r="C137" s="57">
        <v>45715</v>
      </c>
      <c r="D137" s="53"/>
      <c r="E137" s="53"/>
      <c r="F137" s="69" t="s">
        <v>1463</v>
      </c>
      <c r="G137" t="str">
        <f t="shared" si="2"/>
        <v>February</v>
      </c>
    </row>
    <row r="138" spans="1:7">
      <c r="A138" s="52" t="s">
        <v>628</v>
      </c>
      <c r="B138" s="143" t="s">
        <v>1041</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1022</v>
      </c>
      <c r="C143" s="57">
        <v>45715</v>
      </c>
      <c r="D143" s="53">
        <v>335</v>
      </c>
      <c r="E143" s="53"/>
      <c r="F143" s="69" t="s">
        <v>1444</v>
      </c>
      <c r="G143" t="str">
        <f t="shared" si="2"/>
        <v>February</v>
      </c>
    </row>
    <row r="144" spans="1:7">
      <c r="A144" s="52" t="s">
        <v>675</v>
      </c>
      <c r="B144" s="143" t="s">
        <v>1033</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1027</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1012</v>
      </c>
      <c r="C148" s="57">
        <v>45716</v>
      </c>
      <c r="D148" s="58" t="s">
        <v>1463</v>
      </c>
      <c r="E148" s="58"/>
      <c r="F148" s="53"/>
      <c r="G148" t="str">
        <f t="shared" si="2"/>
        <v>February</v>
      </c>
    </row>
    <row r="149" spans="1:7">
      <c r="A149" s="871" t="s">
        <v>653</v>
      </c>
      <c r="B149" s="874" t="s">
        <v>1027</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1006</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1015</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1027</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1015</v>
      </c>
      <c r="C163" s="57">
        <v>45716</v>
      </c>
      <c r="D163" s="58" t="s">
        <v>1463</v>
      </c>
      <c r="E163" s="58"/>
      <c r="F163" s="53"/>
      <c r="G163" t="str">
        <f t="shared" si="2"/>
        <v>February</v>
      </c>
    </row>
    <row r="164" spans="1:7">
      <c r="A164" s="52" t="s">
        <v>562</v>
      </c>
      <c r="B164" s="88" t="s">
        <v>1012</v>
      </c>
      <c r="C164" s="57">
        <v>45716</v>
      </c>
      <c r="D164" s="58">
        <v>886</v>
      </c>
      <c r="E164" s="58"/>
      <c r="F164" s="53" t="s">
        <v>1449</v>
      </c>
      <c r="G164" t="str">
        <f t="shared" si="2"/>
        <v>February</v>
      </c>
    </row>
    <row r="165" spans="1:7">
      <c r="A165" s="52" t="s">
        <v>563</v>
      </c>
      <c r="B165" s="88" t="s">
        <v>1012</v>
      </c>
      <c r="C165" s="57">
        <v>45716</v>
      </c>
      <c r="D165" s="58">
        <v>384</v>
      </c>
      <c r="E165" s="58"/>
      <c r="F165" s="53" t="s">
        <v>1447</v>
      </c>
      <c r="G165" t="str">
        <f t="shared" si="2"/>
        <v>February</v>
      </c>
    </row>
    <row r="166" spans="1:7">
      <c r="A166" s="52" t="s">
        <v>435</v>
      </c>
      <c r="B166" s="143" t="s">
        <v>1015</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1015</v>
      </c>
      <c r="C168" s="57">
        <v>45716</v>
      </c>
      <c r="D168" s="58">
        <v>229</v>
      </c>
      <c r="E168" s="58"/>
      <c r="F168" s="53"/>
      <c r="G168" t="str">
        <f t="shared" si="2"/>
        <v>February</v>
      </c>
    </row>
    <row r="169" spans="1:7">
      <c r="A169" s="52" t="s">
        <v>628</v>
      </c>
      <c r="B169" s="143" t="s">
        <v>1041</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1022</v>
      </c>
      <c r="C174" s="57">
        <v>45716</v>
      </c>
      <c r="D174" s="84">
        <v>1339</v>
      </c>
      <c r="E174" s="84"/>
      <c r="F174" s="47" t="s">
        <v>1467</v>
      </c>
      <c r="G174" t="str">
        <f t="shared" si="2"/>
        <v>February</v>
      </c>
    </row>
    <row r="175" spans="1:7">
      <c r="A175" s="52" t="s">
        <v>675</v>
      </c>
      <c r="B175" s="143" t="s">
        <v>1033</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1027</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1012</v>
      </c>
      <c r="C179" s="57">
        <v>45719</v>
      </c>
      <c r="D179" s="58" t="s">
        <v>1463</v>
      </c>
      <c r="E179" s="58"/>
      <c r="F179" s="53"/>
      <c r="G179" t="str">
        <f t="shared" si="2"/>
        <v>March</v>
      </c>
    </row>
    <row r="180" spans="1:7">
      <c r="A180" s="871" t="s">
        <v>653</v>
      </c>
      <c r="B180" s="874" t="s">
        <v>1027</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1006</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1015</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1027</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1015</v>
      </c>
      <c r="C194" s="57">
        <v>45719</v>
      </c>
      <c r="D194" s="58" t="s">
        <v>1463</v>
      </c>
      <c r="E194" s="58"/>
      <c r="F194" s="53"/>
      <c r="G194" t="str">
        <f t="shared" si="2"/>
        <v>March</v>
      </c>
    </row>
    <row r="195" spans="1:7">
      <c r="A195" s="52" t="s">
        <v>562</v>
      </c>
      <c r="B195" s="88" t="s">
        <v>1012</v>
      </c>
      <c r="C195" s="57">
        <v>45719</v>
      </c>
      <c r="D195" s="58">
        <v>134</v>
      </c>
      <c r="E195" s="58"/>
      <c r="F195" s="53"/>
      <c r="G195" t="str">
        <f t="shared" ref="G195:G258" si="3">TEXT(C195,"mmmm")</f>
        <v>March</v>
      </c>
    </row>
    <row r="196" spans="1:7">
      <c r="A196" s="52" t="s">
        <v>563</v>
      </c>
      <c r="B196" s="88" t="s">
        <v>1012</v>
      </c>
      <c r="C196" s="57">
        <v>45719</v>
      </c>
      <c r="D196" s="58"/>
      <c r="E196" s="58"/>
      <c r="F196" s="58" t="s">
        <v>1453</v>
      </c>
      <c r="G196" t="str">
        <f t="shared" si="3"/>
        <v>March</v>
      </c>
    </row>
    <row r="197" spans="1:7">
      <c r="A197" s="52" t="s">
        <v>435</v>
      </c>
      <c r="B197" s="143" t="s">
        <v>1015</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1015</v>
      </c>
      <c r="C199" s="57">
        <v>45719</v>
      </c>
      <c r="D199" s="58">
        <v>182</v>
      </c>
      <c r="E199" s="58"/>
      <c r="F199" s="53"/>
      <c r="G199" t="str">
        <f t="shared" si="3"/>
        <v>March</v>
      </c>
    </row>
    <row r="200" spans="1:7">
      <c r="A200" s="52" t="s">
        <v>628</v>
      </c>
      <c r="B200" s="143" t="s">
        <v>1041</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1022</v>
      </c>
      <c r="C205" s="57">
        <v>45719</v>
      </c>
      <c r="D205" s="84">
        <v>1292</v>
      </c>
      <c r="E205" s="84"/>
      <c r="F205" s="47" t="s">
        <v>1449</v>
      </c>
      <c r="G205" t="str">
        <f t="shared" si="3"/>
        <v>March</v>
      </c>
    </row>
    <row r="206" spans="1:7">
      <c r="A206" s="52" t="s">
        <v>675</v>
      </c>
      <c r="B206" s="143" t="s">
        <v>1033</v>
      </c>
      <c r="C206" s="57">
        <v>45719</v>
      </c>
      <c r="D206" s="58" t="s">
        <v>1463</v>
      </c>
      <c r="E206" s="58"/>
      <c r="F206" s="53"/>
      <c r="G206" t="str">
        <f t="shared" si="3"/>
        <v>March</v>
      </c>
    </row>
    <row r="207" spans="1:7">
      <c r="A207" s="52" t="s">
        <v>673</v>
      </c>
      <c r="B207" s="143" t="s">
        <v>1033</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1041</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1012</v>
      </c>
      <c r="C216" s="57">
        <v>45720</v>
      </c>
      <c r="D216" s="58">
        <v>408</v>
      </c>
      <c r="E216" s="58"/>
      <c r="F216" s="53" t="s">
        <v>1456</v>
      </c>
      <c r="G216" t="str">
        <f t="shared" si="3"/>
        <v>March</v>
      </c>
    </row>
    <row r="217" spans="1:8">
      <c r="A217" s="52" t="s">
        <v>563</v>
      </c>
      <c r="B217" s="88" t="s">
        <v>1012</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1022</v>
      </c>
      <c r="C219" s="57">
        <v>45720</v>
      </c>
      <c r="D219" s="84">
        <v>1022</v>
      </c>
      <c r="E219" s="84"/>
      <c r="F219" s="47" t="s">
        <v>1449</v>
      </c>
      <c r="G219" t="str">
        <f t="shared" si="3"/>
        <v>March</v>
      </c>
    </row>
    <row r="220" spans="1:8">
      <c r="A220" s="52" t="s">
        <v>675</v>
      </c>
      <c r="B220" s="143" t="s">
        <v>1033</v>
      </c>
      <c r="C220" s="57">
        <v>45720</v>
      </c>
      <c r="D220" s="58" t="s">
        <v>1463</v>
      </c>
      <c r="E220" s="58"/>
      <c r="F220" s="53"/>
      <c r="G220" t="str">
        <f t="shared" si="3"/>
        <v>March</v>
      </c>
    </row>
    <row r="221" spans="1:8">
      <c r="A221" s="52" t="s">
        <v>673</v>
      </c>
      <c r="B221" s="143" t="s">
        <v>1033</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1041</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1027</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1012</v>
      </c>
      <c r="C228" s="57">
        <v>45721</v>
      </c>
      <c r="D228" s="58">
        <v>0</v>
      </c>
      <c r="E228" s="58"/>
      <c r="F228" s="53"/>
      <c r="G228" t="str">
        <f t="shared" si="3"/>
        <v>March</v>
      </c>
    </row>
    <row r="229" spans="1:7">
      <c r="A229" s="871" t="s">
        <v>653</v>
      </c>
      <c r="B229" s="874" t="s">
        <v>1027</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1006</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1015</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1027</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1015</v>
      </c>
      <c r="C243" s="57">
        <v>45721</v>
      </c>
      <c r="D243" s="58">
        <v>0</v>
      </c>
      <c r="E243" s="58"/>
      <c r="F243" s="53"/>
      <c r="G243" t="str">
        <f t="shared" si="3"/>
        <v>March</v>
      </c>
    </row>
    <row r="244" spans="1:7">
      <c r="A244" s="52" t="s">
        <v>562</v>
      </c>
      <c r="B244" s="88" t="s">
        <v>1012</v>
      </c>
      <c r="C244" s="57">
        <v>45721</v>
      </c>
      <c r="D244" s="58">
        <v>452</v>
      </c>
      <c r="E244" s="58"/>
      <c r="F244" s="47" t="s">
        <v>1475</v>
      </c>
      <c r="G244" t="str">
        <f t="shared" si="3"/>
        <v>March</v>
      </c>
    </row>
    <row r="245" spans="1:7">
      <c r="A245" s="52" t="s">
        <v>563</v>
      </c>
      <c r="B245" s="88" t="s">
        <v>1012</v>
      </c>
      <c r="C245" s="57">
        <v>45721</v>
      </c>
      <c r="D245" s="58">
        <v>0</v>
      </c>
      <c r="E245" s="58"/>
      <c r="F245" s="53"/>
      <c r="G245" t="str">
        <f t="shared" si="3"/>
        <v>March</v>
      </c>
    </row>
    <row r="246" spans="1:7">
      <c r="A246" s="52" t="s">
        <v>435</v>
      </c>
      <c r="B246" s="143" t="s">
        <v>1015</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1015</v>
      </c>
      <c r="C248" s="57">
        <v>45721</v>
      </c>
      <c r="D248" s="58">
        <v>0</v>
      </c>
      <c r="E248" s="58"/>
      <c r="F248" s="53"/>
      <c r="G248" t="str">
        <f t="shared" si="3"/>
        <v>March</v>
      </c>
    </row>
    <row r="249" spans="1:7">
      <c r="A249" s="52" t="s">
        <v>628</v>
      </c>
      <c r="B249" s="143" t="s">
        <v>1041</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1022</v>
      </c>
      <c r="C254" s="57">
        <v>45721</v>
      </c>
      <c r="D254" s="84">
        <v>1246</v>
      </c>
      <c r="E254" s="84"/>
      <c r="F254" s="68" t="s">
        <v>1478</v>
      </c>
      <c r="G254" t="str">
        <f t="shared" si="3"/>
        <v>March</v>
      </c>
    </row>
    <row r="255" spans="1:7">
      <c r="A255" s="52" t="s">
        <v>675</v>
      </c>
      <c r="B255" s="143" t="s">
        <v>1033</v>
      </c>
      <c r="C255" s="57">
        <v>45721</v>
      </c>
      <c r="D255" s="58">
        <v>0</v>
      </c>
      <c r="E255" s="58"/>
      <c r="F255" s="53"/>
      <c r="G255" t="str">
        <f t="shared" si="3"/>
        <v>March</v>
      </c>
    </row>
    <row r="256" spans="1:7">
      <c r="A256" s="52" t="s">
        <v>673</v>
      </c>
      <c r="B256" s="143" t="s">
        <v>1033</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1041</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1027</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1012</v>
      </c>
      <c r="C265" s="57">
        <v>45722</v>
      </c>
      <c r="D265" s="69">
        <v>0</v>
      </c>
      <c r="E265" s="69"/>
      <c r="F265" s="53"/>
      <c r="G265" t="str">
        <f t="shared" si="4"/>
        <v>March</v>
      </c>
    </row>
    <row r="266" spans="1:7">
      <c r="A266" s="871" t="s">
        <v>653</v>
      </c>
      <c r="B266" s="874" t="s">
        <v>1027</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1015</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1027</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1015</v>
      </c>
      <c r="C280" s="57">
        <v>45722</v>
      </c>
      <c r="D280" s="69">
        <v>0</v>
      </c>
      <c r="E280" s="69"/>
      <c r="F280" s="53"/>
      <c r="G280" t="str">
        <f t="shared" si="4"/>
        <v>March</v>
      </c>
    </row>
    <row r="281" spans="1:7">
      <c r="A281" s="52" t="s">
        <v>562</v>
      </c>
      <c r="B281" s="88" t="s">
        <v>1012</v>
      </c>
      <c r="C281" s="57">
        <v>45722</v>
      </c>
      <c r="D281" s="69">
        <v>0</v>
      </c>
      <c r="E281" s="69"/>
      <c r="F281" s="53"/>
      <c r="G281" t="str">
        <f t="shared" si="4"/>
        <v>March</v>
      </c>
    </row>
    <row r="282" spans="1:7">
      <c r="A282" s="52" t="s">
        <v>563</v>
      </c>
      <c r="B282" s="88" t="s">
        <v>1012</v>
      </c>
      <c r="C282" s="57">
        <v>45722</v>
      </c>
      <c r="D282" s="69">
        <v>0</v>
      </c>
      <c r="E282" s="69"/>
      <c r="F282" s="53"/>
      <c r="G282" t="str">
        <f t="shared" si="4"/>
        <v>March</v>
      </c>
    </row>
    <row r="283" spans="1:7">
      <c r="A283" s="52" t="s">
        <v>435</v>
      </c>
      <c r="B283" s="143" t="s">
        <v>1015</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1015</v>
      </c>
      <c r="C285" s="57">
        <v>45722</v>
      </c>
      <c r="D285" s="69">
        <v>0</v>
      </c>
      <c r="E285" s="69"/>
      <c r="F285" s="53"/>
      <c r="G285" t="str">
        <f t="shared" si="4"/>
        <v>March</v>
      </c>
    </row>
    <row r="286" spans="1:7">
      <c r="A286" s="52" t="s">
        <v>628</v>
      </c>
      <c r="B286" s="143" t="s">
        <v>1041</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1022</v>
      </c>
      <c r="C291" s="57">
        <v>45722</v>
      </c>
      <c r="D291" s="69">
        <v>0</v>
      </c>
      <c r="E291" s="69"/>
      <c r="F291" s="53"/>
      <c r="G291" t="str">
        <f t="shared" si="4"/>
        <v>March</v>
      </c>
    </row>
    <row r="292" spans="1:7">
      <c r="A292" s="52" t="s">
        <v>675</v>
      </c>
      <c r="B292" s="143" t="s">
        <v>1033</v>
      </c>
      <c r="C292" s="57">
        <v>45722</v>
      </c>
      <c r="D292" s="69">
        <v>0</v>
      </c>
      <c r="E292" s="69"/>
      <c r="F292" s="53"/>
      <c r="G292" t="str">
        <f t="shared" si="4"/>
        <v>March</v>
      </c>
    </row>
    <row r="293" spans="1:7">
      <c r="A293" s="52" t="s">
        <v>673</v>
      </c>
      <c r="B293" s="143" t="s">
        <v>1033</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1041</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1012</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1033</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1027</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1012</v>
      </c>
      <c r="C305" s="23">
        <v>45723</v>
      </c>
      <c r="D305" s="69">
        <v>0</v>
      </c>
      <c r="E305" s="69"/>
      <c r="G305" t="str">
        <f t="shared" si="4"/>
        <v>March</v>
      </c>
    </row>
    <row r="306" spans="1:7">
      <c r="A306" s="871" t="s">
        <v>653</v>
      </c>
      <c r="B306" s="874" t="s">
        <v>1027</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1006</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1015</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1027</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1015</v>
      </c>
      <c r="C320" s="23">
        <v>45723</v>
      </c>
      <c r="D320" s="69">
        <v>201</v>
      </c>
      <c r="E320" s="69"/>
      <c r="F320" s="69" t="s">
        <v>1486</v>
      </c>
      <c r="G320" t="str">
        <f t="shared" si="4"/>
        <v>March</v>
      </c>
    </row>
    <row r="321" spans="1:7">
      <c r="A321" s="52" t="s">
        <v>562</v>
      </c>
      <c r="B321" s="88" t="s">
        <v>1012</v>
      </c>
      <c r="C321" s="23">
        <v>45723</v>
      </c>
      <c r="D321" s="69">
        <v>875</v>
      </c>
      <c r="E321" s="69"/>
      <c r="F321" s="69" t="s">
        <v>1487</v>
      </c>
      <c r="G321" t="str">
        <f t="shared" si="4"/>
        <v>March</v>
      </c>
    </row>
    <row r="322" spans="1:7">
      <c r="A322" s="52" t="s">
        <v>563</v>
      </c>
      <c r="B322" s="88" t="s">
        <v>1012</v>
      </c>
      <c r="C322" s="23">
        <v>45723</v>
      </c>
      <c r="D322" s="69">
        <v>0</v>
      </c>
      <c r="E322" s="69"/>
      <c r="G322" t="str">
        <f t="shared" si="4"/>
        <v>March</v>
      </c>
    </row>
    <row r="323" spans="1:7">
      <c r="A323" s="52" t="s">
        <v>435</v>
      </c>
      <c r="B323" s="143" t="s">
        <v>1015</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1015</v>
      </c>
      <c r="C325" s="23">
        <v>45723</v>
      </c>
      <c r="D325" s="69">
        <v>0</v>
      </c>
      <c r="E325" s="69"/>
      <c r="G325" t="str">
        <f t="shared" si="5"/>
        <v>March</v>
      </c>
    </row>
    <row r="326" spans="1:7">
      <c r="A326" s="52" t="s">
        <v>628</v>
      </c>
      <c r="B326" s="143" t="s">
        <v>1041</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1022</v>
      </c>
      <c r="C331" s="23">
        <v>45723</v>
      </c>
      <c r="D331" s="69">
        <v>288</v>
      </c>
      <c r="E331" s="69"/>
      <c r="F331" s="69" t="s">
        <v>1489</v>
      </c>
      <c r="G331" t="str">
        <f t="shared" si="5"/>
        <v>March</v>
      </c>
    </row>
    <row r="332" spans="1:7">
      <c r="A332" s="52" t="s">
        <v>675</v>
      </c>
      <c r="B332" s="143" t="s">
        <v>1033</v>
      </c>
      <c r="C332" s="23">
        <v>45723</v>
      </c>
      <c r="D332" s="69">
        <v>0</v>
      </c>
      <c r="E332" s="69"/>
      <c r="G332" t="str">
        <f t="shared" si="5"/>
        <v>March</v>
      </c>
    </row>
    <row r="333" spans="1:7">
      <c r="A333" s="52" t="s">
        <v>673</v>
      </c>
      <c r="B333" s="143" t="s">
        <v>1033</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1041</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1012</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1033</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1027</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1012</v>
      </c>
      <c r="C346" s="23">
        <v>45726</v>
      </c>
      <c r="D346" s="69">
        <v>0</v>
      </c>
      <c r="E346" s="69"/>
      <c r="G346" t="str">
        <f t="shared" si="5"/>
        <v>March</v>
      </c>
    </row>
    <row r="347" spans="1:7">
      <c r="A347" s="871" t="s">
        <v>653</v>
      </c>
      <c r="B347" s="874" t="s">
        <v>1027</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1006</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1015</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1027</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1015</v>
      </c>
      <c r="C361" s="23">
        <v>45726</v>
      </c>
      <c r="D361" s="69">
        <v>0</v>
      </c>
      <c r="E361" s="69"/>
      <c r="G361" t="str">
        <f t="shared" si="5"/>
        <v>March</v>
      </c>
    </row>
    <row r="362" spans="1:7">
      <c r="A362" s="52" t="s">
        <v>562</v>
      </c>
      <c r="B362" s="88" t="s">
        <v>1012</v>
      </c>
      <c r="C362" s="23">
        <v>45726</v>
      </c>
      <c r="D362" s="69">
        <v>0</v>
      </c>
      <c r="E362" s="69"/>
      <c r="G362" t="str">
        <f t="shared" si="5"/>
        <v>March</v>
      </c>
    </row>
    <row r="363" spans="1:7">
      <c r="A363" s="52" t="s">
        <v>563</v>
      </c>
      <c r="B363" s="88" t="s">
        <v>1012</v>
      </c>
      <c r="C363" s="23">
        <v>45726</v>
      </c>
      <c r="D363" s="69">
        <v>0</v>
      </c>
      <c r="E363" s="69"/>
      <c r="G363" t="str">
        <f t="shared" si="5"/>
        <v>March</v>
      </c>
    </row>
    <row r="364" spans="1:7">
      <c r="A364" s="52" t="s">
        <v>435</v>
      </c>
      <c r="B364" s="143" t="s">
        <v>1015</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1015</v>
      </c>
      <c r="C366" s="23">
        <v>45726</v>
      </c>
      <c r="D366" s="69">
        <v>0</v>
      </c>
      <c r="E366" s="69"/>
      <c r="G366" t="str">
        <f t="shared" si="5"/>
        <v>March</v>
      </c>
    </row>
    <row r="367" spans="1:7">
      <c r="A367" s="52" t="s">
        <v>628</v>
      </c>
      <c r="B367" s="143" t="s">
        <v>1041</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1022</v>
      </c>
      <c r="C372" s="23">
        <v>45726</v>
      </c>
      <c r="D372" s="69">
        <v>0</v>
      </c>
      <c r="E372" s="69"/>
      <c r="G372" t="str">
        <f t="shared" si="5"/>
        <v>March</v>
      </c>
    </row>
    <row r="373" spans="1:7">
      <c r="A373" s="52" t="s">
        <v>675</v>
      </c>
      <c r="B373" s="143" t="s">
        <v>1033</v>
      </c>
      <c r="C373" s="23">
        <v>45726</v>
      </c>
      <c r="D373" s="69">
        <v>0</v>
      </c>
      <c r="E373" s="69"/>
      <c r="G373" t="str">
        <f t="shared" si="5"/>
        <v>March</v>
      </c>
    </row>
    <row r="374" spans="1:7">
      <c r="A374" s="52" t="s">
        <v>673</v>
      </c>
      <c r="B374" s="143" t="s">
        <v>1033</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1041</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1012</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1033</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1027</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1012</v>
      </c>
      <c r="C387" s="23">
        <v>45727</v>
      </c>
      <c r="D387" s="58">
        <v>0</v>
      </c>
      <c r="E387" s="58"/>
      <c r="G387" t="str">
        <f t="shared" ref="G387:G450" si="6">TEXT(C387,"mmmm")</f>
        <v>March</v>
      </c>
    </row>
    <row r="388" spans="1:7">
      <c r="A388" s="871" t="s">
        <v>653</v>
      </c>
      <c r="B388" s="874" t="s">
        <v>1027</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1006</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1015</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1027</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1015</v>
      </c>
      <c r="C402" s="23">
        <v>45727</v>
      </c>
      <c r="D402" s="58">
        <v>0</v>
      </c>
      <c r="E402" s="58"/>
      <c r="G402" t="str">
        <f t="shared" si="6"/>
        <v>March</v>
      </c>
    </row>
    <row r="403" spans="1:7">
      <c r="A403" s="52" t="s">
        <v>562</v>
      </c>
      <c r="B403" s="88" t="s">
        <v>1012</v>
      </c>
      <c r="C403" s="23">
        <v>45727</v>
      </c>
      <c r="D403" s="58">
        <v>199</v>
      </c>
      <c r="E403" s="58"/>
      <c r="F403" s="47" t="s">
        <v>1444</v>
      </c>
      <c r="G403" t="str">
        <f t="shared" si="6"/>
        <v>March</v>
      </c>
    </row>
    <row r="404" spans="1:7">
      <c r="A404" s="52" t="s">
        <v>563</v>
      </c>
      <c r="B404" s="88" t="s">
        <v>1012</v>
      </c>
      <c r="C404" s="23">
        <v>45727</v>
      </c>
      <c r="D404" s="58">
        <v>0</v>
      </c>
      <c r="E404" s="58"/>
      <c r="G404" t="str">
        <f t="shared" si="6"/>
        <v>March</v>
      </c>
    </row>
    <row r="405" spans="1:7">
      <c r="A405" s="52" t="s">
        <v>435</v>
      </c>
      <c r="B405" s="143" t="s">
        <v>1015</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1015</v>
      </c>
      <c r="C407" s="23">
        <v>45727</v>
      </c>
      <c r="D407" s="58">
        <v>0</v>
      </c>
      <c r="E407" s="58"/>
      <c r="G407" t="str">
        <f t="shared" si="6"/>
        <v>March</v>
      </c>
    </row>
    <row r="408" spans="1:7">
      <c r="A408" s="52" t="s">
        <v>628</v>
      </c>
      <c r="B408" s="143" t="s">
        <v>1041</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1022</v>
      </c>
      <c r="C413" s="23">
        <v>45727</v>
      </c>
      <c r="D413" s="58">
        <v>0</v>
      </c>
      <c r="E413" s="58"/>
      <c r="G413" t="str">
        <f t="shared" si="6"/>
        <v>March</v>
      </c>
    </row>
    <row r="414" spans="1:7">
      <c r="A414" s="52" t="s">
        <v>675</v>
      </c>
      <c r="B414" s="143" t="s">
        <v>1033</v>
      </c>
      <c r="C414" s="23">
        <v>45727</v>
      </c>
      <c r="D414" s="58">
        <v>0</v>
      </c>
      <c r="E414" s="58"/>
      <c r="G414" t="str">
        <f t="shared" si="6"/>
        <v>March</v>
      </c>
    </row>
    <row r="415" spans="1:7">
      <c r="A415" s="52" t="s">
        <v>673</v>
      </c>
      <c r="B415" s="143" t="s">
        <v>1033</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1041</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1012</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1033</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1012</v>
      </c>
      <c r="C426" s="23">
        <v>45727</v>
      </c>
      <c r="D426" s="58">
        <v>304</v>
      </c>
      <c r="E426" s="58"/>
      <c r="G426" t="str">
        <f t="shared" si="6"/>
        <v>March</v>
      </c>
    </row>
    <row r="427" spans="1:7">
      <c r="A427" s="53" t="s">
        <v>1370</v>
      </c>
      <c r="B427" s="91" t="s">
        <v>1015</v>
      </c>
      <c r="C427" s="23">
        <v>45727</v>
      </c>
      <c r="D427" s="84">
        <v>1617</v>
      </c>
      <c r="E427" s="84"/>
      <c r="G427" t="str">
        <f t="shared" si="6"/>
        <v>March</v>
      </c>
    </row>
    <row r="428" spans="1:7">
      <c r="A428" s="53" t="s">
        <v>677</v>
      </c>
      <c r="B428" s="91" t="s">
        <v>1015</v>
      </c>
      <c r="C428" s="23">
        <v>45727</v>
      </c>
      <c r="D428" s="58">
        <v>228</v>
      </c>
      <c r="E428" s="58"/>
      <c r="G428" t="str">
        <f t="shared" si="6"/>
        <v>March</v>
      </c>
    </row>
    <row r="429" spans="1:7">
      <c r="A429" s="53" t="s">
        <v>643</v>
      </c>
      <c r="B429" s="91" t="s">
        <v>1033</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1027</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1012</v>
      </c>
      <c r="C433" s="23">
        <v>45728</v>
      </c>
      <c r="D433" s="58" t="s">
        <v>1463</v>
      </c>
      <c r="E433" s="58"/>
      <c r="G433" t="str">
        <f t="shared" si="6"/>
        <v>March</v>
      </c>
    </row>
    <row r="434" spans="1:7">
      <c r="A434" s="871" t="s">
        <v>653</v>
      </c>
      <c r="B434" s="874" t="s">
        <v>1027</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1006</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1015</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1027</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1015</v>
      </c>
      <c r="C448" s="23">
        <v>45728</v>
      </c>
      <c r="D448" s="58" t="s">
        <v>1463</v>
      </c>
      <c r="E448" s="58"/>
      <c r="G448" t="str">
        <f t="shared" si="6"/>
        <v>March</v>
      </c>
    </row>
    <row r="449" spans="1:7">
      <c r="A449" s="52" t="s">
        <v>562</v>
      </c>
      <c r="B449" s="88" t="s">
        <v>1012</v>
      </c>
      <c r="C449" s="23">
        <v>45728</v>
      </c>
      <c r="D449" s="58" t="s">
        <v>1463</v>
      </c>
      <c r="E449" s="58"/>
      <c r="G449" t="str">
        <f t="shared" si="6"/>
        <v>March</v>
      </c>
    </row>
    <row r="450" spans="1:7">
      <c r="A450" s="52" t="s">
        <v>563</v>
      </c>
      <c r="B450" s="88" t="s">
        <v>1012</v>
      </c>
      <c r="C450" s="23">
        <v>45728</v>
      </c>
      <c r="D450" s="58" t="s">
        <v>1463</v>
      </c>
      <c r="E450" s="58"/>
      <c r="G450" t="str">
        <f t="shared" si="6"/>
        <v>March</v>
      </c>
    </row>
    <row r="451" spans="1:7">
      <c r="A451" s="52" t="s">
        <v>435</v>
      </c>
      <c r="B451" s="143" t="s">
        <v>1015</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1015</v>
      </c>
      <c r="C453" s="23">
        <v>45728</v>
      </c>
      <c r="D453" s="58" t="s">
        <v>1463</v>
      </c>
      <c r="E453" s="58"/>
      <c r="G453" t="str">
        <f t="shared" si="7"/>
        <v>March</v>
      </c>
    </row>
    <row r="454" spans="1:7">
      <c r="A454" s="52" t="s">
        <v>628</v>
      </c>
      <c r="B454" s="143" t="s">
        <v>1041</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1022</v>
      </c>
      <c r="C459" s="23">
        <v>45728</v>
      </c>
      <c r="D459" s="58" t="s">
        <v>1463</v>
      </c>
      <c r="E459" s="58"/>
      <c r="G459" t="str">
        <f t="shared" si="7"/>
        <v>March</v>
      </c>
    </row>
    <row r="460" spans="1:7">
      <c r="A460" s="52" t="s">
        <v>675</v>
      </c>
      <c r="B460" s="143" t="s">
        <v>1033</v>
      </c>
      <c r="C460" s="23">
        <v>45728</v>
      </c>
      <c r="D460" s="58" t="s">
        <v>1463</v>
      </c>
      <c r="E460" s="58"/>
      <c r="G460" t="str">
        <f t="shared" si="7"/>
        <v>March</v>
      </c>
    </row>
    <row r="461" spans="1:7">
      <c r="A461" s="52" t="s">
        <v>673</v>
      </c>
      <c r="B461" s="143" t="s">
        <v>1033</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1041</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1012</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1033</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1012</v>
      </c>
      <c r="C472" s="23">
        <v>45728</v>
      </c>
      <c r="D472" s="58">
        <v>205</v>
      </c>
      <c r="E472" s="58"/>
      <c r="G472" t="str">
        <f t="shared" si="7"/>
        <v>March</v>
      </c>
    </row>
    <row r="473" spans="1:7">
      <c r="A473" s="53" t="s">
        <v>1370</v>
      </c>
      <c r="B473" s="91" t="s">
        <v>1015</v>
      </c>
      <c r="C473" s="23">
        <v>45728</v>
      </c>
      <c r="D473" s="58" t="s">
        <v>1463</v>
      </c>
      <c r="E473" s="58"/>
      <c r="G473" t="str">
        <f t="shared" si="7"/>
        <v>March</v>
      </c>
    </row>
    <row r="474" spans="1:7">
      <c r="A474" s="53" t="s">
        <v>677</v>
      </c>
      <c r="B474" s="91" t="s">
        <v>1015</v>
      </c>
      <c r="C474" s="23">
        <v>45728</v>
      </c>
      <c r="D474" s="58" t="s">
        <v>1463</v>
      </c>
      <c r="E474" s="58"/>
      <c r="G474" t="str">
        <f t="shared" si="7"/>
        <v>March</v>
      </c>
    </row>
    <row r="475" spans="1:7">
      <c r="A475" s="53" t="s">
        <v>643</v>
      </c>
      <c r="B475" s="91" t="s">
        <v>1033</v>
      </c>
      <c r="C475" s="23">
        <v>45728</v>
      </c>
      <c r="D475" s="84">
        <v>2121</v>
      </c>
      <c r="E475" s="84"/>
      <c r="G475" t="str">
        <f t="shared" si="7"/>
        <v>March</v>
      </c>
    </row>
    <row r="476" spans="1:7">
      <c r="A476" s="53" t="s">
        <v>620</v>
      </c>
      <c r="B476" s="91" t="s">
        <v>1015</v>
      </c>
      <c r="C476" s="23">
        <v>45728</v>
      </c>
      <c r="D476" s="58">
        <v>984</v>
      </c>
      <c r="E476" s="58"/>
      <c r="F476" s="47" t="s">
        <v>1436</v>
      </c>
      <c r="G476" t="str">
        <f t="shared" si="7"/>
        <v>March</v>
      </c>
    </row>
    <row r="477" spans="1:7">
      <c r="A477" s="878" t="s">
        <v>700</v>
      </c>
      <c r="B477" s="595" t="s">
        <v>1041</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1027</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1012</v>
      </c>
      <c r="C483" s="23">
        <v>45729</v>
      </c>
      <c r="D483" s="58"/>
      <c r="E483" s="58"/>
      <c r="G483" t="str">
        <f t="shared" si="7"/>
        <v>March</v>
      </c>
    </row>
    <row r="484" spans="1:7">
      <c r="A484" s="871" t="s">
        <v>653</v>
      </c>
      <c r="B484" s="874" t="s">
        <v>1027</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1006</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1015</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1027</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1015</v>
      </c>
      <c r="C498" s="23">
        <v>45729</v>
      </c>
      <c r="D498" s="58" t="s">
        <v>1463</v>
      </c>
      <c r="E498" s="58"/>
      <c r="G498" t="str">
        <f t="shared" si="7"/>
        <v>March</v>
      </c>
    </row>
    <row r="499" spans="1:7">
      <c r="A499" s="52" t="s">
        <v>562</v>
      </c>
      <c r="B499" s="88" t="s">
        <v>1012</v>
      </c>
      <c r="C499" s="23">
        <v>45729</v>
      </c>
      <c r="D499" s="58" t="s">
        <v>1463</v>
      </c>
      <c r="E499" s="58"/>
      <c r="G499" t="str">
        <f t="shared" si="7"/>
        <v>March</v>
      </c>
    </row>
    <row r="500" spans="1:7">
      <c r="A500" s="52" t="s">
        <v>563</v>
      </c>
      <c r="B500" s="88" t="s">
        <v>1012</v>
      </c>
      <c r="C500" s="23">
        <v>45729</v>
      </c>
      <c r="D500" s="58" t="s">
        <v>1463</v>
      </c>
      <c r="E500" s="58"/>
      <c r="G500" t="str">
        <f t="shared" si="7"/>
        <v>March</v>
      </c>
    </row>
    <row r="501" spans="1:7">
      <c r="A501" s="52" t="s">
        <v>435</v>
      </c>
      <c r="B501" s="143" t="s">
        <v>1015</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1015</v>
      </c>
      <c r="C503" s="23">
        <v>45729</v>
      </c>
      <c r="D503" s="58" t="s">
        <v>1463</v>
      </c>
      <c r="E503" s="58"/>
      <c r="G503" t="str">
        <f t="shared" si="7"/>
        <v>March</v>
      </c>
    </row>
    <row r="504" spans="1:7">
      <c r="A504" s="52" t="s">
        <v>628</v>
      </c>
      <c r="B504" s="143" t="s">
        <v>1041</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1022</v>
      </c>
      <c r="C509" s="23">
        <v>45729</v>
      </c>
      <c r="D509" s="58" t="s">
        <v>1463</v>
      </c>
      <c r="E509" s="58"/>
      <c r="G509" t="str">
        <f t="shared" si="7"/>
        <v>March</v>
      </c>
    </row>
    <row r="510" spans="1:7">
      <c r="A510" s="52" t="s">
        <v>675</v>
      </c>
      <c r="B510" s="143" t="s">
        <v>1033</v>
      </c>
      <c r="C510" s="23">
        <v>45729</v>
      </c>
      <c r="D510" s="58" t="s">
        <v>1463</v>
      </c>
      <c r="E510" s="58"/>
      <c r="G510" t="str">
        <f t="shared" si="7"/>
        <v>March</v>
      </c>
    </row>
    <row r="511" spans="1:7">
      <c r="A511" s="52" t="s">
        <v>673</v>
      </c>
      <c r="B511" s="143" t="s">
        <v>1033</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1041</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1012</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1033</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1012</v>
      </c>
      <c r="C522" s="23">
        <v>45729</v>
      </c>
      <c r="D522" s="58">
        <v>451</v>
      </c>
      <c r="E522" s="58"/>
      <c r="G522" t="str">
        <f t="shared" si="8"/>
        <v>March</v>
      </c>
    </row>
    <row r="523" spans="1:7">
      <c r="A523" s="53" t="s">
        <v>1370</v>
      </c>
      <c r="B523" s="91" t="s">
        <v>1015</v>
      </c>
      <c r="C523" s="23">
        <v>45729</v>
      </c>
      <c r="D523" s="58">
        <v>101</v>
      </c>
      <c r="E523" s="58"/>
      <c r="G523" t="str">
        <f t="shared" si="8"/>
        <v>March</v>
      </c>
    </row>
    <row r="524" spans="1:7">
      <c r="A524" s="53" t="s">
        <v>677</v>
      </c>
      <c r="B524" s="91" t="s">
        <v>1015</v>
      </c>
      <c r="C524" s="23">
        <v>45729</v>
      </c>
      <c r="D524" s="58" t="s">
        <v>1463</v>
      </c>
      <c r="E524" s="58"/>
      <c r="G524" t="str">
        <f t="shared" si="8"/>
        <v>March</v>
      </c>
    </row>
    <row r="525" spans="1:7">
      <c r="A525" s="53" t="s">
        <v>643</v>
      </c>
      <c r="B525" s="91" t="s">
        <v>1033</v>
      </c>
      <c r="C525" s="23">
        <v>45729</v>
      </c>
      <c r="D525" s="84">
        <v>2742</v>
      </c>
      <c r="E525" s="84"/>
      <c r="G525" t="str">
        <f t="shared" si="8"/>
        <v>March</v>
      </c>
    </row>
    <row r="526" spans="1:7">
      <c r="A526" s="53" t="s">
        <v>620</v>
      </c>
      <c r="B526" s="91" t="s">
        <v>1015</v>
      </c>
      <c r="C526" s="23">
        <v>45729</v>
      </c>
      <c r="D526" s="84">
        <v>1078</v>
      </c>
      <c r="E526" s="84"/>
      <c r="F526" s="11" t="s">
        <v>1504</v>
      </c>
      <c r="G526" t="str">
        <f t="shared" si="8"/>
        <v>March</v>
      </c>
    </row>
    <row r="527" spans="1:7">
      <c r="A527" s="878" t="s">
        <v>700</v>
      </c>
      <c r="B527" s="595" t="s">
        <v>1041</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1015</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1027</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1012</v>
      </c>
      <c r="C534" s="23">
        <v>45730</v>
      </c>
      <c r="D534" s="58"/>
      <c r="E534" s="58"/>
      <c r="F534" s="58" t="s">
        <v>1463</v>
      </c>
      <c r="G534" t="str">
        <f t="shared" si="8"/>
        <v>March</v>
      </c>
    </row>
    <row r="535" spans="1:7">
      <c r="A535" s="871" t="s">
        <v>653</v>
      </c>
      <c r="B535" s="874" t="s">
        <v>1027</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1006</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1015</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1027</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1015</v>
      </c>
      <c r="C549" s="23">
        <v>45730</v>
      </c>
      <c r="D549" s="58"/>
      <c r="E549" s="58"/>
      <c r="F549" s="58" t="s">
        <v>1463</v>
      </c>
      <c r="G549" t="str">
        <f t="shared" si="8"/>
        <v>March</v>
      </c>
    </row>
    <row r="550" spans="1:7">
      <c r="A550" s="52" t="s">
        <v>562</v>
      </c>
      <c r="B550" s="88" t="s">
        <v>1012</v>
      </c>
      <c r="C550" s="23">
        <v>45730</v>
      </c>
      <c r="D550" s="58"/>
      <c r="E550" s="58"/>
      <c r="F550" s="58" t="s">
        <v>1463</v>
      </c>
      <c r="G550" t="str">
        <f t="shared" si="8"/>
        <v>March</v>
      </c>
    </row>
    <row r="551" spans="1:7">
      <c r="A551" s="52" t="s">
        <v>563</v>
      </c>
      <c r="B551" s="88" t="s">
        <v>1012</v>
      </c>
      <c r="C551" s="23">
        <v>45730</v>
      </c>
      <c r="D551" s="58"/>
      <c r="E551" s="58"/>
      <c r="F551" s="58" t="s">
        <v>1463</v>
      </c>
      <c r="G551" t="str">
        <f t="shared" si="8"/>
        <v>March</v>
      </c>
    </row>
    <row r="552" spans="1:7">
      <c r="A552" s="52" t="s">
        <v>435</v>
      </c>
      <c r="B552" s="143" t="s">
        <v>1015</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1015</v>
      </c>
      <c r="C554" s="23">
        <v>45730</v>
      </c>
      <c r="D554" s="58" t="s">
        <v>1463</v>
      </c>
      <c r="E554" s="58"/>
      <c r="F554" s="58" t="s">
        <v>1463</v>
      </c>
      <c r="G554" t="str">
        <f t="shared" si="8"/>
        <v>March</v>
      </c>
    </row>
    <row r="555" spans="1:7">
      <c r="A555" s="52" t="s">
        <v>628</v>
      </c>
      <c r="B555" s="143" t="s">
        <v>1041</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1022</v>
      </c>
      <c r="C560" s="23">
        <v>45730</v>
      </c>
      <c r="D560" s="58" t="s">
        <v>1463</v>
      </c>
      <c r="E560" s="58"/>
      <c r="F560" s="58"/>
      <c r="G560" t="str">
        <f t="shared" si="8"/>
        <v>March</v>
      </c>
    </row>
    <row r="561" spans="1:7">
      <c r="A561" s="52" t="s">
        <v>675</v>
      </c>
      <c r="B561" s="143" t="s">
        <v>1033</v>
      </c>
      <c r="C561" s="23">
        <v>45730</v>
      </c>
      <c r="D561" s="58" t="s">
        <v>1463</v>
      </c>
      <c r="E561" s="58"/>
      <c r="F561" s="58"/>
      <c r="G561" t="str">
        <f t="shared" si="8"/>
        <v>March</v>
      </c>
    </row>
    <row r="562" spans="1:7">
      <c r="A562" s="52" t="s">
        <v>673</v>
      </c>
      <c r="B562" s="143" t="s">
        <v>1033</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1041</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1012</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1033</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1012</v>
      </c>
      <c r="C573" s="23">
        <v>45730</v>
      </c>
      <c r="D573" s="58" t="s">
        <v>1463</v>
      </c>
      <c r="E573" s="58"/>
      <c r="F573" s="58"/>
      <c r="G573" t="str">
        <f t="shared" si="8"/>
        <v>March</v>
      </c>
    </row>
    <row r="574" spans="1:7">
      <c r="A574" s="53" t="s">
        <v>1370</v>
      </c>
      <c r="B574" s="91" t="s">
        <v>1015</v>
      </c>
      <c r="C574" s="23">
        <v>45730</v>
      </c>
      <c r="D574" s="58" t="s">
        <v>1463</v>
      </c>
      <c r="E574" s="58"/>
      <c r="F574" s="58"/>
      <c r="G574" t="str">
        <f t="shared" si="8"/>
        <v>March</v>
      </c>
    </row>
    <row r="575" spans="1:7">
      <c r="A575" s="53" t="s">
        <v>677</v>
      </c>
      <c r="B575" s="91" t="s">
        <v>1015</v>
      </c>
      <c r="C575" s="23">
        <v>45730</v>
      </c>
      <c r="D575" s="58" t="s">
        <v>1463</v>
      </c>
      <c r="E575" s="58"/>
      <c r="F575" s="58"/>
      <c r="G575" t="str">
        <f t="shared" si="8"/>
        <v>March</v>
      </c>
    </row>
    <row r="576" spans="1:7">
      <c r="A576" s="53" t="s">
        <v>643</v>
      </c>
      <c r="B576" s="91" t="s">
        <v>1033</v>
      </c>
      <c r="C576" s="23">
        <v>45730</v>
      </c>
      <c r="D576" s="58">
        <v>75</v>
      </c>
      <c r="E576" s="58"/>
      <c r="F576" s="68" t="s">
        <v>1511</v>
      </c>
      <c r="G576" t="str">
        <f t="shared" si="8"/>
        <v>March</v>
      </c>
    </row>
    <row r="577" spans="1:7">
      <c r="A577" s="53" t="s">
        <v>620</v>
      </c>
      <c r="B577" s="91" t="s">
        <v>1015</v>
      </c>
      <c r="C577" s="23">
        <v>45730</v>
      </c>
      <c r="D577" s="84">
        <v>2048</v>
      </c>
      <c r="E577" s="84"/>
      <c r="F577" s="47" t="s">
        <v>1512</v>
      </c>
      <c r="G577" t="str">
        <f t="shared" si="8"/>
        <v>March</v>
      </c>
    </row>
    <row r="578" spans="1:7">
      <c r="A578" s="878" t="s">
        <v>700</v>
      </c>
      <c r="B578" s="595" t="s">
        <v>1041</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1015</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1027</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1015</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1027</v>
      </c>
      <c r="C589" s="23">
        <v>45733</v>
      </c>
      <c r="E589" s="11"/>
      <c r="F589" s="58" t="s">
        <v>1463</v>
      </c>
      <c r="G589" t="str">
        <f t="shared" si="9"/>
        <v>March</v>
      </c>
    </row>
    <row r="590" spans="1:7">
      <c r="A590" s="52" t="s">
        <v>632</v>
      </c>
      <c r="B590" s="177" t="s">
        <v>1015</v>
      </c>
      <c r="C590" s="23">
        <v>45733</v>
      </c>
      <c r="E590" s="11"/>
      <c r="F590" s="58" t="s">
        <v>1463</v>
      </c>
      <c r="G590" t="str">
        <f t="shared" si="9"/>
        <v>March</v>
      </c>
    </row>
    <row r="591" spans="1:7">
      <c r="A591" s="52" t="s">
        <v>562</v>
      </c>
      <c r="B591" s="88" t="s">
        <v>1012</v>
      </c>
      <c r="C591" s="23">
        <v>45733</v>
      </c>
      <c r="E591" s="11"/>
      <c r="F591" s="58" t="s">
        <v>1463</v>
      </c>
      <c r="G591" t="str">
        <f t="shared" si="9"/>
        <v>March</v>
      </c>
    </row>
    <row r="592" spans="1:7">
      <c r="A592" s="52" t="s">
        <v>435</v>
      </c>
      <c r="B592" s="143" t="s">
        <v>1015</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1033</v>
      </c>
      <c r="C596" s="23">
        <v>45733</v>
      </c>
      <c r="E596" s="11"/>
      <c r="F596" s="58" t="s">
        <v>1463</v>
      </c>
      <c r="G596" t="str">
        <f t="shared" si="9"/>
        <v>March</v>
      </c>
    </row>
    <row r="597" spans="1:7">
      <c r="A597" s="52" t="s">
        <v>673</v>
      </c>
      <c r="B597" s="143" t="s">
        <v>1033</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1041</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1033</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1012</v>
      </c>
      <c r="C607" s="23">
        <v>45733</v>
      </c>
      <c r="E607" s="11"/>
      <c r="F607" s="58" t="s">
        <v>1463</v>
      </c>
      <c r="G607" t="str">
        <f t="shared" si="9"/>
        <v>March</v>
      </c>
    </row>
    <row r="608" spans="1:7">
      <c r="A608" s="53" t="s">
        <v>1370</v>
      </c>
      <c r="B608" s="91" t="s">
        <v>1015</v>
      </c>
      <c r="C608" s="23">
        <v>45733</v>
      </c>
      <c r="E608" s="11"/>
      <c r="F608" s="58" t="s">
        <v>1463</v>
      </c>
      <c r="G608" t="str">
        <f t="shared" si="9"/>
        <v>March</v>
      </c>
    </row>
    <row r="609" spans="1:7">
      <c r="A609" s="53" t="s">
        <v>677</v>
      </c>
      <c r="B609" s="91" t="s">
        <v>1015</v>
      </c>
      <c r="C609" s="23">
        <v>45733</v>
      </c>
      <c r="E609" s="11"/>
      <c r="F609" s="58" t="s">
        <v>1463</v>
      </c>
      <c r="G609" t="str">
        <f t="shared" si="9"/>
        <v>March</v>
      </c>
    </row>
    <row r="610" spans="1:7">
      <c r="A610" s="53" t="s">
        <v>620</v>
      </c>
      <c r="B610" s="91" t="s">
        <v>1015</v>
      </c>
      <c r="C610" s="23">
        <v>45733</v>
      </c>
      <c r="D610" s="11">
        <v>919</v>
      </c>
      <c r="E610" s="11"/>
      <c r="F610" s="58" t="s">
        <v>1516</v>
      </c>
      <c r="G610" t="str">
        <f t="shared" si="9"/>
        <v>March</v>
      </c>
    </row>
    <row r="611" spans="1:7">
      <c r="A611" s="878" t="s">
        <v>700</v>
      </c>
      <c r="B611" s="595" t="s">
        <v>1041</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1015</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1012</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1027</v>
      </c>
      <c r="C619" s="23">
        <v>45734</v>
      </c>
      <c r="E619" s="11"/>
      <c r="F619" s="69" t="s">
        <v>1496</v>
      </c>
      <c r="G619" t="str">
        <f t="shared" si="9"/>
        <v>March</v>
      </c>
    </row>
    <row r="620" spans="1:7">
      <c r="A620" s="52" t="s">
        <v>673</v>
      </c>
      <c r="B620" s="143" t="s">
        <v>1033</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1041</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1012</v>
      </c>
      <c r="C626" s="23">
        <v>45734</v>
      </c>
      <c r="D626" s="11">
        <v>977</v>
      </c>
      <c r="E626" s="11"/>
      <c r="F626" s="11" t="s">
        <v>1524</v>
      </c>
      <c r="G626" t="str">
        <f t="shared" si="9"/>
        <v>March</v>
      </c>
    </row>
    <row r="627" spans="1:7">
      <c r="A627" s="174" t="s">
        <v>689</v>
      </c>
      <c r="B627" s="47" t="s">
        <v>1038</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1033</v>
      </c>
      <c r="C632" s="23">
        <v>45735</v>
      </c>
      <c r="D632" s="84">
        <v>1409</v>
      </c>
      <c r="E632" s="11"/>
      <c r="F632" s="47" t="s">
        <v>1526</v>
      </c>
      <c r="G632" t="str">
        <f t="shared" si="9"/>
        <v>March</v>
      </c>
    </row>
    <row r="633" spans="1:7">
      <c r="A633" s="143" t="s">
        <v>512</v>
      </c>
      <c r="B633" s="76" t="s">
        <v>1015</v>
      </c>
      <c r="C633" s="23">
        <v>45735</v>
      </c>
      <c r="D633" s="58">
        <v>200</v>
      </c>
      <c r="E633" s="11"/>
      <c r="F633" s="47" t="s">
        <v>1527</v>
      </c>
      <c r="G633" t="str">
        <f t="shared" si="9"/>
        <v>March</v>
      </c>
    </row>
    <row r="634" spans="1:7">
      <c r="A634" s="143" t="s">
        <v>677</v>
      </c>
      <c r="B634" s="76" t="s">
        <v>1015</v>
      </c>
      <c r="C634" s="23">
        <v>45735</v>
      </c>
      <c r="D634" s="84">
        <v>1460</v>
      </c>
      <c r="E634" s="11"/>
      <c r="F634" s="47" t="s">
        <v>1528</v>
      </c>
      <c r="G634" t="str">
        <f t="shared" si="9"/>
        <v>March</v>
      </c>
    </row>
    <row r="635" spans="1:7">
      <c r="A635" s="143" t="s">
        <v>700</v>
      </c>
      <c r="B635" s="76" t="s">
        <v>1041</v>
      </c>
      <c r="C635" s="23">
        <v>45735</v>
      </c>
      <c r="D635" s="58">
        <v>18</v>
      </c>
      <c r="E635" s="11"/>
      <c r="F635" s="47" t="s">
        <v>1529</v>
      </c>
      <c r="G635" t="str">
        <f t="shared" si="9"/>
        <v>March</v>
      </c>
    </row>
    <row r="636" spans="1:7">
      <c r="A636" s="143" t="s">
        <v>550</v>
      </c>
      <c r="B636" s="88" t="s">
        <v>1012</v>
      </c>
      <c r="C636" s="23">
        <v>45735</v>
      </c>
      <c r="D636" s="58">
        <v>728</v>
      </c>
      <c r="E636" s="11"/>
      <c r="F636" s="47" t="s">
        <v>1530</v>
      </c>
      <c r="G636" t="str">
        <f t="shared" si="9"/>
        <v>March</v>
      </c>
    </row>
    <row r="637" spans="1:7">
      <c r="A637" s="143" t="s">
        <v>546</v>
      </c>
      <c r="B637" s="88" t="s">
        <v>1012</v>
      </c>
      <c r="C637" s="23">
        <v>45735</v>
      </c>
      <c r="D637" s="58">
        <v>953</v>
      </c>
      <c r="E637" s="11"/>
      <c r="F637" s="47" t="s">
        <v>1531</v>
      </c>
      <c r="G637" t="str">
        <f t="shared" si="9"/>
        <v>March</v>
      </c>
    </row>
    <row r="638" spans="1:7">
      <c r="A638" s="877" t="s">
        <v>689</v>
      </c>
      <c r="B638" s="235" t="s">
        <v>1038</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1033</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1041</v>
      </c>
      <c r="C642" s="23">
        <v>45736</v>
      </c>
      <c r="D642" s="58" t="s">
        <v>1463</v>
      </c>
      <c r="E642" s="11"/>
      <c r="G642" t="str">
        <f t="shared" si="9"/>
        <v>March</v>
      </c>
    </row>
    <row r="643" spans="1:7">
      <c r="A643" s="143" t="s">
        <v>550</v>
      </c>
      <c r="B643" s="88" t="s">
        <v>1012</v>
      </c>
      <c r="C643" s="23">
        <v>45736</v>
      </c>
      <c r="D643" s="58">
        <v>700</v>
      </c>
      <c r="E643" s="11"/>
      <c r="F643" s="47" t="s">
        <v>1533</v>
      </c>
      <c r="G643" t="str">
        <f t="shared" ref="G643:G706" si="10">TEXT(C643,"mmmm")</f>
        <v>March</v>
      </c>
    </row>
    <row r="644" spans="1:7">
      <c r="A644" s="143" t="s">
        <v>546</v>
      </c>
      <c r="B644" s="88" t="s">
        <v>1012</v>
      </c>
      <c r="C644" s="23">
        <v>45736</v>
      </c>
      <c r="D644" s="84">
        <v>1236</v>
      </c>
      <c r="E644" s="11"/>
      <c r="F644" s="47" t="s">
        <v>1534</v>
      </c>
      <c r="G644" t="str">
        <f t="shared" si="10"/>
        <v>March</v>
      </c>
    </row>
    <row r="645" spans="1:7">
      <c r="A645" s="877" t="s">
        <v>689</v>
      </c>
      <c r="B645" s="877" t="s">
        <v>1038</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1015</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1033</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1041</v>
      </c>
      <c r="C653" s="23">
        <v>45736</v>
      </c>
      <c r="D653" s="58" t="s">
        <v>1463</v>
      </c>
      <c r="E653" s="11"/>
      <c r="G653" t="str">
        <f t="shared" si="10"/>
        <v>March</v>
      </c>
    </row>
    <row r="654" spans="1:7">
      <c r="A654" s="143" t="s">
        <v>550</v>
      </c>
      <c r="B654" s="88" t="s">
        <v>1012</v>
      </c>
      <c r="C654" s="23">
        <v>45736</v>
      </c>
      <c r="D654" s="58">
        <v>700</v>
      </c>
      <c r="E654" s="11"/>
      <c r="F654" s="47" t="s">
        <v>1533</v>
      </c>
      <c r="G654" t="str">
        <f t="shared" si="10"/>
        <v>March</v>
      </c>
    </row>
    <row r="655" spans="1:7">
      <c r="A655" s="143" t="s">
        <v>546</v>
      </c>
      <c r="B655" s="88" t="s">
        <v>1012</v>
      </c>
      <c r="C655" s="23">
        <v>45736</v>
      </c>
      <c r="D655" s="84">
        <v>1236</v>
      </c>
      <c r="E655" s="11"/>
      <c r="F655" s="47" t="s">
        <v>1534</v>
      </c>
      <c r="G655" t="str">
        <f t="shared" si="10"/>
        <v>March</v>
      </c>
    </row>
    <row r="656" spans="1:7">
      <c r="A656" s="877" t="s">
        <v>689</v>
      </c>
      <c r="B656" s="595" t="s">
        <v>1038</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1015</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1033</v>
      </c>
      <c r="C662" s="23">
        <v>45737</v>
      </c>
      <c r="D662" s="58"/>
      <c r="E662" s="11"/>
      <c r="F662" s="58" t="s">
        <v>1538</v>
      </c>
      <c r="G662" t="str">
        <f t="shared" si="10"/>
        <v>March</v>
      </c>
    </row>
    <row r="663" spans="1:7">
      <c r="A663" s="143" t="s">
        <v>700</v>
      </c>
      <c r="B663" s="47" t="s">
        <v>1041</v>
      </c>
      <c r="C663" s="23">
        <v>45737</v>
      </c>
      <c r="D663" s="58"/>
      <c r="E663" s="11"/>
      <c r="F663" s="58" t="s">
        <v>1539</v>
      </c>
      <c r="G663" t="str">
        <f t="shared" si="10"/>
        <v>March</v>
      </c>
    </row>
    <row r="664" spans="1:7">
      <c r="A664" s="143" t="s">
        <v>550</v>
      </c>
      <c r="B664" s="88" t="s">
        <v>1012</v>
      </c>
      <c r="C664" s="23">
        <v>45737</v>
      </c>
      <c r="D664" s="58">
        <v>709</v>
      </c>
      <c r="E664" s="11"/>
      <c r="F664" s="47" t="s">
        <v>1540</v>
      </c>
      <c r="G664" t="str">
        <f t="shared" si="10"/>
        <v>March</v>
      </c>
    </row>
    <row r="665" spans="1:7">
      <c r="A665" s="877" t="s">
        <v>546</v>
      </c>
      <c r="B665" s="245" t="s">
        <v>1012</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1015</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1015</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1033</v>
      </c>
      <c r="C671" s="23">
        <v>45737</v>
      </c>
      <c r="D671" s="58"/>
      <c r="E671" s="11"/>
      <c r="F671" s="58" t="s">
        <v>1538</v>
      </c>
      <c r="G671" t="str">
        <f t="shared" si="10"/>
        <v>March</v>
      </c>
    </row>
    <row r="672" spans="1:7">
      <c r="A672" s="877" t="s">
        <v>571</v>
      </c>
      <c r="B672" s="595" t="s">
        <v>1015</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1015</v>
      </c>
      <c r="C675" s="23">
        <v>45740</v>
      </c>
      <c r="D675" s="76">
        <v>982</v>
      </c>
      <c r="E675" s="11" t="s">
        <v>1548</v>
      </c>
      <c r="F675" s="47" t="s">
        <v>1442</v>
      </c>
      <c r="G675" t="str">
        <f t="shared" si="10"/>
        <v>March</v>
      </c>
    </row>
    <row r="676" spans="1:7">
      <c r="A676" s="76" t="s">
        <v>540</v>
      </c>
      <c r="B676" s="76" t="s">
        <v>1015</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1033</v>
      </c>
      <c r="C679" s="23">
        <v>45740</v>
      </c>
      <c r="D679" s="76"/>
      <c r="E679" s="11"/>
      <c r="F679" s="76" t="s">
        <v>1551</v>
      </c>
      <c r="G679" t="str">
        <f t="shared" si="10"/>
        <v>March</v>
      </c>
    </row>
    <row r="680" spans="1:7">
      <c r="A680" s="235" t="s">
        <v>550</v>
      </c>
      <c r="B680" s="245" t="s">
        <v>1012</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1012</v>
      </c>
      <c r="C682" s="23">
        <v>45740</v>
      </c>
      <c r="D682" s="76"/>
      <c r="E682" s="11"/>
      <c r="F682" s="76" t="s">
        <v>1485</v>
      </c>
      <c r="G682" t="str">
        <f t="shared" si="10"/>
        <v>March</v>
      </c>
    </row>
    <row r="683" spans="1:7">
      <c r="A683" s="245" t="s">
        <v>1374</v>
      </c>
      <c r="B683" s="245" t="s">
        <v>1012</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1012</v>
      </c>
      <c r="C687" s="23">
        <v>45741</v>
      </c>
      <c r="D687" s="88"/>
      <c r="E687" s="11"/>
      <c r="F687" s="88" t="s">
        <v>1547</v>
      </c>
      <c r="G687" t="str">
        <f t="shared" si="10"/>
        <v>March</v>
      </c>
    </row>
    <row r="688" spans="1:7">
      <c r="A688" s="76" t="s">
        <v>677</v>
      </c>
      <c r="B688" s="76" t="s">
        <v>1015</v>
      </c>
      <c r="C688" s="23">
        <v>45741</v>
      </c>
      <c r="D688" s="76">
        <v>749</v>
      </c>
      <c r="E688" s="11"/>
      <c r="F688" s="47" t="s">
        <v>1556</v>
      </c>
      <c r="G688" t="str">
        <f t="shared" si="10"/>
        <v>March</v>
      </c>
    </row>
    <row r="689" spans="1:7">
      <c r="A689" s="76" t="s">
        <v>556</v>
      </c>
      <c r="B689" s="76" t="s">
        <v>1015</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1033</v>
      </c>
      <c r="C692" s="23">
        <v>45741</v>
      </c>
      <c r="D692" s="76" t="s">
        <v>1463</v>
      </c>
      <c r="E692" s="11"/>
      <c r="G692" t="str">
        <f t="shared" si="10"/>
        <v>March</v>
      </c>
    </row>
    <row r="693" spans="1:7">
      <c r="A693" s="76" t="s">
        <v>698</v>
      </c>
      <c r="B693" s="91" t="s">
        <v>1033</v>
      </c>
      <c r="C693" s="23">
        <v>45741</v>
      </c>
      <c r="D693" s="76" t="s">
        <v>1463</v>
      </c>
      <c r="E693" s="11"/>
      <c r="G693" t="str">
        <f t="shared" si="10"/>
        <v>March</v>
      </c>
    </row>
    <row r="694" spans="1:7">
      <c r="A694" s="76" t="s">
        <v>550</v>
      </c>
      <c r="B694" s="88" t="s">
        <v>1012</v>
      </c>
      <c r="C694" s="23">
        <v>45741</v>
      </c>
      <c r="D694" s="76">
        <v>630</v>
      </c>
      <c r="E694" s="11" t="s">
        <v>1562</v>
      </c>
      <c r="F694" s="47" t="s">
        <v>1561</v>
      </c>
      <c r="G694" t="str">
        <f t="shared" si="10"/>
        <v>March</v>
      </c>
    </row>
    <row r="695" spans="1:7">
      <c r="A695" s="235" t="s">
        <v>700</v>
      </c>
      <c r="B695" s="235" t="s">
        <v>1041</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1012</v>
      </c>
      <c r="C697" s="23">
        <v>45741</v>
      </c>
      <c r="D697" s="76"/>
      <c r="E697" s="11"/>
      <c r="F697" s="76" t="s">
        <v>1485</v>
      </c>
      <c r="G697" t="str">
        <f t="shared" si="10"/>
        <v>March</v>
      </c>
    </row>
    <row r="698" spans="1:7">
      <c r="A698" s="76" t="s">
        <v>548</v>
      </c>
      <c r="B698" s="88" t="s">
        <v>1012</v>
      </c>
      <c r="C698" s="23">
        <v>45741</v>
      </c>
      <c r="D698" s="77">
        <v>1065</v>
      </c>
      <c r="E698" s="76" t="s">
        <v>1552</v>
      </c>
      <c r="F698" s="47" t="s">
        <v>1564</v>
      </c>
      <c r="G698" t="str">
        <f t="shared" si="10"/>
        <v>March</v>
      </c>
    </row>
    <row r="699" spans="1:7">
      <c r="A699" s="76" t="s">
        <v>556</v>
      </c>
      <c r="B699" s="76" t="s">
        <v>1022</v>
      </c>
      <c r="C699" s="23">
        <v>45741</v>
      </c>
      <c r="D699" s="76"/>
      <c r="E699" s="11"/>
      <c r="F699" s="76" t="s">
        <v>1565</v>
      </c>
      <c r="G699" t="str">
        <f t="shared" si="10"/>
        <v>March</v>
      </c>
    </row>
    <row r="700" spans="1:7">
      <c r="A700" s="235" t="s">
        <v>635</v>
      </c>
      <c r="B700" s="245" t="s">
        <v>1012</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1022</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1038</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1015</v>
      </c>
      <c r="C711" s="23">
        <v>45742</v>
      </c>
      <c r="D711" s="143">
        <v>713</v>
      </c>
      <c r="E711" s="47"/>
      <c r="F711" s="47" t="s">
        <v>1569</v>
      </c>
      <c r="G711" t="str">
        <f t="shared" si="11"/>
        <v>March</v>
      </c>
    </row>
    <row r="712" spans="1:7">
      <c r="A712" s="76" t="s">
        <v>556</v>
      </c>
      <c r="B712" s="143" t="s">
        <v>1015</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1033</v>
      </c>
      <c r="C715" s="23">
        <v>45742</v>
      </c>
      <c r="D715" s="143" t="s">
        <v>1463</v>
      </c>
      <c r="E715" s="11"/>
      <c r="G715" t="str">
        <f t="shared" si="11"/>
        <v>March</v>
      </c>
    </row>
    <row r="716" spans="1:7">
      <c r="A716" s="76" t="s">
        <v>698</v>
      </c>
      <c r="B716" s="91" t="s">
        <v>1033</v>
      </c>
      <c r="C716" s="23">
        <v>45742</v>
      </c>
      <c r="D716" s="143" t="s">
        <v>1463</v>
      </c>
      <c r="E716" s="11"/>
      <c r="G716" t="str">
        <f t="shared" si="11"/>
        <v>March</v>
      </c>
    </row>
    <row r="717" spans="1:7">
      <c r="A717" s="76" t="s">
        <v>550</v>
      </c>
      <c r="B717" s="88" t="s">
        <v>1012</v>
      </c>
      <c r="C717" s="23">
        <v>45742</v>
      </c>
      <c r="D717" s="143">
        <v>894</v>
      </c>
      <c r="E717" s="11" t="s">
        <v>1563</v>
      </c>
      <c r="F717" s="47" t="s">
        <v>1447</v>
      </c>
      <c r="G717" t="str">
        <f t="shared" si="11"/>
        <v>March</v>
      </c>
    </row>
    <row r="718" spans="1:7">
      <c r="A718" s="235" t="s">
        <v>700</v>
      </c>
      <c r="B718" s="877" t="s">
        <v>1041</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1012</v>
      </c>
      <c r="C720" s="23">
        <v>45742</v>
      </c>
      <c r="D720" s="143">
        <v>825</v>
      </c>
      <c r="E720" s="11" t="s">
        <v>1572</v>
      </c>
      <c r="F720" s="47" t="s">
        <v>1449</v>
      </c>
      <c r="G720" t="str">
        <f t="shared" si="11"/>
        <v>March</v>
      </c>
    </row>
    <row r="721" spans="1:7">
      <c r="A721" s="76" t="s">
        <v>556</v>
      </c>
      <c r="B721" s="76" t="s">
        <v>1022</v>
      </c>
      <c r="C721" s="23">
        <v>45742</v>
      </c>
      <c r="D721" s="143">
        <v>159</v>
      </c>
      <c r="E721" s="11" t="s">
        <v>1563</v>
      </c>
      <c r="F721" s="47" t="s">
        <v>1479</v>
      </c>
      <c r="G721" t="str">
        <f t="shared" si="11"/>
        <v>March</v>
      </c>
    </row>
    <row r="722" spans="1:7">
      <c r="A722" s="76" t="s">
        <v>635</v>
      </c>
      <c r="B722" s="88" t="s">
        <v>1012</v>
      </c>
      <c r="C722" s="23">
        <v>45742</v>
      </c>
      <c r="D722" s="143"/>
      <c r="E722" s="11"/>
      <c r="F722" s="143" t="s">
        <v>1485</v>
      </c>
      <c r="G722" t="str">
        <f t="shared" si="11"/>
        <v>March</v>
      </c>
    </row>
    <row r="723" spans="1:7">
      <c r="A723" s="235" t="s">
        <v>538</v>
      </c>
      <c r="B723" s="235" t="s">
        <v>1022</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1038</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1022</v>
      </c>
      <c r="C729" s="23">
        <v>45743</v>
      </c>
      <c r="D729" s="143">
        <v>290</v>
      </c>
      <c r="E729" s="11"/>
      <c r="G729" t="str">
        <f t="shared" si="11"/>
        <v>March</v>
      </c>
    </row>
    <row r="730" spans="1:7">
      <c r="A730" s="76" t="s">
        <v>677</v>
      </c>
      <c r="B730" s="76" t="s">
        <v>1015</v>
      </c>
      <c r="C730" s="23">
        <v>45743</v>
      </c>
      <c r="D730" s="143"/>
      <c r="E730" s="11"/>
      <c r="F730" s="143" t="s">
        <v>1576</v>
      </c>
      <c r="G730" t="str">
        <f t="shared" si="11"/>
        <v>March</v>
      </c>
    </row>
    <row r="731" spans="1:7">
      <c r="A731" s="76" t="s">
        <v>556</v>
      </c>
      <c r="B731" s="76" t="s">
        <v>1015</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1033</v>
      </c>
      <c r="C733" s="23">
        <v>45743</v>
      </c>
      <c r="D733" s="143">
        <v>137</v>
      </c>
      <c r="E733" s="11" t="s">
        <v>1579</v>
      </c>
      <c r="F733" s="68" t="s">
        <v>1580</v>
      </c>
      <c r="G733" t="str">
        <f t="shared" si="11"/>
        <v>March</v>
      </c>
    </row>
    <row r="734" spans="1:7">
      <c r="A734" s="76" t="s">
        <v>698</v>
      </c>
      <c r="B734" s="91" t="s">
        <v>1033</v>
      </c>
      <c r="C734" s="23">
        <v>45743</v>
      </c>
      <c r="D734" s="143" t="s">
        <v>1463</v>
      </c>
      <c r="E734" s="11"/>
      <c r="G734" t="str">
        <f t="shared" si="11"/>
        <v>March</v>
      </c>
    </row>
    <row r="735" spans="1:7">
      <c r="A735" s="76" t="s">
        <v>691</v>
      </c>
      <c r="B735" s="88" t="s">
        <v>1012</v>
      </c>
      <c r="C735" s="23">
        <v>45743</v>
      </c>
      <c r="D735" s="143">
        <v>310</v>
      </c>
      <c r="E735" s="11"/>
      <c r="G735" t="str">
        <f t="shared" si="11"/>
        <v>March</v>
      </c>
    </row>
    <row r="736" spans="1:7">
      <c r="A736" s="235" t="s">
        <v>700</v>
      </c>
      <c r="B736" s="235" t="s">
        <v>1041</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1012</v>
      </c>
      <c r="C738" s="23">
        <v>45743</v>
      </c>
      <c r="D738" s="143">
        <v>705</v>
      </c>
      <c r="E738" s="47" t="s">
        <v>1552</v>
      </c>
      <c r="G738" t="str">
        <f t="shared" si="11"/>
        <v>March</v>
      </c>
      <c r="H738" s="98"/>
      <c r="I738" s="98"/>
      <c r="J738" s="98"/>
      <c r="K738" s="98"/>
      <c r="L738" s="98"/>
      <c r="M738" s="98"/>
    </row>
    <row r="739" spans="1:13">
      <c r="A739" s="76" t="s">
        <v>556</v>
      </c>
      <c r="B739" s="76" t="s">
        <v>1022</v>
      </c>
      <c r="C739" s="23">
        <v>45743</v>
      </c>
      <c r="D739" s="143">
        <v>416</v>
      </c>
      <c r="E739" s="47" t="s">
        <v>1581</v>
      </c>
      <c r="F739" s="47" t="s">
        <v>1577</v>
      </c>
      <c r="G739" t="str">
        <f t="shared" si="11"/>
        <v>March</v>
      </c>
      <c r="H739" s="98"/>
      <c r="I739" s="183"/>
      <c r="J739" s="183"/>
      <c r="K739" s="98"/>
      <c r="L739" s="98"/>
      <c r="M739" s="98"/>
    </row>
    <row r="740" spans="1:13">
      <c r="A740" s="76" t="s">
        <v>635</v>
      </c>
      <c r="B740" s="88" t="s">
        <v>1012</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1022</v>
      </c>
      <c r="C746" s="23">
        <v>45744</v>
      </c>
      <c r="D746" s="143">
        <v>673</v>
      </c>
      <c r="E746" s="11"/>
      <c r="G746" t="str">
        <f t="shared" si="11"/>
        <v>March</v>
      </c>
      <c r="H746" s="98"/>
      <c r="I746" s="98"/>
      <c r="J746" s="98"/>
      <c r="K746" s="98"/>
      <c r="L746" s="98"/>
      <c r="M746" s="98"/>
    </row>
    <row r="747" spans="1:13">
      <c r="A747" s="76" t="s">
        <v>536</v>
      </c>
      <c r="B747" s="76" t="s">
        <v>1015</v>
      </c>
      <c r="C747" s="23">
        <v>45744</v>
      </c>
      <c r="D747" s="143" t="s">
        <v>1463</v>
      </c>
      <c r="E747" s="11"/>
      <c r="G747" t="str">
        <f t="shared" si="11"/>
        <v>March</v>
      </c>
      <c r="H747" s="98"/>
      <c r="I747" s="98"/>
      <c r="J747" s="98"/>
      <c r="K747" s="98"/>
      <c r="L747" s="98"/>
      <c r="M747" s="98"/>
    </row>
    <row r="748" spans="1:13">
      <c r="A748" s="76" t="s">
        <v>556</v>
      </c>
      <c r="B748" s="76" t="s">
        <v>1015</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1033</v>
      </c>
      <c r="C751" s="23">
        <v>45744</v>
      </c>
      <c r="D751" s="143"/>
      <c r="E751" s="11"/>
      <c r="F751" s="143" t="s">
        <v>1586</v>
      </c>
      <c r="G751" t="str">
        <f t="shared" si="11"/>
        <v>March</v>
      </c>
      <c r="H751" s="98"/>
      <c r="I751" s="98"/>
      <c r="J751" s="98"/>
      <c r="K751" s="98"/>
      <c r="L751" s="98"/>
      <c r="M751" s="98"/>
    </row>
    <row r="752" spans="1:13">
      <c r="A752" s="76" t="s">
        <v>698</v>
      </c>
      <c r="B752" s="91" t="s">
        <v>1033</v>
      </c>
      <c r="C752" s="23">
        <v>45744</v>
      </c>
      <c r="D752" s="143"/>
      <c r="E752" s="11"/>
      <c r="F752" s="143" t="s">
        <v>1463</v>
      </c>
      <c r="G752" t="str">
        <f t="shared" si="11"/>
        <v>March</v>
      </c>
      <c r="H752" s="98"/>
      <c r="I752" s="98"/>
      <c r="J752" s="98"/>
      <c r="K752" s="98"/>
      <c r="L752" s="98"/>
      <c r="M752" s="98"/>
    </row>
    <row r="753" spans="1:13">
      <c r="A753" s="235" t="s">
        <v>700</v>
      </c>
      <c r="B753" s="235" t="s">
        <v>1041</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1022</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1038</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1012</v>
      </c>
      <c r="C763" s="23">
        <v>45747</v>
      </c>
      <c r="D763" s="143">
        <v>0</v>
      </c>
      <c r="E763" s="11"/>
      <c r="F763" s="143" t="s">
        <v>1485</v>
      </c>
      <c r="G763" t="str">
        <f t="shared" si="11"/>
        <v>March</v>
      </c>
    </row>
    <row r="764" spans="1:13">
      <c r="A764" s="76" t="s">
        <v>536</v>
      </c>
      <c r="B764" s="76" t="s">
        <v>1015</v>
      </c>
      <c r="C764" s="23">
        <v>45747</v>
      </c>
      <c r="D764" s="142">
        <v>1880</v>
      </c>
      <c r="E764" s="47" t="s">
        <v>1546</v>
      </c>
      <c r="F764" s="47" t="s">
        <v>1436</v>
      </c>
      <c r="G764" t="str">
        <f t="shared" si="11"/>
        <v>March</v>
      </c>
    </row>
    <row r="765" spans="1:13">
      <c r="A765" s="76" t="s">
        <v>556</v>
      </c>
      <c r="B765" s="76" t="s">
        <v>1015</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1033</v>
      </c>
      <c r="C767" s="23">
        <v>45747</v>
      </c>
      <c r="D767" s="143">
        <v>644</v>
      </c>
      <c r="E767" s="11"/>
      <c r="F767" s="47" t="s">
        <v>1594</v>
      </c>
      <c r="G767" t="str">
        <f t="shared" si="11"/>
        <v>March</v>
      </c>
    </row>
    <row r="768" spans="1:13">
      <c r="A768" s="235" t="s">
        <v>771</v>
      </c>
      <c r="B768" s="595" t="s">
        <v>1033</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1022</v>
      </c>
      <c r="C770" s="23">
        <v>45747</v>
      </c>
      <c r="D770" s="143">
        <v>0</v>
      </c>
      <c r="E770" s="11"/>
      <c r="F770" s="143" t="s">
        <v>1596</v>
      </c>
      <c r="G770" t="str">
        <f t="shared" si="11"/>
        <v>March</v>
      </c>
      <c r="H770" s="183"/>
      <c r="I770" s="183"/>
      <c r="J770" s="183"/>
      <c r="K770" s="98"/>
    </row>
    <row r="771" spans="1:11">
      <c r="A771" s="76" t="s">
        <v>620</v>
      </c>
      <c r="B771" s="88" t="s">
        <v>1012</v>
      </c>
      <c r="C771" s="23">
        <v>45747</v>
      </c>
      <c r="D771" s="143">
        <v>0</v>
      </c>
      <c r="E771" s="11"/>
      <c r="F771" s="143" t="s">
        <v>1597</v>
      </c>
      <c r="G771" t="str">
        <f t="shared" ref="G771:G834" si="12">TEXT(C771,"mmmm")</f>
        <v>March</v>
      </c>
      <c r="H771" s="183"/>
      <c r="I771" s="183"/>
      <c r="J771" s="183"/>
      <c r="K771" s="98"/>
    </row>
    <row r="772" spans="1:11">
      <c r="A772" s="235" t="s">
        <v>558</v>
      </c>
      <c r="B772" s="235" t="s">
        <v>1015</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1038</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1012</v>
      </c>
      <c r="C781" s="23">
        <v>45748</v>
      </c>
      <c r="D781" s="76"/>
      <c r="E781" s="11"/>
      <c r="F781" s="76" t="s">
        <v>1485</v>
      </c>
      <c r="G781" t="str">
        <f t="shared" si="12"/>
        <v>April</v>
      </c>
      <c r="H781" s="98"/>
      <c r="I781" s="98"/>
      <c r="J781" s="98"/>
      <c r="K781" s="98"/>
    </row>
    <row r="782" spans="1:11">
      <c r="A782" s="76" t="s">
        <v>536</v>
      </c>
      <c r="B782" s="76" t="s">
        <v>1015</v>
      </c>
      <c r="C782" s="23">
        <v>45748</v>
      </c>
      <c r="D782" s="76" t="s">
        <v>1463</v>
      </c>
      <c r="E782" s="11"/>
      <c r="G782" t="str">
        <f t="shared" si="12"/>
        <v>April</v>
      </c>
      <c r="H782" s="98"/>
      <c r="I782" s="98"/>
      <c r="J782" s="98"/>
      <c r="K782" s="98"/>
    </row>
    <row r="783" spans="1:11">
      <c r="A783" s="76" t="s">
        <v>556</v>
      </c>
      <c r="B783" s="76" t="s">
        <v>1015</v>
      </c>
      <c r="C783" s="23">
        <v>45748</v>
      </c>
      <c r="D783" s="76" t="s">
        <v>1463</v>
      </c>
      <c r="E783" s="11"/>
      <c r="G783" t="str">
        <f t="shared" si="12"/>
        <v>April</v>
      </c>
      <c r="H783" s="98"/>
      <c r="I783" s="98"/>
      <c r="J783" s="98"/>
      <c r="K783" s="98"/>
    </row>
    <row r="784" spans="1:11">
      <c r="A784" s="235" t="s">
        <v>771</v>
      </c>
      <c r="B784" s="595" t="s">
        <v>1033</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1012</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1038</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1012</v>
      </c>
      <c r="C795" s="23">
        <v>45749</v>
      </c>
      <c r="D795" s="76">
        <v>0</v>
      </c>
      <c r="E795" s="11"/>
      <c r="F795" s="76" t="s">
        <v>1485</v>
      </c>
      <c r="G795" t="str">
        <f t="shared" si="12"/>
        <v>April</v>
      </c>
      <c r="H795" s="98"/>
      <c r="I795" s="98"/>
      <c r="J795" s="98"/>
      <c r="K795" s="98"/>
    </row>
    <row r="796" spans="1:11">
      <c r="A796" s="76" t="s">
        <v>536</v>
      </c>
      <c r="B796" s="76" t="s">
        <v>1015</v>
      </c>
      <c r="C796" s="23">
        <v>45749</v>
      </c>
      <c r="D796" s="76" t="s">
        <v>1463</v>
      </c>
      <c r="E796" s="11"/>
      <c r="G796" t="str">
        <f t="shared" si="12"/>
        <v>April</v>
      </c>
      <c r="H796" s="183"/>
      <c r="I796" s="183"/>
      <c r="J796" s="98"/>
      <c r="K796" s="98"/>
    </row>
    <row r="797" spans="1:11">
      <c r="A797" s="76" t="s">
        <v>556</v>
      </c>
      <c r="B797" s="76" t="s">
        <v>1015</v>
      </c>
      <c r="C797" s="23">
        <v>45749</v>
      </c>
      <c r="D797" s="76" t="s">
        <v>1463</v>
      </c>
      <c r="E797" s="11"/>
      <c r="G797" t="str">
        <f t="shared" si="12"/>
        <v>April</v>
      </c>
      <c r="H797" s="183"/>
      <c r="I797" s="183"/>
      <c r="J797" s="98"/>
      <c r="K797" s="98"/>
    </row>
    <row r="798" spans="1:11">
      <c r="A798" s="235" t="s">
        <v>771</v>
      </c>
      <c r="B798" s="595" t="s">
        <v>1033</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1012</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1038</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1012</v>
      </c>
      <c r="C809" s="23">
        <v>45750</v>
      </c>
      <c r="D809" s="11">
        <v>192</v>
      </c>
      <c r="E809" s="11"/>
      <c r="G809" t="str">
        <f t="shared" si="12"/>
        <v>April</v>
      </c>
    </row>
    <row r="810" spans="1:11">
      <c r="A810" s="76" t="s">
        <v>540</v>
      </c>
      <c r="B810" s="76" t="s">
        <v>1015</v>
      </c>
      <c r="C810" s="23">
        <v>45750</v>
      </c>
      <c r="D810" s="89">
        <v>3867</v>
      </c>
      <c r="E810" s="11"/>
      <c r="F810" s="11" t="s">
        <v>1604</v>
      </c>
      <c r="G810" t="str">
        <f t="shared" si="12"/>
        <v>April</v>
      </c>
    </row>
    <row r="811" spans="1:11">
      <c r="A811" s="235" t="s">
        <v>771</v>
      </c>
      <c r="B811" s="595" t="s">
        <v>1033</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1038</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1012</v>
      </c>
      <c r="C823" s="23">
        <v>45751</v>
      </c>
      <c r="E823" s="11"/>
      <c r="F823" s="76" t="s">
        <v>1572</v>
      </c>
      <c r="G823" t="str">
        <f t="shared" si="12"/>
        <v>April</v>
      </c>
    </row>
    <row r="824" spans="1:7">
      <c r="A824" s="76" t="s">
        <v>540</v>
      </c>
      <c r="B824" s="76" t="s">
        <v>1015</v>
      </c>
      <c r="C824" s="23">
        <v>45751</v>
      </c>
      <c r="D824" s="11">
        <v>594</v>
      </c>
      <c r="E824" s="11"/>
      <c r="F824" s="11" t="s">
        <v>1613</v>
      </c>
      <c r="G824" t="str">
        <f t="shared" si="12"/>
        <v>April</v>
      </c>
    </row>
    <row r="825" spans="1:7">
      <c r="A825" s="76" t="s">
        <v>556</v>
      </c>
      <c r="B825" s="76" t="s">
        <v>1015</v>
      </c>
      <c r="C825" s="23">
        <v>45751</v>
      </c>
      <c r="E825" s="11"/>
      <c r="F825" s="76" t="s">
        <v>1614</v>
      </c>
      <c r="G825" t="str">
        <f t="shared" si="12"/>
        <v>April</v>
      </c>
    </row>
    <row r="826" spans="1:7">
      <c r="A826" s="76" t="s">
        <v>571</v>
      </c>
      <c r="B826" s="76" t="s">
        <v>1015</v>
      </c>
      <c r="C826" s="23">
        <v>45751</v>
      </c>
      <c r="E826" s="11"/>
      <c r="F826" s="76" t="s">
        <v>1583</v>
      </c>
      <c r="G826" t="str">
        <f t="shared" si="12"/>
        <v>April</v>
      </c>
    </row>
    <row r="827" spans="1:7">
      <c r="A827" s="76" t="s">
        <v>771</v>
      </c>
      <c r="B827" s="91" t="s">
        <v>1033</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1038</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1015</v>
      </c>
      <c r="C837" s="23">
        <v>45754</v>
      </c>
      <c r="D837" s="11">
        <v>367</v>
      </c>
      <c r="E837" s="11"/>
      <c r="F837" s="11" t="s">
        <v>1618</v>
      </c>
      <c r="G837" t="str">
        <f t="shared" si="13"/>
        <v>April</v>
      </c>
    </row>
    <row r="838" spans="1:7">
      <c r="A838" s="76" t="s">
        <v>550</v>
      </c>
      <c r="B838" s="88" t="s">
        <v>1012</v>
      </c>
      <c r="C838" s="23">
        <v>45754</v>
      </c>
      <c r="D838" s="76">
        <v>132</v>
      </c>
      <c r="E838" s="11"/>
      <c r="G838" t="str">
        <f t="shared" si="13"/>
        <v>April</v>
      </c>
    </row>
    <row r="839" spans="1:7">
      <c r="A839" s="76" t="s">
        <v>698</v>
      </c>
      <c r="B839" s="88" t="s">
        <v>1012</v>
      </c>
      <c r="C839" s="23">
        <v>45754</v>
      </c>
      <c r="D839" s="76">
        <v>370</v>
      </c>
      <c r="E839" s="11"/>
      <c r="G839" t="str">
        <f t="shared" si="13"/>
        <v>April</v>
      </c>
    </row>
    <row r="840" spans="1:7">
      <c r="A840" s="235" t="s">
        <v>663</v>
      </c>
      <c r="B840" s="235" t="s">
        <v>1041</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1041</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1041</v>
      </c>
      <c r="C848" s="23">
        <v>45755</v>
      </c>
      <c r="D848" s="11">
        <v>343</v>
      </c>
      <c r="E848" s="11"/>
      <c r="G848" t="str">
        <f t="shared" si="13"/>
        <v>April</v>
      </c>
    </row>
    <row r="849" spans="1:7">
      <c r="A849" s="235" t="s">
        <v>700</v>
      </c>
      <c r="B849" s="595" t="s">
        <v>1033</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1038</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1015</v>
      </c>
      <c r="C859" s="23">
        <v>45756</v>
      </c>
      <c r="E859" s="11"/>
      <c r="F859" s="34" t="s">
        <v>1624</v>
      </c>
      <c r="G859" t="str">
        <f t="shared" si="13"/>
        <v>April</v>
      </c>
    </row>
    <row r="860" spans="1:7">
      <c r="A860" s="76" t="s">
        <v>592</v>
      </c>
      <c r="B860" s="88" t="s">
        <v>1012</v>
      </c>
      <c r="C860" s="23">
        <v>45756</v>
      </c>
      <c r="D860" s="89">
        <v>1376</v>
      </c>
      <c r="E860" s="11"/>
      <c r="F860" s="11" t="s">
        <v>1625</v>
      </c>
      <c r="G860" t="str">
        <f t="shared" si="13"/>
        <v>April</v>
      </c>
    </row>
    <row r="861" spans="1:7">
      <c r="A861" s="235" t="s">
        <v>585</v>
      </c>
      <c r="B861" s="235" t="s">
        <v>1022</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1038</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1012</v>
      </c>
      <c r="C871" s="23">
        <v>45757</v>
      </c>
      <c r="D871" s="11">
        <v>875</v>
      </c>
      <c r="E871" s="11"/>
      <c r="F871" s="11" t="s">
        <v>1626</v>
      </c>
      <c r="G871" t="str">
        <f t="shared" si="13"/>
        <v>April</v>
      </c>
    </row>
    <row r="872" spans="1:7">
      <c r="A872" s="235" t="s">
        <v>614</v>
      </c>
      <c r="B872" s="235" t="s">
        <v>1022</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1022</v>
      </c>
      <c r="C877" s="23">
        <v>45758</v>
      </c>
      <c r="D877" s="11">
        <v>431</v>
      </c>
      <c r="E877" s="11"/>
      <c r="G877" t="str">
        <f t="shared" si="13"/>
        <v>April</v>
      </c>
    </row>
    <row r="878" spans="1:7">
      <c r="A878" s="235" t="s">
        <v>592</v>
      </c>
      <c r="B878" s="245" t="s">
        <v>1012</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1012</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1022</v>
      </c>
      <c r="C888" s="23">
        <v>45761</v>
      </c>
      <c r="D888" s="11">
        <v>276</v>
      </c>
      <c r="E888" s="11"/>
      <c r="F888" s="76"/>
      <c r="G888" t="str">
        <f t="shared" si="13"/>
        <v>April</v>
      </c>
    </row>
    <row r="889" spans="1:7">
      <c r="A889" s="76" t="s">
        <v>592</v>
      </c>
      <c r="B889" s="88" t="s">
        <v>1012</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1022</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1022</v>
      </c>
      <c r="C898" s="23">
        <v>45762</v>
      </c>
      <c r="D898" s="11">
        <v>779</v>
      </c>
      <c r="E898" s="11"/>
      <c r="F898" s="11" t="s">
        <v>1461</v>
      </c>
      <c r="G898" t="str">
        <f t="shared" si="13"/>
        <v>April</v>
      </c>
    </row>
    <row r="899" spans="1:7">
      <c r="A899" s="76" t="s">
        <v>592</v>
      </c>
      <c r="B899" s="88" t="s">
        <v>1012</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1022</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1012</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1022</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1022</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1022</v>
      </c>
      <c r="C926" s="23">
        <v>45764</v>
      </c>
      <c r="D926" s="11">
        <v>338</v>
      </c>
      <c r="E926" s="11"/>
      <c r="F926" s="11" t="s">
        <v>1654</v>
      </c>
      <c r="G926" t="str">
        <f t="shared" si="14"/>
        <v>April</v>
      </c>
    </row>
    <row r="927" spans="1:7">
      <c r="A927" s="233" t="s">
        <v>592</v>
      </c>
      <c r="B927" s="88" t="s">
        <v>1012</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1022</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1022</v>
      </c>
      <c r="C938" s="23">
        <v>45765</v>
      </c>
      <c r="D938" s="11">
        <v>26</v>
      </c>
      <c r="E938" s="11"/>
      <c r="F938" s="11" t="s">
        <v>1660</v>
      </c>
      <c r="G938" t="str">
        <f t="shared" si="14"/>
        <v>April</v>
      </c>
    </row>
    <row r="939" spans="1:7">
      <c r="A939" s="233" t="s">
        <v>592</v>
      </c>
      <c r="B939" s="88" t="s">
        <v>1012</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1012</v>
      </c>
      <c r="C942" s="23">
        <v>45765</v>
      </c>
      <c r="D942" s="11">
        <v>706</v>
      </c>
      <c r="E942" s="11"/>
      <c r="F942" s="11" t="s">
        <v>1479</v>
      </c>
      <c r="G942" t="str">
        <f t="shared" si="14"/>
        <v>April</v>
      </c>
    </row>
    <row r="943" spans="1:7">
      <c r="A943" s="235" t="s">
        <v>616</v>
      </c>
      <c r="B943" s="235" t="s">
        <v>1022</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1033</v>
      </c>
      <c r="C950" s="23">
        <v>45768</v>
      </c>
      <c r="E950" s="11"/>
      <c r="F950" s="76" t="s">
        <v>1669</v>
      </c>
      <c r="G950" t="str">
        <f t="shared" ref="G950:G983" si="15">TEXT(C950,"mmmm")</f>
        <v>April</v>
      </c>
    </row>
    <row r="951" spans="1:7">
      <c r="A951" s="233" t="s">
        <v>585</v>
      </c>
      <c r="B951" s="233" t="s">
        <v>1022</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1038</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1022</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1033</v>
      </c>
      <c r="C962" s="248">
        <v>45769</v>
      </c>
      <c r="D962" s="103"/>
      <c r="E962" s="182"/>
      <c r="F962" s="103"/>
      <c r="G962" t="str">
        <f t="shared" si="15"/>
        <v>April</v>
      </c>
    </row>
    <row r="963" spans="1:7">
      <c r="A963" s="233" t="s">
        <v>585</v>
      </c>
      <c r="B963" s="233" t="s">
        <v>1022</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1038</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1022</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1015</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1033</v>
      </c>
      <c r="C976" s="23">
        <v>45770</v>
      </c>
      <c r="D976" s="89">
        <v>2348</v>
      </c>
      <c r="F976" s="11" t="s">
        <v>1685</v>
      </c>
      <c r="G976" t="str">
        <f t="shared" si="15"/>
        <v>April</v>
      </c>
    </row>
    <row r="977" spans="1:7">
      <c r="A977" s="233" t="s">
        <v>585</v>
      </c>
      <c r="B977" s="233" t="s">
        <v>1022</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1038</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1015</v>
      </c>
      <c r="C984" s="23">
        <v>45770</v>
      </c>
      <c r="F984" s="249" t="s">
        <v>1690</v>
      </c>
    </row>
    <row r="985" spans="1:7">
      <c r="A985" s="559" t="s">
        <v>677</v>
      </c>
      <c r="B985" s="559" t="s">
        <v>1015</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1033</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1038</v>
      </c>
      <c r="C991" s="23">
        <v>45771</v>
      </c>
      <c r="D991" s="11">
        <v>588</v>
      </c>
      <c r="F991" s="11" t="s">
        <v>1615</v>
      </c>
      <c r="G991" t="str">
        <f t="shared" si="16"/>
        <v>April</v>
      </c>
    </row>
    <row r="992" spans="1:7">
      <c r="A992" s="234" t="s">
        <v>606</v>
      </c>
      <c r="B992" s="234" t="s">
        <v>1038</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1022</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1015</v>
      </c>
      <c r="C997" s="23">
        <v>45771</v>
      </c>
      <c r="F997" s="240" t="s">
        <v>1699</v>
      </c>
      <c r="G997" t="str">
        <f t="shared" si="16"/>
        <v>April</v>
      </c>
    </row>
    <row r="998" spans="1:7">
      <c r="A998" s="559" t="s">
        <v>693</v>
      </c>
      <c r="B998" s="559" t="s">
        <v>1015</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1033</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1033</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1038</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1022</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1033</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1033</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1038</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1033</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1033</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1038</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1022</v>
      </c>
      <c r="C1032" s="23">
        <v>45777</v>
      </c>
      <c r="F1032" s="76" t="s">
        <v>377</v>
      </c>
      <c r="G1032" t="str">
        <f t="shared" si="16"/>
        <v>April</v>
      </c>
    </row>
    <row r="1033" spans="1:7">
      <c r="A1033" s="253" t="s">
        <v>598</v>
      </c>
      <c r="B1033" s="235" t="s">
        <v>1033</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1038</v>
      </c>
      <c r="C1036" s="23">
        <v>45777</v>
      </c>
      <c r="D1036" s="89">
        <v>1498</v>
      </c>
      <c r="F1036" s="11" t="s">
        <v>1723</v>
      </c>
      <c r="G1036" t="str">
        <f t="shared" si="16"/>
        <v>April</v>
      </c>
    </row>
    <row r="1037" spans="1:7">
      <c r="A1037" s="252" t="s">
        <v>610</v>
      </c>
      <c r="B1037" s="233" t="s">
        <v>1012</v>
      </c>
      <c r="C1037" s="23">
        <v>45777</v>
      </c>
      <c r="D1037" s="11">
        <v>594</v>
      </c>
      <c r="F1037" s="11" t="s">
        <v>1724</v>
      </c>
      <c r="G1037" t="str">
        <f t="shared" si="16"/>
        <v>April</v>
      </c>
    </row>
    <row r="1038" spans="1:7">
      <c r="A1038" s="253" t="s">
        <v>698</v>
      </c>
      <c r="B1038" s="235" t="s">
        <v>1033</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1022</v>
      </c>
      <c r="C1042" s="23">
        <v>45778</v>
      </c>
      <c r="E1042" s="11"/>
      <c r="F1042" s="76" t="s">
        <v>377</v>
      </c>
      <c r="G1042" t="str">
        <f t="shared" si="16"/>
        <v>May</v>
      </c>
    </row>
    <row r="1043" spans="1:7">
      <c r="A1043" s="69" t="s">
        <v>583</v>
      </c>
      <c r="B1043" s="76" t="s">
        <v>1033</v>
      </c>
      <c r="C1043" s="23">
        <v>45778</v>
      </c>
      <c r="E1043" s="11"/>
      <c r="F1043" s="76" t="s">
        <v>1725</v>
      </c>
    </row>
    <row r="1044" spans="1:7">
      <c r="A1044" s="627" t="s">
        <v>598</v>
      </c>
      <c r="B1044" s="235" t="s">
        <v>1033</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1038</v>
      </c>
      <c r="C1047" s="23">
        <v>45778</v>
      </c>
      <c r="D1047" s="11">
        <v>229</v>
      </c>
      <c r="E1047" s="11"/>
      <c r="F1047" s="11" t="s">
        <v>1730</v>
      </c>
      <c r="G1047" t="str">
        <f t="shared" si="16"/>
        <v>May</v>
      </c>
    </row>
    <row r="1048" spans="1:7">
      <c r="A1048" s="69" t="s">
        <v>610</v>
      </c>
      <c r="B1048" s="76" t="s">
        <v>1033</v>
      </c>
      <c r="C1048" s="23">
        <v>45778</v>
      </c>
      <c r="E1048" s="11"/>
      <c r="F1048" s="76" t="s">
        <v>1725</v>
      </c>
      <c r="G1048" t="str">
        <f t="shared" si="16"/>
        <v>May</v>
      </c>
    </row>
    <row r="1049" spans="1:7">
      <c r="A1049" s="627" t="s">
        <v>698</v>
      </c>
      <c r="B1049" s="235" t="s">
        <v>1033</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1033</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1033</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1038</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1033</v>
      </c>
      <c r="C1061" s="23">
        <v>45782</v>
      </c>
      <c r="D1061" s="11">
        <v>640</v>
      </c>
      <c r="F1061" s="11" t="s">
        <v>1736</v>
      </c>
      <c r="G1061" t="str">
        <f t="shared" si="17"/>
        <v>May</v>
      </c>
    </row>
    <row r="1062" spans="1:7">
      <c r="A1062" s="253" t="s">
        <v>770</v>
      </c>
      <c r="B1062" s="235" t="s">
        <v>1033</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1012</v>
      </c>
      <c r="C1064" s="23">
        <v>45782</v>
      </c>
      <c r="F1064" s="88" t="s">
        <v>1739</v>
      </c>
      <c r="G1064" t="str">
        <f t="shared" si="17"/>
        <v>May</v>
      </c>
    </row>
    <row r="1065" spans="1:7">
      <c r="A1065" s="253" t="s">
        <v>604</v>
      </c>
      <c r="B1065" s="234" t="s">
        <v>1038</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1033</v>
      </c>
      <c r="C1072" s="23">
        <v>45783</v>
      </c>
      <c r="D1072" s="11">
        <v>165</v>
      </c>
    </row>
    <row r="1073" spans="1:7">
      <c r="A1073" s="252" t="s">
        <v>681</v>
      </c>
      <c r="B1073" s="76" t="s">
        <v>1033</v>
      </c>
      <c r="C1073" s="23">
        <v>45783</v>
      </c>
      <c r="D1073" s="11">
        <v>490</v>
      </c>
      <c r="F1073" s="11" t="s">
        <v>1744</v>
      </c>
      <c r="G1073" t="str">
        <f t="shared" si="18"/>
        <v>May</v>
      </c>
    </row>
    <row r="1074" spans="1:7">
      <c r="A1074" s="253" t="s">
        <v>770</v>
      </c>
      <c r="B1074" s="235" t="s">
        <v>1033</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1038</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1015</v>
      </c>
      <c r="C1083" s="23">
        <v>45784</v>
      </c>
      <c r="D1083" s="11">
        <v>592</v>
      </c>
      <c r="F1083" s="11" t="s">
        <v>1750</v>
      </c>
      <c r="G1083" t="str">
        <f>TEXT(C1083,"mmmm")</f>
        <v>May</v>
      </c>
    </row>
    <row r="1084" spans="1:7">
      <c r="A1084" s="252" t="s">
        <v>681</v>
      </c>
      <c r="B1084" s="76" t="s">
        <v>1033</v>
      </c>
      <c r="C1084" s="23">
        <v>45784</v>
      </c>
      <c r="D1084" s="11">
        <v>127</v>
      </c>
      <c r="F1084" s="11" t="s">
        <v>1751</v>
      </c>
      <c r="G1084" t="str">
        <f>TEXT(C1084,"mmmm")</f>
        <v>May</v>
      </c>
    </row>
    <row r="1085" spans="1:7">
      <c r="A1085" s="252" t="s">
        <v>667</v>
      </c>
      <c r="B1085" s="76" t="s">
        <v>1033</v>
      </c>
      <c r="C1085" s="23">
        <v>45784</v>
      </c>
      <c r="D1085" s="11">
        <v>645</v>
      </c>
      <c r="F1085" s="11" t="s">
        <v>1752</v>
      </c>
      <c r="G1085" t="str">
        <f>TEXT(C1085,"mmmm")</f>
        <v>May</v>
      </c>
    </row>
    <row r="1086" spans="1:7">
      <c r="A1086" s="253" t="s">
        <v>604</v>
      </c>
      <c r="B1086" s="234" t="s">
        <v>1038</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1015</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1033</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1038</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1033</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1015</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1033</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1033</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1015</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1015</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1015</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1038</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1015</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1038</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1015</v>
      </c>
      <c r="C1150" s="23">
        <v>45796</v>
      </c>
      <c r="D1150" s="11">
        <v>605</v>
      </c>
      <c r="G1150" t="str">
        <f t="shared" si="21"/>
        <v>May</v>
      </c>
    </row>
    <row r="1151" spans="1:7">
      <c r="A1151" s="235" t="s">
        <v>606</v>
      </c>
      <c r="B1151" s="235" t="s">
        <v>1038</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1015</v>
      </c>
      <c r="C1166" s="23">
        <v>45798</v>
      </c>
      <c r="D1166" s="11">
        <v>600</v>
      </c>
      <c r="G1166" t="str">
        <f t="shared" si="21"/>
        <v>May</v>
      </c>
    </row>
    <row r="1167" spans="1:7">
      <c r="A1167" s="253" t="s">
        <v>394</v>
      </c>
      <c r="B1167" s="234" t="s">
        <v>1015</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1038</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1015</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1015</v>
      </c>
      <c r="C1178" s="23">
        <v>45800</v>
      </c>
      <c r="F1178" s="276" t="s">
        <v>1725</v>
      </c>
      <c r="G1178" t="str">
        <f t="shared" si="21"/>
        <v>May</v>
      </c>
    </row>
    <row r="1179" spans="1:7">
      <c r="A1179" s="253" t="s">
        <v>394</v>
      </c>
      <c r="B1179" s="234" t="s">
        <v>1015</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1015</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1015</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1015</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1015</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1015</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1015</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1015</v>
      </c>
      <c r="C1214" s="23">
        <v>45811</v>
      </c>
      <c r="F1214" s="76" t="s">
        <v>377</v>
      </c>
      <c r="G1214" t="s">
        <v>1805</v>
      </c>
    </row>
    <row r="1215" spans="1:7">
      <c r="A1215" s="235" t="s">
        <v>409</v>
      </c>
      <c r="B1215" s="235" t="s">
        <v>1015</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1015</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1015</v>
      </c>
      <c r="C1228" s="23">
        <v>45813</v>
      </c>
      <c r="D1228" s="89">
        <v>1101</v>
      </c>
      <c r="F1228" s="11" t="s">
        <v>1502</v>
      </c>
      <c r="G1228" t="s">
        <v>1805</v>
      </c>
    </row>
    <row r="1229" spans="1:7">
      <c r="A1229" s="76" t="s">
        <v>409</v>
      </c>
      <c r="B1229" s="76" t="s">
        <v>1015</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1015</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1015</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1015</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1015</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1015</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1015</v>
      </c>
      <c r="C1265" s="23">
        <v>45826</v>
      </c>
      <c r="D1265" s="11">
        <v>729</v>
      </c>
      <c r="G1265" t="s">
        <v>1805</v>
      </c>
    </row>
    <row r="1266" spans="1:7">
      <c r="A1266" s="76" t="s">
        <v>409</v>
      </c>
      <c r="B1266" s="76" t="s">
        <v>1015</v>
      </c>
      <c r="C1266" s="23">
        <v>45827</v>
      </c>
      <c r="D1266" s="11">
        <v>464</v>
      </c>
      <c r="G1266" t="s">
        <v>1805</v>
      </c>
    </row>
    <row r="1267" spans="1:7">
      <c r="A1267" s="235" t="s">
        <v>383</v>
      </c>
      <c r="B1267" s="235" t="s">
        <v>1015</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1015</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1015</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1015</v>
      </c>
      <c r="C1295" s="23">
        <v>45834</v>
      </c>
      <c r="D1295" s="11">
        <v>112</v>
      </c>
      <c r="F1295" s="11" t="s">
        <v>1490</v>
      </c>
      <c r="G1295" t="s">
        <v>1805</v>
      </c>
    </row>
    <row r="1296" spans="1:7">
      <c r="A1296" s="233" t="s">
        <v>383</v>
      </c>
      <c r="B1296" s="76" t="s">
        <v>1015</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1015</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1015</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1015</v>
      </c>
      <c r="C1308" s="23">
        <v>45839</v>
      </c>
      <c r="D1308" s="11">
        <v>478</v>
      </c>
      <c r="G1308" t="s">
        <v>1838</v>
      </c>
    </row>
    <row r="1309" spans="1:7">
      <c r="A1309" s="235" t="s">
        <v>409</v>
      </c>
      <c r="B1309" s="246" t="s">
        <v>1015</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1015</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1015</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1015</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1038</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1038</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1015</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803</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1181</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1181</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1181</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1181</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1210</v>
      </c>
      <c r="B1562" s="915" t="s">
        <v>57</v>
      </c>
      <c r="C1562" s="23">
        <v>45910</v>
      </c>
      <c r="D1562" s="11">
        <v>740</v>
      </c>
      <c r="F1562" s="11" t="s">
        <v>1933</v>
      </c>
      <c r="G1562" t="s">
        <v>1911</v>
      </c>
    </row>
    <row r="1563" spans="1:7">
      <c r="A1563" s="488" t="s">
        <v>1118</v>
      </c>
      <c r="B1563" s="637" t="s">
        <v>1119</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1118</v>
      </c>
      <c r="B1570" s="882" t="s">
        <v>1119</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1118</v>
      </c>
      <c r="B1574" s="882" t="s">
        <v>1119</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1210</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1118</v>
      </c>
      <c r="B1579" s="882" t="s">
        <v>1119</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1210</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1118</v>
      </c>
      <c r="B1585" s="296" t="s">
        <v>1119</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1210</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1118</v>
      </c>
      <c r="B1593" s="76" t="s">
        <v>1119</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1210</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1206</v>
      </c>
      <c r="B1602" s="509" t="s">
        <v>57</v>
      </c>
      <c r="C1602" s="23">
        <v>45918</v>
      </c>
      <c r="D1602" s="89">
        <v>754</v>
      </c>
      <c r="F1602" s="556" t="s">
        <v>1946</v>
      </c>
      <c r="G1602" t="s">
        <v>1911</v>
      </c>
    </row>
    <row r="1603" spans="1:7">
      <c r="A1603" s="69" t="s">
        <v>1118</v>
      </c>
      <c r="B1603" s="178" t="s">
        <v>1119</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1118</v>
      </c>
      <c r="B1608" s="317" t="s">
        <v>1119</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1206</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1118</v>
      </c>
      <c r="B1616" s="233" t="s">
        <v>1119</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1191</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1118</v>
      </c>
      <c r="B1625" s="317" t="s">
        <v>1119</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1038</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1197</v>
      </c>
      <c r="B1631" s="567" t="s">
        <v>57</v>
      </c>
      <c r="C1631" s="262">
        <v>45924</v>
      </c>
      <c r="D1631" s="89">
        <v>1205</v>
      </c>
      <c r="F1631" s="27" t="s">
        <v>1957</v>
      </c>
      <c r="G1631" t="s">
        <v>1911</v>
      </c>
    </row>
    <row r="1632" spans="1:7">
      <c r="A1632" s="82" t="s">
        <v>1191</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1210</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1118</v>
      </c>
      <c r="B1636" s="317" t="s">
        <v>1119</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1038</v>
      </c>
      <c r="C1639" s="23">
        <v>45924</v>
      </c>
      <c r="F1639" s="240" t="s">
        <v>1961</v>
      </c>
      <c r="G1639" t="s">
        <v>1911</v>
      </c>
    </row>
    <row r="1640" spans="1:7">
      <c r="A1640" s="263" t="s">
        <v>381</v>
      </c>
      <c r="B1640" s="632" t="s">
        <v>55</v>
      </c>
      <c r="C1640" s="23">
        <v>45924</v>
      </c>
      <c r="D1640" s="11">
        <v>406</v>
      </c>
      <c r="F1640" s="4"/>
      <c r="G1640" t="s">
        <v>1911</v>
      </c>
    </row>
    <row r="1641" spans="1:7" ht="15.75">
      <c r="A1641" s="76" t="s">
        <v>1210</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1197</v>
      </c>
      <c r="B1647" s="566" t="s">
        <v>57</v>
      </c>
      <c r="C1647" s="23">
        <v>45925</v>
      </c>
      <c r="D1647" s="89">
        <v>1000</v>
      </c>
      <c r="F1647" s="4"/>
      <c r="G1647" t="s">
        <v>1911</v>
      </c>
    </row>
    <row r="1648" spans="1:7">
      <c r="A1648" s="82" t="s">
        <v>1191</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1118</v>
      </c>
      <c r="B1651" s="178" t="s">
        <v>1119</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1038</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1119</v>
      </c>
      <c r="C1657" s="23">
        <v>45926</v>
      </c>
      <c r="D1657" s="11">
        <v>300</v>
      </c>
      <c r="G1657" t="s">
        <v>1911</v>
      </c>
    </row>
    <row r="1658" spans="1:7">
      <c r="A1658" s="233" t="s">
        <v>1402</v>
      </c>
      <c r="B1658" s="560" t="s">
        <v>1966</v>
      </c>
      <c r="C1658" s="23">
        <v>45926</v>
      </c>
      <c r="D1658" s="11">
        <v>364</v>
      </c>
      <c r="G1658" t="s">
        <v>1911</v>
      </c>
    </row>
    <row r="1659" spans="1:7">
      <c r="A1659" s="69" t="s">
        <v>1118</v>
      </c>
      <c r="B1659" s="76" t="s">
        <v>1119</v>
      </c>
      <c r="C1659" s="23">
        <v>45926</v>
      </c>
      <c r="D1659" s="11">
        <v>552</v>
      </c>
      <c r="G1659" t="s">
        <v>1911</v>
      </c>
    </row>
    <row r="1660" spans="1:7">
      <c r="A1660" s="910" t="s">
        <v>1136</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1191</v>
      </c>
      <c r="B1667" s="559" t="s">
        <v>57</v>
      </c>
      <c r="C1667" s="23">
        <v>45929</v>
      </c>
      <c r="D1667" s="11">
        <v>600</v>
      </c>
      <c r="F1667" s="11" t="s">
        <v>1969</v>
      </c>
      <c r="G1667" t="s">
        <v>1911</v>
      </c>
    </row>
    <row r="1668" spans="1:7">
      <c r="A1668" s="240" t="s">
        <v>1197</v>
      </c>
      <c r="B1668" s="240" t="s">
        <v>57</v>
      </c>
      <c r="C1668" s="23">
        <v>45929</v>
      </c>
      <c r="D1668" s="89">
        <v>1002</v>
      </c>
      <c r="F1668" s="11" t="s">
        <v>1970</v>
      </c>
      <c r="G1668" t="s">
        <v>1911</v>
      </c>
    </row>
    <row r="1669" spans="1:7">
      <c r="A1669" s="69" t="s">
        <v>1118</v>
      </c>
      <c r="B1669" s="76" t="s">
        <v>1119</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1136</v>
      </c>
      <c r="B1673" s="247" t="s">
        <v>55</v>
      </c>
      <c r="C1673" s="23">
        <v>45929</v>
      </c>
      <c r="D1673" s="11">
        <v>454</v>
      </c>
      <c r="G1673" t="s">
        <v>1911</v>
      </c>
    </row>
    <row r="1674" spans="1:7">
      <c r="A1674" s="263" t="s">
        <v>1197</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1206</v>
      </c>
      <c r="B1680" s="175" t="s">
        <v>1366</v>
      </c>
      <c r="C1680" s="239">
        <v>45930</v>
      </c>
      <c r="E1680" s="74">
        <v>536</v>
      </c>
      <c r="G1680" t="s">
        <v>1911</v>
      </c>
    </row>
    <row r="1681" spans="1:7" ht="15.75">
      <c r="A1681" s="27" t="s">
        <v>1191</v>
      </c>
      <c r="B1681" s="175" t="s">
        <v>1366</v>
      </c>
      <c r="C1681" s="239">
        <v>45930</v>
      </c>
      <c r="E1681" s="74">
        <v>886</v>
      </c>
      <c r="G1681" t="s">
        <v>1911</v>
      </c>
    </row>
    <row r="1682" spans="1:7">
      <c r="A1682" s="253" t="s">
        <v>1118</v>
      </c>
      <c r="B1682" s="234" t="s">
        <v>1119</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1136</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1217</v>
      </c>
      <c r="B1692" s="559" t="s">
        <v>57</v>
      </c>
      <c r="C1692" s="23">
        <v>45931</v>
      </c>
      <c r="D1692" s="89">
        <v>1118</v>
      </c>
      <c r="G1692" t="s">
        <v>1974</v>
      </c>
    </row>
    <row r="1693" spans="1:7">
      <c r="A1693" s="69" t="s">
        <v>1118</v>
      </c>
      <c r="B1693" s="76" t="s">
        <v>1119</v>
      </c>
      <c r="C1693" s="23">
        <v>45931</v>
      </c>
      <c r="D1693" s="11">
        <v>312</v>
      </c>
      <c r="G1693" t="s">
        <v>1974</v>
      </c>
    </row>
    <row r="1694" spans="1:7">
      <c r="A1694" s="421" t="s">
        <v>381</v>
      </c>
      <c r="B1694" s="76" t="s">
        <v>55</v>
      </c>
      <c r="C1694" s="23">
        <v>45931</v>
      </c>
      <c r="D1694" s="11">
        <v>753</v>
      </c>
      <c r="G1694" t="s">
        <v>1974</v>
      </c>
    </row>
    <row r="1695" spans="1:7">
      <c r="A1695" s="234" t="s">
        <v>1136</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1215</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1217</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1118</v>
      </c>
      <c r="B1703" s="235" t="s">
        <v>1119</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1136</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1118</v>
      </c>
      <c r="B1713" s="235" t="s">
        <v>1119</v>
      </c>
      <c r="C1713" s="23">
        <v>45933</v>
      </c>
      <c r="D1713" s="11">
        <v>617</v>
      </c>
      <c r="G1713" t="s">
        <v>1974</v>
      </c>
    </row>
    <row r="1714" spans="1:7" ht="15.75">
      <c r="A1714" s="76" t="s">
        <v>1401</v>
      </c>
      <c r="B1714" s="175" t="s">
        <v>1366</v>
      </c>
      <c r="C1714" s="239">
        <v>45933</v>
      </c>
      <c r="D1714" s="11">
        <v>486</v>
      </c>
      <c r="G1714" t="s">
        <v>1974</v>
      </c>
    </row>
    <row r="1715" spans="1:7">
      <c r="A1715" s="234" t="s">
        <v>1136</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1215</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1217</v>
      </c>
      <c r="B1723" s="76" t="s">
        <v>57</v>
      </c>
      <c r="C1723" s="23">
        <v>45936</v>
      </c>
      <c r="D1723" s="89">
        <v>1174</v>
      </c>
      <c r="G1723" t="s">
        <v>1974</v>
      </c>
    </row>
    <row r="1724" spans="1:7">
      <c r="A1724" s="69" t="s">
        <v>1118</v>
      </c>
      <c r="B1724" s="76" t="s">
        <v>1119</v>
      </c>
      <c r="C1724" s="23">
        <v>45936</v>
      </c>
      <c r="D1724" s="11">
        <v>768</v>
      </c>
      <c r="G1724" t="s">
        <v>1974</v>
      </c>
    </row>
    <row r="1725" spans="1:7">
      <c r="A1725" s="234" t="s">
        <v>1401</v>
      </c>
      <c r="B1725" s="234" t="s">
        <v>1038</v>
      </c>
      <c r="C1725" s="23">
        <v>45936</v>
      </c>
      <c r="D1725" s="11">
        <v>225</v>
      </c>
      <c r="G1725" t="s">
        <v>1974</v>
      </c>
    </row>
    <row r="1726" spans="1:7">
      <c r="A1726" s="419" t="s">
        <v>381</v>
      </c>
      <c r="B1726" s="235" t="s">
        <v>55</v>
      </c>
      <c r="C1726" s="23">
        <v>45936</v>
      </c>
      <c r="F1726" s="263" t="s">
        <v>1639</v>
      </c>
      <c r="G1726" t="s">
        <v>1974</v>
      </c>
    </row>
    <row r="1727" spans="1:7">
      <c r="A1727" s="263" t="s">
        <v>1136</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1215</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1217</v>
      </c>
      <c r="B1733" s="76" t="s">
        <v>57</v>
      </c>
      <c r="C1733" s="239">
        <v>45937</v>
      </c>
      <c r="D1733" s="89">
        <v>1597</v>
      </c>
      <c r="F1733" s="11" t="s">
        <v>1987</v>
      </c>
      <c r="G1733" t="s">
        <v>1974</v>
      </c>
    </row>
    <row r="1734" spans="1:7">
      <c r="A1734" s="69" t="s">
        <v>1118</v>
      </c>
      <c r="B1734" s="76" t="s">
        <v>1119</v>
      </c>
      <c r="C1734" s="239">
        <v>45937</v>
      </c>
      <c r="D1734" s="89">
        <v>1014</v>
      </c>
      <c r="G1734" t="s">
        <v>1974</v>
      </c>
    </row>
    <row r="1735" spans="1:7">
      <c r="A1735" s="235" t="s">
        <v>1401</v>
      </c>
      <c r="B1735" s="235" t="s">
        <v>1038</v>
      </c>
      <c r="C1735" s="239">
        <v>45937</v>
      </c>
      <c r="D1735" s="11">
        <v>416</v>
      </c>
      <c r="G1735" t="s">
        <v>1974</v>
      </c>
    </row>
    <row r="1736" spans="1:7" ht="15.75">
      <c r="A1736" s="76" t="s">
        <v>1401</v>
      </c>
      <c r="B1736" s="175" t="s">
        <v>1366</v>
      </c>
      <c r="C1736" s="239">
        <v>45937</v>
      </c>
      <c r="D1736" s="11">
        <v>871</v>
      </c>
      <c r="G1736" t="s">
        <v>1974</v>
      </c>
    </row>
    <row r="1737" spans="1:7">
      <c r="A1737" s="234" t="s">
        <v>1136</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1217</v>
      </c>
      <c r="B1743" s="76" t="s">
        <v>57</v>
      </c>
      <c r="C1743" s="23">
        <v>45938</v>
      </c>
      <c r="D1743" s="11">
        <v>308</v>
      </c>
      <c r="F1743" s="11" t="s">
        <v>1990</v>
      </c>
      <c r="G1743" t="s">
        <v>1974</v>
      </c>
    </row>
    <row r="1744" spans="1:7">
      <c r="A1744" s="234" t="s">
        <v>1197</v>
      </c>
      <c r="B1744" s="235" t="s">
        <v>57</v>
      </c>
      <c r="C1744" s="23">
        <v>45938</v>
      </c>
      <c r="D1744" s="11">
        <v>334</v>
      </c>
      <c r="F1744" s="11" t="s">
        <v>1928</v>
      </c>
      <c r="G1744" t="s">
        <v>1974</v>
      </c>
    </row>
    <row r="1745" spans="1:7" ht="15.75">
      <c r="A1745" s="76" t="s">
        <v>1170</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1038</v>
      </c>
      <c r="C1747" s="23">
        <v>45938</v>
      </c>
      <c r="D1747" s="11">
        <v>418</v>
      </c>
      <c r="G1747" t="s">
        <v>1974</v>
      </c>
    </row>
    <row r="1748" spans="1:7">
      <c r="A1748" s="235" t="s">
        <v>1136</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1217</v>
      </c>
      <c r="B1753" s="331" t="s">
        <v>57</v>
      </c>
      <c r="C1753" s="23">
        <v>45939</v>
      </c>
      <c r="F1753" s="480" t="s">
        <v>377</v>
      </c>
      <c r="G1753" t="s">
        <v>1974</v>
      </c>
    </row>
    <row r="1754" spans="1:7" ht="15.75">
      <c r="A1754" s="27" t="s">
        <v>1170</v>
      </c>
      <c r="B1754" s="175" t="s">
        <v>1366</v>
      </c>
      <c r="C1754" s="239">
        <v>45939</v>
      </c>
      <c r="F1754" s="11" t="s">
        <v>1853</v>
      </c>
      <c r="G1754" t="s">
        <v>1974</v>
      </c>
    </row>
    <row r="1755" spans="1:7">
      <c r="A1755" s="253" t="s">
        <v>1118</v>
      </c>
      <c r="B1755" s="882" t="s">
        <v>1119</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1038</v>
      </c>
      <c r="C1757" s="23">
        <v>45939</v>
      </c>
      <c r="F1757" s="480" t="s">
        <v>377</v>
      </c>
      <c r="G1757" t="s">
        <v>1974</v>
      </c>
    </row>
    <row r="1758" spans="1:7">
      <c r="A1758" s="50" t="s">
        <v>1136</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1217</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1215</v>
      </c>
      <c r="B1764" s="175" t="s">
        <v>1366</v>
      </c>
      <c r="C1764" s="239">
        <v>45940</v>
      </c>
      <c r="F1764" s="263" t="s">
        <v>1992</v>
      </c>
      <c r="G1764" t="s">
        <v>1974</v>
      </c>
    </row>
    <row r="1765" spans="1:7">
      <c r="A1765" s="559" t="s">
        <v>1401</v>
      </c>
      <c r="B1765" s="559" t="s">
        <v>1038</v>
      </c>
      <c r="C1765" s="23">
        <v>45940</v>
      </c>
      <c r="F1765" s="240" t="s">
        <v>1993</v>
      </c>
      <c r="G1765" t="s">
        <v>1974</v>
      </c>
    </row>
    <row r="1766" spans="1:7" ht="15.75">
      <c r="A1766" s="76" t="s">
        <v>1121</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930</v>
      </c>
      <c r="B1773" s="234" t="s">
        <v>57</v>
      </c>
      <c r="C1773" s="23">
        <v>45943</v>
      </c>
      <c r="D1773" s="89">
        <v>1768</v>
      </c>
      <c r="G1773" t="s">
        <v>1974</v>
      </c>
    </row>
    <row r="1774" spans="1:7" ht="15.75">
      <c r="A1774" s="76" t="s">
        <v>1215</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996</v>
      </c>
      <c r="B1780" s="175" t="s">
        <v>1366</v>
      </c>
      <c r="C1780" s="239">
        <v>45944</v>
      </c>
      <c r="F1780" s="263" t="s">
        <v>1997</v>
      </c>
      <c r="G1780" t="s">
        <v>1974</v>
      </c>
    </row>
    <row r="1781" spans="1:7">
      <c r="A1781" s="273" t="s">
        <v>139</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1130</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996</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1118</v>
      </c>
      <c r="B1794" s="175" t="s">
        <v>1366</v>
      </c>
      <c r="C1794" s="239">
        <v>45945</v>
      </c>
      <c r="D1794" s="11">
        <v>986</v>
      </c>
      <c r="G1794" t="s">
        <v>1974</v>
      </c>
    </row>
    <row r="1795" spans="1:7">
      <c r="A1795" s="234" t="s">
        <v>1133</v>
      </c>
      <c r="B1795" s="273" t="s">
        <v>2006</v>
      </c>
      <c r="C1795" s="23">
        <v>45945</v>
      </c>
      <c r="D1795" s="89">
        <v>1457</v>
      </c>
      <c r="F1795" s="11" t="s">
        <v>2007</v>
      </c>
      <c r="G1795" t="s">
        <v>1974</v>
      </c>
    </row>
    <row r="1796" spans="1:7">
      <c r="A1796" s="263" t="s">
        <v>1130</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1133</v>
      </c>
      <c r="B1805" s="233" t="s">
        <v>2006</v>
      </c>
      <c r="C1805" s="239">
        <v>45946</v>
      </c>
      <c r="D1805" s="89">
        <v>1142</v>
      </c>
      <c r="F1805" s="11" t="s">
        <v>2012</v>
      </c>
      <c r="G1805" t="s">
        <v>1974</v>
      </c>
    </row>
    <row r="1806" spans="1:7">
      <c r="A1806" s="234" t="s">
        <v>1130</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1217</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1133</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1133</v>
      </c>
      <c r="B1820" s="244" t="s">
        <v>2006</v>
      </c>
      <c r="C1820" s="23">
        <v>45950</v>
      </c>
      <c r="D1820" s="89">
        <v>1186</v>
      </c>
      <c r="F1820" s="11" t="s">
        <v>1856</v>
      </c>
      <c r="G1820" t="s">
        <v>1974</v>
      </c>
    </row>
    <row r="1821" spans="1:7">
      <c r="A1821" s="559" t="s">
        <v>1130</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1219</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1133</v>
      </c>
      <c r="B1829" s="251" t="s">
        <v>2006</v>
      </c>
      <c r="C1829" s="23">
        <v>45951</v>
      </c>
      <c r="D1829" s="89">
        <v>1564</v>
      </c>
      <c r="F1829" s="11" t="s">
        <v>2024</v>
      </c>
      <c r="G1829" t="s">
        <v>1974</v>
      </c>
    </row>
    <row r="1830" spans="1:7">
      <c r="A1830" s="11" t="s">
        <v>1130</v>
      </c>
      <c r="B1830" s="76" t="s">
        <v>55</v>
      </c>
      <c r="C1830" s="23">
        <v>45951</v>
      </c>
      <c r="D1830" s="11">
        <v>527</v>
      </c>
      <c r="F1830" s="11" t="s">
        <v>2013</v>
      </c>
      <c r="G1830" t="s">
        <v>1974</v>
      </c>
    </row>
    <row r="1831" spans="1:7">
      <c r="A1831" s="449" t="s">
        <v>1148</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1219</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1133</v>
      </c>
      <c r="B1838" s="692" t="s">
        <v>2006</v>
      </c>
      <c r="C1838" s="23">
        <v>45952</v>
      </c>
      <c r="D1838" s="89">
        <v>1012</v>
      </c>
      <c r="F1838" s="11" t="s">
        <v>2030</v>
      </c>
      <c r="G1838" t="s">
        <v>1974</v>
      </c>
    </row>
    <row r="1839" spans="1:7">
      <c r="A1839" s="11" t="s">
        <v>1130</v>
      </c>
      <c r="B1839" s="247" t="s">
        <v>55</v>
      </c>
      <c r="C1839" s="23">
        <v>45952</v>
      </c>
      <c r="D1839" s="11">
        <v>553</v>
      </c>
      <c r="G1839" t="s">
        <v>1974</v>
      </c>
    </row>
    <row r="1840" spans="1:7">
      <c r="A1840" s="82" t="s">
        <v>1148</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1219</v>
      </c>
      <c r="B1847" s="331" t="s">
        <v>57</v>
      </c>
      <c r="C1847" s="23">
        <v>45953</v>
      </c>
      <c r="D1847" s="89">
        <v>1544</v>
      </c>
      <c r="F1847" s="11" t="s">
        <v>2035</v>
      </c>
      <c r="G1847" t="s">
        <v>1974</v>
      </c>
    </row>
    <row r="1848" spans="1:7" ht="15.75">
      <c r="A1848" s="11" t="s">
        <v>1170</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1133</v>
      </c>
      <c r="B1850" s="692" t="s">
        <v>2006</v>
      </c>
      <c r="C1850" s="23">
        <v>45953</v>
      </c>
      <c r="D1850" s="11">
        <v>588</v>
      </c>
      <c r="F1850" s="11" t="s">
        <v>2036</v>
      </c>
      <c r="G1850" t="s">
        <v>1974</v>
      </c>
    </row>
    <row r="1851" spans="1:7">
      <c r="A1851" s="82" t="s">
        <v>1148</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1131</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1219</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1170</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1131</v>
      </c>
      <c r="B1870" s="692" t="s">
        <v>2006</v>
      </c>
      <c r="C1870" s="23">
        <v>45957</v>
      </c>
      <c r="D1870" s="89">
        <v>1323</v>
      </c>
      <c r="F1870" s="11" t="s">
        <v>2048</v>
      </c>
      <c r="G1870" t="s">
        <v>1974</v>
      </c>
    </row>
    <row r="1871" spans="1:7">
      <c r="A1871" s="50" t="s">
        <v>1130</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1219</v>
      </c>
      <c r="B1881" s="331" t="s">
        <v>57</v>
      </c>
      <c r="C1881" s="23">
        <v>45958</v>
      </c>
      <c r="D1881" s="89">
        <v>115</v>
      </c>
      <c r="F1881" s="11" t="s">
        <v>1942</v>
      </c>
      <c r="G1881" t="s">
        <v>1974</v>
      </c>
    </row>
    <row r="1882" spans="1:7" ht="15.75">
      <c r="A1882" s="11" t="s">
        <v>1170</v>
      </c>
      <c r="B1882" s="175" t="s">
        <v>1366</v>
      </c>
      <c r="C1882" s="239">
        <v>45958</v>
      </c>
      <c r="D1882" s="11">
        <v>60</v>
      </c>
      <c r="E1882" s="74">
        <v>886</v>
      </c>
      <c r="F1882" s="11" t="s">
        <v>2054</v>
      </c>
      <c r="G1882" t="s">
        <v>1974</v>
      </c>
    </row>
    <row r="1883" spans="1:7">
      <c r="A1883" s="911" t="s">
        <v>1131</v>
      </c>
      <c r="B1883" s="692" t="s">
        <v>2006</v>
      </c>
      <c r="C1883" s="23">
        <v>45958</v>
      </c>
      <c r="D1883" s="89">
        <v>1516</v>
      </c>
      <c r="F1883" s="11" t="s">
        <v>2055</v>
      </c>
      <c r="G1883" t="s">
        <v>1974</v>
      </c>
    </row>
    <row r="1884" spans="1:7">
      <c r="A1884" s="11" t="s">
        <v>1130</v>
      </c>
      <c r="B1884" s="247" t="s">
        <v>55</v>
      </c>
      <c r="C1884" s="23">
        <v>45958</v>
      </c>
      <c r="D1884" s="89">
        <v>1224</v>
      </c>
      <c r="G1884" t="s">
        <v>1974</v>
      </c>
    </row>
    <row r="1885" spans="1:7">
      <c r="A1885" s="50" t="s">
        <v>1130</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1131</v>
      </c>
      <c r="B1894" s="95" t="s">
        <v>2006</v>
      </c>
      <c r="C1894" s="23">
        <v>45959</v>
      </c>
      <c r="D1894" s="11">
        <v>790</v>
      </c>
      <c r="F1894" s="11" t="s">
        <v>2062</v>
      </c>
      <c r="G1894" t="s">
        <v>1974</v>
      </c>
    </row>
    <row r="1895" spans="1:7">
      <c r="A1895" s="11" t="s">
        <v>1130</v>
      </c>
      <c r="B1895" s="247" t="s">
        <v>55</v>
      </c>
      <c r="C1895" s="23">
        <v>45959</v>
      </c>
      <c r="D1895" s="11">
        <v>343</v>
      </c>
      <c r="G1895" t="s">
        <v>1974</v>
      </c>
    </row>
    <row r="1896" spans="1:7">
      <c r="A1896" s="82" t="s">
        <v>1128</v>
      </c>
      <c r="B1896" s="50" t="s">
        <v>55</v>
      </c>
      <c r="C1896" s="23">
        <v>45959</v>
      </c>
      <c r="D1896" s="89">
        <v>3179</v>
      </c>
      <c r="G1896" t="s">
        <v>1974</v>
      </c>
    </row>
    <row r="1897" spans="1:7" ht="15.75">
      <c r="A1897" s="76" t="s">
        <v>1118</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1229</v>
      </c>
      <c r="B1907" s="175" t="s">
        <v>1366</v>
      </c>
      <c r="C1907" s="239">
        <v>45960</v>
      </c>
      <c r="D1907" s="11">
        <v>502</v>
      </c>
      <c r="E1907" s="135"/>
      <c r="F1907" s="50" t="s">
        <v>1798</v>
      </c>
      <c r="G1907" t="s">
        <v>1974</v>
      </c>
    </row>
    <row r="1908" spans="1:7" ht="15.75">
      <c r="A1908" s="11" t="s">
        <v>1219</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1130</v>
      </c>
      <c r="B1910" s="247" t="s">
        <v>55</v>
      </c>
      <c r="C1910" s="23">
        <v>45960</v>
      </c>
      <c r="E1910" s="182"/>
      <c r="F1910" s="76" t="s">
        <v>1462</v>
      </c>
      <c r="G1910" t="s">
        <v>1974</v>
      </c>
    </row>
    <row r="1911" spans="1:7">
      <c r="A1911" s="480" t="s">
        <v>1131</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1118</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1131</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1148</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1229</v>
      </c>
      <c r="B1932" s="175" t="s">
        <v>1366</v>
      </c>
      <c r="C1932" s="239">
        <v>45964</v>
      </c>
      <c r="D1932" s="11">
        <v>259</v>
      </c>
      <c r="G1932" t="s">
        <v>2080</v>
      </c>
    </row>
    <row r="1933" spans="1:7">
      <c r="A1933" s="233" t="s">
        <v>1148</v>
      </c>
      <c r="B1933" s="274" t="s">
        <v>2006</v>
      </c>
      <c r="C1933" s="23">
        <v>45964</v>
      </c>
      <c r="D1933" s="11">
        <v>463</v>
      </c>
      <c r="G1933" t="s">
        <v>2080</v>
      </c>
    </row>
    <row r="1934" spans="1:7">
      <c r="A1934" s="234" t="s">
        <v>1128</v>
      </c>
      <c r="B1934" s="234" t="s">
        <v>55</v>
      </c>
      <c r="C1934" s="23">
        <v>45964</v>
      </c>
      <c r="D1934" s="11">
        <v>882</v>
      </c>
      <c r="F1934" s="11" t="s">
        <v>2082</v>
      </c>
      <c r="G1934" t="s">
        <v>2080</v>
      </c>
    </row>
    <row r="1935" spans="1:7" ht="15.75">
      <c r="A1935" s="76" t="s">
        <v>1118</v>
      </c>
      <c r="B1935" s="175" t="s">
        <v>1366</v>
      </c>
      <c r="C1935" s="239">
        <v>45964</v>
      </c>
      <c r="F1935" s="11" t="s">
        <v>1827</v>
      </c>
      <c r="G1935" t="s">
        <v>2080</v>
      </c>
    </row>
    <row r="1936" spans="1:7">
      <c r="A1936" s="233" t="s">
        <v>1118</v>
      </c>
      <c r="B1936" s="274" t="s">
        <v>2083</v>
      </c>
      <c r="C1936" s="23">
        <v>45964</v>
      </c>
      <c r="E1936" s="250">
        <v>3846</v>
      </c>
      <c r="F1936" s="11" t="s">
        <v>2084</v>
      </c>
      <c r="G1936" t="s">
        <v>2080</v>
      </c>
    </row>
    <row r="1937" spans="1:7">
      <c r="A1937" s="235" t="s">
        <v>1118</v>
      </c>
      <c r="B1937" s="273" t="s">
        <v>1119</v>
      </c>
      <c r="C1937" s="23">
        <v>45964</v>
      </c>
      <c r="F1937" s="624" t="s">
        <v>2085</v>
      </c>
      <c r="G1937" t="s">
        <v>2080</v>
      </c>
    </row>
    <row r="1938" spans="1:7" ht="15.75">
      <c r="A1938" s="76" t="s">
        <v>1156</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1229</v>
      </c>
      <c r="B1947" s="235" t="s">
        <v>1437</v>
      </c>
      <c r="C1947" s="23">
        <v>45965</v>
      </c>
      <c r="D1947" s="11">
        <v>817</v>
      </c>
      <c r="G1947" t="s">
        <v>2080</v>
      </c>
    </row>
    <row r="1948" spans="1:7" ht="15.75">
      <c r="A1948" s="11" t="s">
        <v>1229</v>
      </c>
      <c r="B1948" s="175" t="s">
        <v>1366</v>
      </c>
      <c r="C1948" s="239">
        <v>45965</v>
      </c>
      <c r="D1948" s="11">
        <v>270</v>
      </c>
      <c r="G1948" t="s">
        <v>2080</v>
      </c>
    </row>
    <row r="1949" spans="1:7">
      <c r="A1949" s="911" t="s">
        <v>1148</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1128</v>
      </c>
      <c r="B1951" s="11" t="s">
        <v>55</v>
      </c>
      <c r="C1951" s="23">
        <v>45965</v>
      </c>
      <c r="D1951" s="89">
        <v>1072</v>
      </c>
      <c r="F1951" s="11" t="s">
        <v>2089</v>
      </c>
      <c r="G1951" t="s">
        <v>2080</v>
      </c>
    </row>
    <row r="1952" spans="1:7">
      <c r="A1952" s="678" t="s">
        <v>1133</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1229</v>
      </c>
      <c r="B1960" s="235" t="s">
        <v>1437</v>
      </c>
      <c r="C1960" s="23">
        <v>45966</v>
      </c>
      <c r="D1960" s="89">
        <v>1377</v>
      </c>
      <c r="G1960" t="s">
        <v>2080</v>
      </c>
    </row>
    <row r="1961" spans="1:7" ht="15.75">
      <c r="A1961" s="76" t="s">
        <v>1229</v>
      </c>
      <c r="B1961" s="175" t="s">
        <v>1366</v>
      </c>
      <c r="C1961" s="239">
        <v>45966</v>
      </c>
      <c r="D1961" s="11">
        <v>829</v>
      </c>
      <c r="G1961" t="s">
        <v>2080</v>
      </c>
    </row>
    <row r="1962" spans="1:7">
      <c r="A1962" s="233" t="s">
        <v>1004</v>
      </c>
      <c r="B1962" s="233" t="s">
        <v>57</v>
      </c>
      <c r="C1962" s="23">
        <v>45966</v>
      </c>
      <c r="D1962" s="89">
        <v>1031</v>
      </c>
      <c r="G1962" t="s">
        <v>2080</v>
      </c>
    </row>
    <row r="1963" spans="1:7">
      <c r="A1963" s="76" t="s">
        <v>1148</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1128</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1118</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1229</v>
      </c>
      <c r="B1974" s="235" t="s">
        <v>1437</v>
      </c>
      <c r="C1974" s="23">
        <v>45967</v>
      </c>
      <c r="D1974" s="11">
        <v>183</v>
      </c>
      <c r="G1974" t="s">
        <v>2080</v>
      </c>
    </row>
    <row r="1975" spans="1:7" ht="15.75">
      <c r="A1975" s="11" t="s">
        <v>1229</v>
      </c>
      <c r="B1975" s="175" t="s">
        <v>1366</v>
      </c>
      <c r="C1975" s="239">
        <v>45967</v>
      </c>
      <c r="D1975" s="11">
        <v>270</v>
      </c>
      <c r="G1975" t="s">
        <v>2080</v>
      </c>
    </row>
    <row r="1976" spans="1:7">
      <c r="A1976" s="911" t="s">
        <v>1148</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1128</v>
      </c>
      <c r="B1978" s="11" t="s">
        <v>55</v>
      </c>
      <c r="C1978" s="23">
        <v>45967</v>
      </c>
      <c r="D1978" s="11">
        <v>209</v>
      </c>
      <c r="G1978" t="s">
        <v>2080</v>
      </c>
    </row>
    <row r="1979" spans="1:7">
      <c r="A1979" s="480" t="s">
        <v>1146</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1229</v>
      </c>
      <c r="B1984" s="235" t="s">
        <v>1437</v>
      </c>
      <c r="C1984" s="23">
        <v>45968</v>
      </c>
      <c r="G1984" t="s">
        <v>2080</v>
      </c>
    </row>
    <row r="1985" spans="1:7" ht="15.75">
      <c r="A1985" s="76" t="s">
        <v>1146</v>
      </c>
      <c r="B1985" s="175" t="s">
        <v>1366</v>
      </c>
      <c r="C1985" s="239">
        <v>45968</v>
      </c>
      <c r="D1985" s="11">
        <v>350</v>
      </c>
      <c r="G1985" t="s">
        <v>2080</v>
      </c>
    </row>
    <row r="1986" spans="1:7">
      <c r="A1986" s="233" t="s">
        <v>1146</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1131</v>
      </c>
      <c r="B1988" s="76" t="s">
        <v>2006</v>
      </c>
      <c r="C1988" s="23">
        <v>45968</v>
      </c>
      <c r="F1988" s="240" t="s">
        <v>1743</v>
      </c>
      <c r="G1988" t="s">
        <v>2080</v>
      </c>
    </row>
    <row r="1989" spans="1:7">
      <c r="A1989" s="178" t="s">
        <v>1136</v>
      </c>
      <c r="B1989" s="11" t="s">
        <v>55</v>
      </c>
      <c r="C1989" s="23">
        <v>45968</v>
      </c>
      <c r="D1989" s="11">
        <v>569</v>
      </c>
      <c r="G1989" t="s">
        <v>2080</v>
      </c>
    </row>
    <row r="1990" spans="1:7">
      <c r="A1990" s="178" t="s">
        <v>1087</v>
      </c>
      <c r="B1990" s="11" t="s">
        <v>57</v>
      </c>
      <c r="C1990" s="23">
        <v>45968</v>
      </c>
      <c r="D1990" s="89">
        <v>2948</v>
      </c>
      <c r="G1990" t="s">
        <v>2080</v>
      </c>
    </row>
    <row r="1991" spans="1:7">
      <c r="A1991" s="631" t="s">
        <v>1276</v>
      </c>
      <c r="B1991" s="271" t="s">
        <v>62</v>
      </c>
      <c r="C1991" s="23">
        <v>45971</v>
      </c>
      <c r="D1991" s="89">
        <v>560</v>
      </c>
      <c r="G1991" t="s">
        <v>2080</v>
      </c>
    </row>
    <row r="1992" spans="1:7" ht="15.75">
      <c r="A1992" s="76" t="s">
        <v>1229</v>
      </c>
      <c r="B1992" s="175" t="s">
        <v>1366</v>
      </c>
      <c r="C1992" s="239">
        <v>45971</v>
      </c>
      <c r="D1992" s="11">
        <v>558</v>
      </c>
      <c r="G1992" t="s">
        <v>2080</v>
      </c>
    </row>
    <row r="1993" spans="1:7">
      <c r="A1993" s="244" t="s">
        <v>1229</v>
      </c>
      <c r="B1993" s="233" t="s">
        <v>1437</v>
      </c>
      <c r="C1993" s="23">
        <v>45971</v>
      </c>
      <c r="F1993" s="11" t="s">
        <v>1806</v>
      </c>
      <c r="G1993" t="s">
        <v>2080</v>
      </c>
    </row>
    <row r="1994" spans="1:7">
      <c r="A1994" s="244" t="s">
        <v>1004</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1128</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1087</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1133</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1229</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1004</v>
      </c>
      <c r="B2009" s="50" t="s">
        <v>57</v>
      </c>
      <c r="C2009" s="23">
        <v>45973</v>
      </c>
      <c r="D2009" s="11">
        <v>890</v>
      </c>
      <c r="G2009" t="s">
        <v>2080</v>
      </c>
    </row>
    <row r="2010" spans="1:7">
      <c r="A2010" s="11" t="s">
        <v>1004</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1131</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1087</v>
      </c>
      <c r="B2017" s="11" t="s">
        <v>57</v>
      </c>
      <c r="C2017" s="23">
        <v>45973</v>
      </c>
      <c r="D2017" s="11">
        <v>242</v>
      </c>
      <c r="G2017" t="s">
        <v>2080</v>
      </c>
    </row>
    <row r="2018" spans="1:7">
      <c r="A2018" s="11" t="s">
        <v>1297</v>
      </c>
      <c r="B2018" s="11" t="s">
        <v>57</v>
      </c>
      <c r="C2018" s="23">
        <v>45973</v>
      </c>
      <c r="D2018" s="89">
        <v>1264</v>
      </c>
      <c r="G2018" t="s">
        <v>2080</v>
      </c>
    </row>
    <row r="2019" spans="1:7">
      <c r="A2019" s="50" t="s">
        <v>1092</v>
      </c>
      <c r="B2019" s="50" t="s">
        <v>57</v>
      </c>
      <c r="C2019" s="23">
        <v>45973</v>
      </c>
      <c r="D2019" s="89">
        <v>3678</v>
      </c>
      <c r="G2019" t="s">
        <v>2080</v>
      </c>
    </row>
    <row r="2020" spans="1:7" ht="15.75">
      <c r="A2020" s="11" t="s">
        <v>1229</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1121</v>
      </c>
      <c r="B2028" s="175" t="s">
        <v>1366</v>
      </c>
      <c r="C2028" s="239">
        <v>45974</v>
      </c>
      <c r="F2028" s="11" t="s">
        <v>1523</v>
      </c>
      <c r="G2028" t="s">
        <v>2080</v>
      </c>
    </row>
    <row r="2029" spans="1:7">
      <c r="A2029" s="103" t="s">
        <v>1092</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1094</v>
      </c>
      <c r="B2032" s="50" t="s">
        <v>57</v>
      </c>
      <c r="C2032" s="23">
        <v>45974</v>
      </c>
      <c r="D2032" s="11">
        <v>598</v>
      </c>
      <c r="G2032" t="s">
        <v>2080</v>
      </c>
    </row>
    <row r="2033" spans="1:7" ht="15.75">
      <c r="A2033" s="76" t="s">
        <v>1229</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1229</v>
      </c>
      <c r="B2039" s="175" t="s">
        <v>1366</v>
      </c>
      <c r="C2039" s="239">
        <v>45978</v>
      </c>
      <c r="D2039" s="11">
        <v>127</v>
      </c>
      <c r="G2039" t="s">
        <v>2080</v>
      </c>
    </row>
    <row r="2040" spans="1:7" ht="15.75">
      <c r="A2040" s="76" t="s">
        <v>1229</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1089</v>
      </c>
      <c r="B2050" s="76" t="s">
        <v>57</v>
      </c>
      <c r="C2050" s="23">
        <v>45978</v>
      </c>
      <c r="D2050" s="89">
        <v>5466</v>
      </c>
      <c r="G2050" t="s">
        <v>2080</v>
      </c>
    </row>
    <row r="2051" spans="1:7">
      <c r="A2051" s="233" t="s">
        <v>1297</v>
      </c>
      <c r="B2051" s="233" t="s">
        <v>57</v>
      </c>
      <c r="C2051" s="23">
        <v>45978</v>
      </c>
      <c r="D2051" s="89">
        <v>1662</v>
      </c>
      <c r="G2051" t="s">
        <v>2080</v>
      </c>
    </row>
    <row r="2052" spans="1:7">
      <c r="A2052" s="233" t="s">
        <v>1094</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1004</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1183</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1125</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1094</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1183</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1125</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1183</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1089</v>
      </c>
      <c r="B2086" s="282" t="s">
        <v>57</v>
      </c>
      <c r="C2086" s="23">
        <v>45981</v>
      </c>
      <c r="D2086" s="89">
        <v>2252</v>
      </c>
      <c r="F2086" s="27"/>
      <c r="G2086" t="s">
        <v>2080</v>
      </c>
    </row>
    <row r="2087" spans="1:7">
      <c r="A2087" s="247" t="s">
        <v>1094</v>
      </c>
      <c r="B2087" s="309" t="s">
        <v>57</v>
      </c>
      <c r="C2087" s="23">
        <v>45981</v>
      </c>
      <c r="D2087" s="689">
        <v>1027</v>
      </c>
      <c r="F2087" s="27"/>
      <c r="G2087" t="s">
        <v>2080</v>
      </c>
    </row>
    <row r="2088" spans="1:7">
      <c r="A2088" s="273" t="s">
        <v>1097</v>
      </c>
      <c r="B2088" s="282" t="s">
        <v>57</v>
      </c>
      <c r="C2088" s="23">
        <v>45981</v>
      </c>
      <c r="D2088" s="89">
        <v>1420</v>
      </c>
      <c r="F2088" s="27"/>
      <c r="G2088" t="s">
        <v>2080</v>
      </c>
    </row>
    <row r="2089" spans="1:7">
      <c r="A2089" s="247" t="s">
        <v>1100</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1125</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1166</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1094</v>
      </c>
      <c r="B2099" s="107" t="s">
        <v>57</v>
      </c>
      <c r="C2099" s="23">
        <v>45982</v>
      </c>
      <c r="D2099" s="11">
        <v>490</v>
      </c>
      <c r="F2099" s="27"/>
      <c r="G2099" t="s">
        <v>2080</v>
      </c>
    </row>
    <row r="2100" spans="1:7">
      <c r="A2100" s="321" t="s">
        <v>1097</v>
      </c>
      <c r="B2100" s="107" t="s">
        <v>57</v>
      </c>
      <c r="C2100" s="23">
        <v>45982</v>
      </c>
      <c r="D2100" s="89">
        <v>3043</v>
      </c>
      <c r="F2100" s="27"/>
      <c r="G2100" t="s">
        <v>2080</v>
      </c>
    </row>
    <row r="2101" spans="1:7">
      <c r="A2101" s="321" t="s">
        <v>1100</v>
      </c>
      <c r="B2101" s="107" t="s">
        <v>57</v>
      </c>
      <c r="C2101" s="23">
        <v>45982</v>
      </c>
      <c r="D2101" s="89">
        <v>1217</v>
      </c>
      <c r="F2101" s="27"/>
      <c r="G2101" t="s">
        <v>2080</v>
      </c>
    </row>
    <row r="2102" spans="1:7" ht="15.75">
      <c r="A2102" s="27" t="s">
        <v>1062</v>
      </c>
      <c r="B2102" s="175" t="s">
        <v>1366</v>
      </c>
      <c r="C2102" s="239">
        <v>45982</v>
      </c>
      <c r="E2102" s="250">
        <v>2257</v>
      </c>
      <c r="F2102" s="27" t="s">
        <v>1804</v>
      </c>
      <c r="G2102" t="s">
        <v>2080</v>
      </c>
    </row>
    <row r="2103" spans="1:7" ht="15.75">
      <c r="A2103" s="27" t="s">
        <v>1065</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1183</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1148</v>
      </c>
      <c r="B2118" s="296" t="s">
        <v>2006</v>
      </c>
      <c r="C2118" s="23">
        <v>45985</v>
      </c>
      <c r="D2118" s="74"/>
      <c r="E2118" s="11"/>
      <c r="F2118" s="1271" t="s">
        <v>2143</v>
      </c>
      <c r="G2118" t="s">
        <v>2080</v>
      </c>
    </row>
    <row r="2119" spans="1:7">
      <c r="A2119" s="347" t="s">
        <v>1146</v>
      </c>
      <c r="B2119" s="178" t="s">
        <v>2006</v>
      </c>
      <c r="C2119" s="23">
        <v>45985</v>
      </c>
      <c r="D2119" s="74"/>
      <c r="E2119" s="11"/>
      <c r="F2119" s="1271" t="s">
        <v>2144</v>
      </c>
      <c r="G2119" t="s">
        <v>2080</v>
      </c>
    </row>
    <row r="2120" spans="1:7">
      <c r="A2120" s="11" t="s">
        <v>1131</v>
      </c>
      <c r="B2120" s="178" t="s">
        <v>2006</v>
      </c>
      <c r="C2120" s="23">
        <v>45985</v>
      </c>
      <c r="D2120" s="74"/>
      <c r="E2120" s="11"/>
      <c r="F2120" s="1271" t="s">
        <v>2145</v>
      </c>
      <c r="G2120" t="s">
        <v>2080</v>
      </c>
    </row>
    <row r="2121" spans="1:7">
      <c r="A2121" s="50" t="s">
        <v>1163</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1148</v>
      </c>
      <c r="B2131" s="296" t="s">
        <v>2006</v>
      </c>
      <c r="C2131" s="23">
        <v>45986</v>
      </c>
      <c r="D2131" s="74"/>
      <c r="E2131" s="11"/>
      <c r="F2131" s="76" t="s">
        <v>2149</v>
      </c>
      <c r="G2131" t="s">
        <v>2080</v>
      </c>
    </row>
    <row r="2132" spans="1:7">
      <c r="A2132" s="347" t="s">
        <v>1146</v>
      </c>
      <c r="B2132" s="178" t="s">
        <v>2006</v>
      </c>
      <c r="C2132" s="23">
        <v>45986</v>
      </c>
      <c r="D2132" s="74"/>
      <c r="E2132" s="11"/>
      <c r="F2132" s="76" t="s">
        <v>2149</v>
      </c>
      <c r="G2132" t="s">
        <v>2080</v>
      </c>
    </row>
    <row r="2133" spans="1:7">
      <c r="A2133" s="11" t="s">
        <v>1131</v>
      </c>
      <c r="B2133" s="178" t="s">
        <v>2006</v>
      </c>
      <c r="C2133" s="23">
        <v>45986</v>
      </c>
      <c r="D2133" s="74"/>
      <c r="E2133" s="11"/>
      <c r="F2133" s="76" t="s">
        <v>2149</v>
      </c>
      <c r="G2133" t="s">
        <v>2080</v>
      </c>
    </row>
    <row r="2134" spans="1:7">
      <c r="A2134" s="11" t="s">
        <v>1166</v>
      </c>
      <c r="B2134" s="11" t="s">
        <v>2006</v>
      </c>
      <c r="C2134" s="23">
        <v>45986</v>
      </c>
      <c r="D2134" s="250">
        <v>2568</v>
      </c>
      <c r="E2134" s="11"/>
      <c r="G2134" t="s">
        <v>2080</v>
      </c>
    </row>
    <row r="2135" spans="1:7">
      <c r="A2135" s="11" t="s">
        <v>1163</v>
      </c>
      <c r="B2135" s="11" t="s">
        <v>2006</v>
      </c>
      <c r="C2135" s="23">
        <v>45986</v>
      </c>
      <c r="D2135" s="89">
        <v>2537</v>
      </c>
      <c r="E2135" s="182"/>
      <c r="F2135" s="103"/>
      <c r="G2135" t="s">
        <v>2080</v>
      </c>
    </row>
    <row r="2136" spans="1:7">
      <c r="A2136" s="260" t="s">
        <v>1081</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1100</v>
      </c>
      <c r="B2139" s="107" t="s">
        <v>57</v>
      </c>
      <c r="C2139" s="23">
        <v>45986</v>
      </c>
      <c r="D2139" s="89">
        <v>3311</v>
      </c>
      <c r="G2139" t="s">
        <v>2080</v>
      </c>
    </row>
    <row r="2140" spans="1:7">
      <c r="A2140" s="27" t="s">
        <v>1289</v>
      </c>
      <c r="B2140" s="107" t="s">
        <v>57</v>
      </c>
      <c r="C2140" s="23">
        <v>45986</v>
      </c>
      <c r="D2140" s="89">
        <v>1175</v>
      </c>
      <c r="G2140" t="s">
        <v>2080</v>
      </c>
    </row>
    <row r="2141" spans="1:7">
      <c r="A2141" s="178" t="s">
        <v>1097</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1148</v>
      </c>
      <c r="B2151" s="235" t="s">
        <v>2006</v>
      </c>
      <c r="C2151" s="23">
        <v>45987</v>
      </c>
      <c r="D2151" s="74"/>
      <c r="E2151" s="11"/>
      <c r="F2151" s="76" t="s">
        <v>2149</v>
      </c>
      <c r="G2151" t="s">
        <v>2080</v>
      </c>
    </row>
    <row r="2152" spans="1:7">
      <c r="A2152" s="76" t="s">
        <v>1146</v>
      </c>
      <c r="B2152" s="76" t="s">
        <v>2006</v>
      </c>
      <c r="C2152" s="23">
        <v>45987</v>
      </c>
      <c r="D2152" s="74"/>
      <c r="E2152" s="11"/>
      <c r="F2152" s="76" t="s">
        <v>2149</v>
      </c>
      <c r="G2152" t="s">
        <v>2080</v>
      </c>
    </row>
    <row r="2153" spans="1:7">
      <c r="A2153" s="234" t="s">
        <v>1131</v>
      </c>
      <c r="B2153" s="234" t="s">
        <v>2006</v>
      </c>
      <c r="C2153" s="262">
        <v>45987</v>
      </c>
      <c r="D2153" s="74"/>
      <c r="E2153" s="11"/>
      <c r="F2153" s="76" t="s">
        <v>2149</v>
      </c>
      <c r="G2153" t="s">
        <v>2080</v>
      </c>
    </row>
    <row r="2154" spans="1:7">
      <c r="A2154" s="76" t="s">
        <v>1128</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1121</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1067</v>
      </c>
      <c r="B2160" s="175" t="s">
        <v>1366</v>
      </c>
      <c r="C2160" s="239">
        <v>45987</v>
      </c>
      <c r="E2160" s="74">
        <v>175</v>
      </c>
      <c r="G2160" t="s">
        <v>2080</v>
      </c>
    </row>
    <row r="2161" spans="1:7">
      <c r="A2161" s="234" t="s">
        <v>1067</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1069</v>
      </c>
      <c r="B2164" s="175" t="s">
        <v>1366</v>
      </c>
      <c r="C2164" s="239">
        <v>45987</v>
      </c>
      <c r="E2164" s="250">
        <v>1264</v>
      </c>
      <c r="G2164" t="s">
        <v>2080</v>
      </c>
    </row>
    <row r="2165" spans="1:7" ht="15.75">
      <c r="A2165" s="76" t="s">
        <v>1071</v>
      </c>
      <c r="B2165" s="175" t="s">
        <v>1366</v>
      </c>
      <c r="C2165" s="239">
        <v>45987</v>
      </c>
      <c r="E2165" s="250">
        <v>1520</v>
      </c>
      <c r="G2165" t="s">
        <v>2080</v>
      </c>
    </row>
    <row r="2166" spans="1:7" ht="15.75">
      <c r="A2166" s="76" t="s">
        <v>1073</v>
      </c>
      <c r="B2166" s="175" t="s">
        <v>1366</v>
      </c>
      <c r="C2166" s="239">
        <v>45987</v>
      </c>
      <c r="E2166" s="250">
        <v>1739</v>
      </c>
      <c r="G2166" t="s">
        <v>2080</v>
      </c>
    </row>
    <row r="2167" spans="1:7" ht="15.75">
      <c r="A2167" s="76" t="s">
        <v>1075</v>
      </c>
      <c r="B2167" s="175" t="s">
        <v>1366</v>
      </c>
      <c r="C2167" s="239">
        <v>45987</v>
      </c>
      <c r="E2167" s="250">
        <v>1584</v>
      </c>
      <c r="G2167" t="s">
        <v>2080</v>
      </c>
    </row>
    <row r="2168" spans="1:7" ht="15.75">
      <c r="A2168" s="76" t="s">
        <v>1077</v>
      </c>
      <c r="B2168" s="175" t="s">
        <v>1366</v>
      </c>
      <c r="C2168" s="239">
        <v>45987</v>
      </c>
      <c r="E2168" s="250">
        <v>1140</v>
      </c>
      <c r="G2168" t="s">
        <v>2080</v>
      </c>
    </row>
    <row r="2169" spans="1:7" ht="15.75">
      <c r="A2169" s="76" t="s">
        <v>1079</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1163</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1081</v>
      </c>
      <c r="B2183" s="237" t="s">
        <v>57</v>
      </c>
      <c r="C2183" s="23">
        <v>45992</v>
      </c>
      <c r="D2183" s="89">
        <v>3084</v>
      </c>
      <c r="G2183" t="s">
        <v>2160</v>
      </c>
    </row>
    <row r="2184" spans="1:7">
      <c r="A2184" s="240" t="s">
        <v>1320</v>
      </c>
      <c r="B2184" s="240" t="s">
        <v>57</v>
      </c>
      <c r="C2184" s="23">
        <v>45992</v>
      </c>
      <c r="D2184" s="89">
        <v>1829</v>
      </c>
      <c r="G2184" t="s">
        <v>2160</v>
      </c>
    </row>
    <row r="2185" spans="1:7">
      <c r="A2185" s="178" t="s">
        <v>1084</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1084</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1203</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1163</v>
      </c>
      <c r="B2205" s="76" t="s">
        <v>2006</v>
      </c>
      <c r="C2205" s="23">
        <v>45994</v>
      </c>
      <c r="D2205" s="89">
        <v>1677</v>
      </c>
      <c r="G2205" t="s">
        <v>2160</v>
      </c>
    </row>
    <row r="2206" spans="1:7">
      <c r="A2206" s="246" t="s">
        <v>1084</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1186</v>
      </c>
      <c r="B2213" s="235" t="s">
        <v>57</v>
      </c>
      <c r="C2213" s="23">
        <v>45995</v>
      </c>
      <c r="D2213" s="89">
        <v>1431</v>
      </c>
      <c r="F2213" s="11" t="s">
        <v>2178</v>
      </c>
      <c r="G2213" t="s">
        <v>2160</v>
      </c>
    </row>
    <row r="2214" spans="1:7">
      <c r="A2214" s="76" t="s">
        <v>1203</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1203</v>
      </c>
      <c r="B2217" s="176" t="s">
        <v>898</v>
      </c>
      <c r="C2217" s="239">
        <v>45995</v>
      </c>
      <c r="D2217" s="89">
        <v>150</v>
      </c>
      <c r="F2217" s="11" t="s">
        <v>2182</v>
      </c>
      <c r="G2217" t="s">
        <v>2160</v>
      </c>
    </row>
    <row r="2218" spans="1:7">
      <c r="A2218" s="233" t="s">
        <v>1163</v>
      </c>
      <c r="B2218" s="233" t="s">
        <v>2006</v>
      </c>
      <c r="C2218" s="23">
        <v>45995</v>
      </c>
      <c r="D2218" s="89">
        <v>1316</v>
      </c>
      <c r="G2218" t="s">
        <v>2160</v>
      </c>
    </row>
    <row r="2219" spans="1:7">
      <c r="A2219" s="76" t="s">
        <v>1166</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1089</v>
      </c>
      <c r="B2221" s="175" t="s">
        <v>1366</v>
      </c>
      <c r="C2221" s="239">
        <v>45995</v>
      </c>
      <c r="D2221" s="11">
        <v>64</v>
      </c>
      <c r="F2221" s="11" t="s">
        <v>2184</v>
      </c>
      <c r="G2221" t="s">
        <v>2160</v>
      </c>
    </row>
    <row r="2222" spans="1:7">
      <c r="A2222" s="317" t="s">
        <v>1097</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1166</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1092</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1203</v>
      </c>
      <c r="B2241" s="176" t="s">
        <v>898</v>
      </c>
      <c r="C2241" s="239">
        <v>45999</v>
      </c>
      <c r="D2241" s="89">
        <v>1172</v>
      </c>
      <c r="E2241" s="135"/>
      <c r="F2241" s="50" t="s">
        <v>2193</v>
      </c>
      <c r="G2241" t="s">
        <v>2160</v>
      </c>
    </row>
    <row r="2242" spans="1:7">
      <c r="A2242" s="317" t="s">
        <v>1186</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1166</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1186</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1200</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1161</v>
      </c>
      <c r="B2257" s="103" t="s">
        <v>2006</v>
      </c>
      <c r="C2257" s="23">
        <v>46000</v>
      </c>
      <c r="D2257" s="89">
        <v>1640</v>
      </c>
      <c r="F2257" s="11" t="s">
        <v>2202</v>
      </c>
      <c r="G2257" t="s">
        <v>2160</v>
      </c>
    </row>
    <row r="2258" spans="1:7">
      <c r="A2258" s="321" t="s">
        <v>1103</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1109</v>
      </c>
      <c r="B2261" s="74" t="s">
        <v>57</v>
      </c>
      <c r="C2261" s="23">
        <v>46000</v>
      </c>
      <c r="D2261" s="89">
        <v>1111</v>
      </c>
      <c r="G2261" t="s">
        <v>2160</v>
      </c>
    </row>
    <row r="2262" spans="1:7">
      <c r="A2262" s="321" t="s">
        <v>1112</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1186</v>
      </c>
      <c r="B2268" s="282" t="s">
        <v>57</v>
      </c>
      <c r="C2268" s="23">
        <v>46001</v>
      </c>
      <c r="D2268" s="11">
        <v>621</v>
      </c>
      <c r="F2268" s="11" t="s">
        <v>2206</v>
      </c>
      <c r="G2268" t="s">
        <v>2160</v>
      </c>
    </row>
    <row r="2269" spans="1:7">
      <c r="A2269" s="76" t="s">
        <v>1200</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1161</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1103</v>
      </c>
      <c r="B2273" s="76" t="s">
        <v>57</v>
      </c>
      <c r="C2273" s="23">
        <v>46001</v>
      </c>
      <c r="D2273" s="89">
        <v>1251</v>
      </c>
      <c r="G2273" t="s">
        <v>2160</v>
      </c>
    </row>
    <row r="2274" spans="1:7">
      <c r="A2274" s="234" t="s">
        <v>1302</v>
      </c>
      <c r="B2274" s="233" t="s">
        <v>57</v>
      </c>
      <c r="C2274" s="23">
        <v>46001</v>
      </c>
      <c r="D2274" s="11">
        <v>931</v>
      </c>
      <c r="G2274" t="s">
        <v>2160</v>
      </c>
    </row>
    <row r="2275" spans="1:7">
      <c r="A2275" s="76" t="s">
        <v>1112</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1109</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1194</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1103</v>
      </c>
      <c r="B2287" s="27" t="s">
        <v>57</v>
      </c>
      <c r="C2287" s="23">
        <v>46002</v>
      </c>
      <c r="D2287" s="89">
        <v>3172</v>
      </c>
      <c r="G2287" t="s">
        <v>2160</v>
      </c>
    </row>
    <row r="2288" spans="1:7">
      <c r="A2288" s="688" t="s">
        <v>1094</v>
      </c>
      <c r="B2288" s="27" t="s">
        <v>57</v>
      </c>
      <c r="C2288" s="23">
        <v>46002</v>
      </c>
      <c r="D2288" s="11">
        <v>242</v>
      </c>
      <c r="F2288" s="11" t="s">
        <v>2217</v>
      </c>
      <c r="G2288" t="s">
        <v>2160</v>
      </c>
    </row>
    <row r="2289" spans="1:7">
      <c r="A2289" s="315" t="s">
        <v>1112</v>
      </c>
      <c r="B2289" s="11" t="s">
        <v>57</v>
      </c>
      <c r="C2289" s="23">
        <v>46002</v>
      </c>
      <c r="D2289" s="89">
        <v>1194</v>
      </c>
      <c r="G2289" t="s">
        <v>2160</v>
      </c>
    </row>
    <row r="2290" spans="1:7">
      <c r="A2290" s="1270" t="s">
        <v>1109</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1094</v>
      </c>
      <c r="B2298" s="233" t="s">
        <v>57</v>
      </c>
      <c r="C2298" s="23">
        <v>46003</v>
      </c>
      <c r="F2298" s="263" t="s">
        <v>2223</v>
      </c>
      <c r="G2298" t="s">
        <v>2160</v>
      </c>
    </row>
    <row r="2299" spans="1:7">
      <c r="A2299" s="234" t="s">
        <v>1112</v>
      </c>
      <c r="B2299" s="234" t="s">
        <v>57</v>
      </c>
      <c r="C2299" s="23">
        <v>46003</v>
      </c>
      <c r="D2299" s="89">
        <v>2811</v>
      </c>
      <c r="G2299" t="s">
        <v>2160</v>
      </c>
    </row>
    <row r="2300" spans="1:7">
      <c r="A2300" s="235" t="s">
        <v>1109</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1194</v>
      </c>
      <c r="B2306" s="176" t="s">
        <v>898</v>
      </c>
      <c r="C2306" s="239">
        <v>46006</v>
      </c>
      <c r="D2306" s="11">
        <v>689</v>
      </c>
      <c r="F2306" s="11" t="s">
        <v>2227</v>
      </c>
      <c r="G2306" t="s">
        <v>2160</v>
      </c>
    </row>
    <row r="2307" spans="1:7">
      <c r="A2307" s="271" t="s">
        <v>1189</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1103</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1100</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1194</v>
      </c>
      <c r="B2318" s="176" t="s">
        <v>898</v>
      </c>
      <c r="C2318" s="239">
        <v>46007</v>
      </c>
      <c r="D2318" s="11">
        <v>586</v>
      </c>
      <c r="F2318" s="11" t="s">
        <v>2234</v>
      </c>
      <c r="G2318" t="s">
        <v>2160</v>
      </c>
    </row>
    <row r="2319" spans="1:7">
      <c r="A2319" s="271" t="s">
        <v>1189</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1103</v>
      </c>
      <c r="B2324" s="27" t="s">
        <v>57</v>
      </c>
      <c r="C2324" s="23">
        <v>46007</v>
      </c>
      <c r="F2324" s="263" t="s">
        <v>2239</v>
      </c>
      <c r="G2324" t="s">
        <v>2160</v>
      </c>
    </row>
    <row r="2325" spans="1:7">
      <c r="A2325" s="27" t="s">
        <v>1106</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1194</v>
      </c>
      <c r="B2332" s="176" t="s">
        <v>898</v>
      </c>
      <c r="C2332" s="239">
        <v>46008</v>
      </c>
      <c r="D2332" s="11">
        <v>199</v>
      </c>
      <c r="F2332" s="11" t="s">
        <v>2242</v>
      </c>
      <c r="G2332" t="s">
        <v>2160</v>
      </c>
    </row>
    <row r="2333" spans="1:7">
      <c r="A2333" s="271" t="s">
        <v>1189</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1203</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1106</v>
      </c>
      <c r="B2340" s="82" t="s">
        <v>57</v>
      </c>
      <c r="C2340" s="23">
        <v>46008</v>
      </c>
      <c r="D2340" s="89">
        <v>1083</v>
      </c>
      <c r="G2340" t="s">
        <v>2160</v>
      </c>
    </row>
    <row r="2341" spans="1:7">
      <c r="A2341" s="82" t="s">
        <v>1094</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1112</v>
      </c>
      <c r="B2344" s="27" t="s">
        <v>57</v>
      </c>
      <c r="C2344" s="23">
        <v>46008</v>
      </c>
      <c r="D2344" s="89">
        <v>1049</v>
      </c>
      <c r="G2344" t="s">
        <v>2160</v>
      </c>
    </row>
    <row r="2345" spans="1:7">
      <c r="A2345" s="82" t="s">
        <v>1092</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1194</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1200</v>
      </c>
      <c r="B2355" s="176" t="s">
        <v>898</v>
      </c>
      <c r="C2355" s="239">
        <v>46009</v>
      </c>
      <c r="F2355" s="233" t="s">
        <v>2077</v>
      </c>
      <c r="G2355" t="s">
        <v>2160</v>
      </c>
    </row>
    <row r="2356" spans="1:7">
      <c r="A2356" s="76" t="s">
        <v>1203</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1106</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1092</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1194</v>
      </c>
      <c r="B2374" s="176" t="s">
        <v>898</v>
      </c>
      <c r="C2374" s="239">
        <v>46010</v>
      </c>
      <c r="E2374" s="74">
        <v>765</v>
      </c>
      <c r="G2374" t="s">
        <v>2160</v>
      </c>
    </row>
    <row r="2375" spans="1:7">
      <c r="A2375" s="234" t="s">
        <v>1189</v>
      </c>
      <c r="B2375" s="234" t="s">
        <v>57</v>
      </c>
      <c r="C2375" s="239">
        <v>46010</v>
      </c>
      <c r="E2375" s="74">
        <v>883</v>
      </c>
      <c r="F2375" s="240" t="s">
        <v>2258</v>
      </c>
      <c r="G2375" t="s">
        <v>2160</v>
      </c>
    </row>
    <row r="2376" spans="1:7">
      <c r="A2376" s="76" t="s">
        <v>1200</v>
      </c>
      <c r="B2376" s="176" t="s">
        <v>898</v>
      </c>
      <c r="C2376" s="239">
        <v>46010</v>
      </c>
      <c r="E2376" s="74">
        <v>765</v>
      </c>
      <c r="G2376" t="s">
        <v>2160</v>
      </c>
    </row>
    <row r="2377" spans="1:7">
      <c r="A2377" s="76" t="s">
        <v>1203</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1106</v>
      </c>
      <c r="B2381" s="1226" t="s">
        <v>57</v>
      </c>
      <c r="C2381" s="23">
        <v>46010</v>
      </c>
      <c r="D2381" s="89">
        <v>2064</v>
      </c>
      <c r="G2381" t="s">
        <v>2160</v>
      </c>
    </row>
    <row r="2382" spans="1:7">
      <c r="A2382" s="178" t="s">
        <v>1305</v>
      </c>
      <c r="B2382" s="1226" t="s">
        <v>57</v>
      </c>
      <c r="C2382" s="23">
        <v>46010</v>
      </c>
      <c r="D2382" s="89">
        <v>1683</v>
      </c>
      <c r="G2382" t="s">
        <v>2160</v>
      </c>
    </row>
    <row r="2383" spans="1:7">
      <c r="A2383" s="178" t="s">
        <v>1109</v>
      </c>
      <c r="B2383" s="1226" t="s">
        <v>57</v>
      </c>
      <c r="C2383" s="23">
        <v>46010</v>
      </c>
      <c r="D2383" s="89">
        <v>1235</v>
      </c>
      <c r="G2383" t="s">
        <v>2160</v>
      </c>
    </row>
    <row r="2384" spans="1:7">
      <c r="A2384" s="178" t="s">
        <v>1103</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993</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1106</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993</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993</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1084</v>
      </c>
      <c r="B2418" s="233" t="s">
        <v>57</v>
      </c>
      <c r="C2418" s="23">
        <v>46020</v>
      </c>
      <c r="D2418" s="11">
        <v>0</v>
      </c>
      <c r="F2418" s="240" t="s">
        <v>2271</v>
      </c>
      <c r="G2418" t="s">
        <v>2160</v>
      </c>
    </row>
    <row r="2419" spans="1:7">
      <c r="A2419" s="234" t="s">
        <v>1112</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1186</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1081</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1084</v>
      </c>
      <c r="B2428" s="175" t="s">
        <v>1366</v>
      </c>
      <c r="C2428" s="239">
        <v>46022</v>
      </c>
      <c r="D2428" s="89"/>
      <c r="E2428" s="89">
        <v>2728</v>
      </c>
      <c r="G2428" t="s">
        <v>2160</v>
      </c>
    </row>
    <row r="2429" spans="1:7" ht="15.75">
      <c r="A2429" s="76" t="s">
        <v>1087</v>
      </c>
      <c r="B2429" s="175" t="s">
        <v>1366</v>
      </c>
      <c r="C2429" s="239">
        <v>46022</v>
      </c>
      <c r="E2429" s="250">
        <v>1231</v>
      </c>
      <c r="G2429" t="s">
        <v>2160</v>
      </c>
    </row>
    <row r="2430" spans="1:7" ht="15.75">
      <c r="A2430" s="76" t="s">
        <v>1112</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1142</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1212</v>
      </c>
      <c r="B2441" s="91" t="s">
        <v>57</v>
      </c>
      <c r="C2441" s="23">
        <v>46028</v>
      </c>
      <c r="D2441" s="820">
        <v>1534</v>
      </c>
      <c r="E2441" s="11"/>
      <c r="F2441" s="11" t="s">
        <v>2274</v>
      </c>
      <c r="G2441" t="s">
        <v>2272</v>
      </c>
    </row>
    <row r="2442" spans="1:7">
      <c r="A2442" s="296" t="s">
        <v>1142</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1106</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1221</v>
      </c>
      <c r="B2448" s="91" t="s">
        <v>57</v>
      </c>
      <c r="C2448" s="23">
        <v>46029</v>
      </c>
      <c r="D2448" s="820">
        <v>1056</v>
      </c>
      <c r="E2448" s="11"/>
      <c r="F2448" s="1244" t="s">
        <v>2276</v>
      </c>
      <c r="G2448" t="s">
        <v>2272</v>
      </c>
    </row>
    <row r="2449" spans="1:7">
      <c r="A2449" s="178" t="s">
        <v>1212</v>
      </c>
      <c r="B2449" s="91" t="s">
        <v>57</v>
      </c>
      <c r="C2449" s="23">
        <v>46029</v>
      </c>
      <c r="D2449" s="38">
        <v>180</v>
      </c>
      <c r="E2449" s="11"/>
      <c r="F2449" s="1244" t="s">
        <v>1444</v>
      </c>
      <c r="G2449" t="s">
        <v>2272</v>
      </c>
    </row>
    <row r="2450" spans="1:7">
      <c r="A2450" s="178" t="s">
        <v>1142</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1142</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1146</v>
      </c>
      <c r="B2458" s="91" t="s">
        <v>2279</v>
      </c>
      <c r="C2458" s="23">
        <v>46030</v>
      </c>
      <c r="D2458" s="820"/>
      <c r="E2458" s="820">
        <v>2706</v>
      </c>
      <c r="F2458" s="1244"/>
      <c r="G2458" t="s">
        <v>2272</v>
      </c>
    </row>
    <row r="2459" spans="1:7">
      <c r="A2459" s="178" t="s">
        <v>1146</v>
      </c>
      <c r="B2459" s="91" t="s">
        <v>2279</v>
      </c>
      <c r="C2459" s="23">
        <v>46031</v>
      </c>
      <c r="D2459" s="38">
        <v>0</v>
      </c>
      <c r="E2459" s="38"/>
      <c r="F2459" s="822" t="s">
        <v>2280</v>
      </c>
      <c r="G2459" t="s">
        <v>2272</v>
      </c>
    </row>
    <row r="2460" spans="1:7">
      <c r="A2460" s="178" t="s">
        <v>1153</v>
      </c>
      <c r="B2460" s="91" t="s">
        <v>2279</v>
      </c>
      <c r="C2460" s="23">
        <v>46031</v>
      </c>
      <c r="D2460" s="38">
        <v>0</v>
      </c>
      <c r="E2460" s="38"/>
      <c r="F2460" s="1244" t="s">
        <v>1490</v>
      </c>
      <c r="G2460" t="s">
        <v>2272</v>
      </c>
    </row>
    <row r="2461" spans="1:7">
      <c r="A2461" s="178" t="s">
        <v>1142</v>
      </c>
      <c r="B2461" s="91" t="s">
        <v>53</v>
      </c>
      <c r="C2461" s="23">
        <v>46031</v>
      </c>
      <c r="D2461" s="820">
        <v>1000</v>
      </c>
      <c r="E2461" s="38"/>
      <c r="F2461" s="822"/>
      <c r="G2461" t="s">
        <v>2272</v>
      </c>
    </row>
    <row r="2462" spans="1:7">
      <c r="A2462" s="178" t="s">
        <v>1106</v>
      </c>
      <c r="B2462" s="91" t="s">
        <v>57</v>
      </c>
      <c r="C2462" s="23">
        <v>46031</v>
      </c>
      <c r="D2462" s="820">
        <v>104</v>
      </c>
      <c r="E2462" s="38"/>
      <c r="F2462" s="822"/>
      <c r="G2462" t="s">
        <v>2272</v>
      </c>
    </row>
    <row r="2463" spans="1:7">
      <c r="A2463" s="178" t="s">
        <v>1109</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1156</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1221</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1142</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1221</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1142</v>
      </c>
      <c r="B2487" s="814" t="s">
        <v>53</v>
      </c>
      <c r="C2487" s="23">
        <v>46035</v>
      </c>
      <c r="D2487" s="820">
        <v>1838</v>
      </c>
      <c r="E2487" s="38"/>
      <c r="F2487" s="1244"/>
      <c r="G2487" t="s">
        <v>2272</v>
      </c>
    </row>
    <row r="2488" spans="1:7">
      <c r="A2488" s="178" t="s">
        <v>1121</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1212</v>
      </c>
      <c r="B2491" s="175" t="s">
        <v>1366</v>
      </c>
      <c r="C2491" s="239">
        <v>46035</v>
      </c>
      <c r="D2491" s="820"/>
      <c r="E2491" s="38">
        <v>576</v>
      </c>
      <c r="F2491" s="822"/>
      <c r="G2491" t="s">
        <v>2272</v>
      </c>
    </row>
    <row r="2492" spans="1:7">
      <c r="A2492" s="317" t="s">
        <v>1212</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1221</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1109</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1142</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1221</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1059</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1224</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1224</v>
      </c>
      <c r="B2550" s="908" t="s">
        <v>57</v>
      </c>
      <c r="C2550" s="23">
        <v>46044</v>
      </c>
      <c r="D2550" s="89">
        <v>1539</v>
      </c>
      <c r="F2550" s="1244" t="s">
        <v>2309</v>
      </c>
      <c r="G2550" t="s">
        <v>2272</v>
      </c>
    </row>
    <row r="2551" spans="1:7" ht="15.75">
      <c r="A2551" s="76" t="s">
        <v>1221</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1106</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1224</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1224</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1059</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1224</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1142</v>
      </c>
      <c r="B2599" s="76" t="s">
        <v>53</v>
      </c>
      <c r="C2599" s="23">
        <v>46050</v>
      </c>
      <c r="D2599" s="11">
        <v>149</v>
      </c>
      <c r="E2599" s="103"/>
      <c r="F2599" s="103"/>
      <c r="G2599" t="s">
        <v>2272</v>
      </c>
    </row>
    <row r="2600" spans="1:7">
      <c r="A2600" s="627" t="s">
        <v>1151</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1151</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1151</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1224</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1151</v>
      </c>
      <c r="B2632" s="76" t="s">
        <v>55</v>
      </c>
      <c r="C2632" s="23">
        <v>46055</v>
      </c>
      <c r="E2632" s="11"/>
      <c r="F2632" s="76" t="s">
        <v>2051</v>
      </c>
      <c r="G2632" t="s">
        <v>1362</v>
      </c>
    </row>
    <row r="2633" spans="1:7">
      <c r="A2633" s="178" t="s">
        <v>1142</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1151</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1177</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1151</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1177</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1151</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1109</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1177</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1177</v>
      </c>
      <c r="B2666" s="244" t="s">
        <v>136</v>
      </c>
      <c r="C2666" s="23">
        <v>46063</v>
      </c>
      <c r="D2666" s="89">
        <v>1092</v>
      </c>
      <c r="F2666" s="11" t="s">
        <v>2342</v>
      </c>
      <c r="G2666" t="s">
        <v>1362</v>
      </c>
    </row>
    <row r="2667" spans="1:7">
      <c r="A2667" s="240" t="s">
        <v>1151</v>
      </c>
      <c r="B2667" s="240" t="s">
        <v>2279</v>
      </c>
      <c r="C2667" s="23">
        <v>46063</v>
      </c>
      <c r="E2667" s="250">
        <v>2683</v>
      </c>
      <c r="G2667" t="s">
        <v>1362</v>
      </c>
    </row>
    <row r="2668" spans="1:7">
      <c r="A2668" s="244" t="s">
        <v>1139</v>
      </c>
      <c r="B2668" s="244" t="s">
        <v>53</v>
      </c>
      <c r="C2668" s="23">
        <v>46063</v>
      </c>
      <c r="D2668" s="11">
        <v>817</v>
      </c>
      <c r="G2668" t="s">
        <v>1362</v>
      </c>
    </row>
    <row r="2669" spans="1:7">
      <c r="A2669" s="178" t="s">
        <v>1142</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1177</v>
      </c>
      <c r="B2673" s="244" t="s">
        <v>136</v>
      </c>
      <c r="C2673" s="23">
        <v>46064</v>
      </c>
      <c r="D2673" s="11">
        <v>384</v>
      </c>
      <c r="F2673" s="11" t="s">
        <v>2362</v>
      </c>
      <c r="G2673" t="s">
        <v>1362</v>
      </c>
    </row>
    <row r="2674" spans="1:7">
      <c r="A2674" s="240" t="s">
        <v>1151</v>
      </c>
      <c r="B2674" s="240" t="s">
        <v>55</v>
      </c>
      <c r="C2674" s="23">
        <v>46064</v>
      </c>
      <c r="F2674" s="240" t="s">
        <v>1863</v>
      </c>
      <c r="G2674" t="s">
        <v>1362</v>
      </c>
    </row>
    <row r="2675" spans="1:7">
      <c r="A2675" s="244" t="s">
        <v>1151</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1139</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1177</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1151</v>
      </c>
      <c r="B2682" s="240" t="s">
        <v>2279</v>
      </c>
      <c r="C2682" s="23">
        <v>46065</v>
      </c>
      <c r="D2682" s="11">
        <v>30</v>
      </c>
      <c r="G2682" t="s">
        <v>1362</v>
      </c>
    </row>
    <row r="2683" spans="1:7">
      <c r="A2683" s="244" t="s">
        <v>232</v>
      </c>
      <c r="B2683" s="244" t="s">
        <v>55</v>
      </c>
      <c r="C2683" s="23">
        <v>46065</v>
      </c>
      <c r="D2683" s="89">
        <v>1289</v>
      </c>
      <c r="G2683" t="s">
        <v>1362</v>
      </c>
    </row>
    <row r="2684" spans="1:7">
      <c r="A2684" s="244" t="s">
        <v>1139</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1177</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1177</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1153</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1177</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1153</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1177</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1174</v>
      </c>
      <c r="B2708" s="244" t="s">
        <v>57</v>
      </c>
      <c r="C2708" s="23">
        <v>46072</v>
      </c>
      <c r="D2708" s="11">
        <v>538</v>
      </c>
      <c r="F2708" s="11" t="s">
        <v>2375</v>
      </c>
      <c r="G2708" t="s">
        <v>1362</v>
      </c>
    </row>
    <row r="2709" spans="1:7">
      <c r="A2709" s="240" t="s">
        <v>1153</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1153</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1177</v>
      </c>
      <c r="B2719" s="240" t="s">
        <v>136</v>
      </c>
      <c r="C2719" s="23">
        <v>46076</v>
      </c>
      <c r="D2719" s="89">
        <v>1044</v>
      </c>
      <c r="F2719" s="11" t="s">
        <v>2379</v>
      </c>
      <c r="G2719" t="s">
        <v>1362</v>
      </c>
    </row>
    <row r="2720" spans="1:7">
      <c r="A2720" s="240" t="s">
        <v>1153</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1177</v>
      </c>
      <c r="B2723" s="240" t="s">
        <v>136</v>
      </c>
      <c r="C2723" s="23">
        <v>46077</v>
      </c>
      <c r="F2723" s="240" t="s">
        <v>2380</v>
      </c>
      <c r="G2723" t="s">
        <v>1362</v>
      </c>
    </row>
    <row r="2724" spans="1:7">
      <c r="A2724" s="244" t="s">
        <v>1174</v>
      </c>
      <c r="B2724" s="244" t="s">
        <v>57</v>
      </c>
      <c r="C2724" s="23">
        <v>46077</v>
      </c>
      <c r="D2724" s="89">
        <v>1056</v>
      </c>
      <c r="F2724" s="11" t="s">
        <v>2381</v>
      </c>
      <c r="G2724" t="s">
        <v>1362</v>
      </c>
    </row>
    <row r="2725" spans="1:7">
      <c r="A2725" s="240" t="s">
        <v>1153</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1174</v>
      </c>
      <c r="B2728" s="240" t="s">
        <v>57</v>
      </c>
      <c r="C2728" s="23">
        <v>46078</v>
      </c>
      <c r="D2728" s="89">
        <v>2018</v>
      </c>
      <c r="F2728" s="11" t="s">
        <v>2382</v>
      </c>
      <c r="G2728" t="s">
        <v>1362</v>
      </c>
    </row>
    <row r="2729" spans="1:7">
      <c r="A2729" s="240" t="s">
        <v>1153</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1174</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1174</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1177</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1153</v>
      </c>
      <c r="B2751" s="244" t="s">
        <v>53</v>
      </c>
      <c r="C2751" s="23">
        <v>46085</v>
      </c>
      <c r="E2751" s="657"/>
      <c r="F2751" s="50" t="s">
        <v>2388</v>
      </c>
      <c r="G2751" t="s">
        <v>1363</v>
      </c>
    </row>
    <row r="2752" spans="1:7">
      <c r="A2752" s="244" t="s">
        <v>1153</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G2797" t="s">
        <v>1363</v>
      </c>
    </row>
    <row r="2798" spans="1:7">
      <c r="A2798" s="240" t="s">
        <v>135</v>
      </c>
      <c r="B2798" s="240" t="s">
        <v>136</v>
      </c>
      <c r="C2798" s="23">
        <v>46099</v>
      </c>
      <c r="G2798" t="s">
        <v>1363</v>
      </c>
    </row>
    <row r="2799" spans="1:7">
      <c r="A2799" s="244" t="s">
        <v>1432</v>
      </c>
      <c r="B2799" s="244" t="s">
        <v>136</v>
      </c>
      <c r="C2799" s="23">
        <v>46099</v>
      </c>
      <c r="G2799" t="s">
        <v>1363</v>
      </c>
    </row>
    <row r="2800" spans="1:7">
      <c r="A2800" s="240" t="s">
        <v>235</v>
      </c>
      <c r="B2800" s="240" t="s">
        <v>53</v>
      </c>
      <c r="C2800" s="23">
        <v>46099</v>
      </c>
      <c r="G2800" t="s">
        <v>1363</v>
      </c>
    </row>
    <row r="2801" spans="1:7">
      <c r="A2801" s="244" t="s">
        <v>183</v>
      </c>
      <c r="B2801" s="244" t="s">
        <v>55</v>
      </c>
      <c r="C2801" s="23">
        <v>46099</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3003</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D0C41F-7E6B-4131-A32B-B85F96668A4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2026-03-18T16:49:32Z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