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54" documentId="8_{DCF85A03-1EEC-410A-B6A1-333228F65FDB}" xr6:coauthVersionLast="47" xr6:coauthVersionMax="47" xr10:uidLastSave="{8C46C838-EAFC-4343-80A1-E82A118DF74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81" r:id="rId12"/>
    <pivotCache cacheId="586" r:id="rId13"/>
    <pivotCache cacheId="593" r:id="rId14"/>
    <pivotCache cacheId="597" r:id="rId15"/>
    <pivotCache cacheId="6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2" i="31"/>
  <c r="X32" i="31"/>
  <c r="Y26" i="31"/>
  <c r="X26" i="31"/>
  <c r="Y79" i="2"/>
  <c r="X79" i="2"/>
  <c r="Y11" i="31"/>
  <c r="X11" i="31"/>
  <c r="Y9" i="31"/>
  <c r="X9" i="31"/>
  <c r="Y13" i="31"/>
  <c r="X13" i="31"/>
  <c r="Y34" i="31"/>
  <c r="X34" i="31"/>
  <c r="Y15" i="31"/>
  <c r="X15" i="31"/>
  <c r="Y27" i="31"/>
  <c r="X27" i="31"/>
  <c r="Y12" i="31"/>
  <c r="X12" i="31"/>
  <c r="Y6" i="31"/>
  <c r="X6" i="31"/>
  <c r="Y7" i="31"/>
  <c r="X7" i="31"/>
  <c r="X28" i="2"/>
  <c r="Y28" i="2"/>
  <c r="X33" i="2"/>
  <c r="Y33" i="2"/>
  <c r="Y31" i="31"/>
  <c r="X31" i="31"/>
  <c r="Y8" i="31"/>
  <c r="X8" i="31"/>
  <c r="Y10" i="31"/>
  <c r="X10" i="31"/>
  <c r="Y30" i="31"/>
  <c r="X30" i="31"/>
  <c r="X27" i="2"/>
  <c r="Y27" i="2"/>
  <c r="X25" i="31"/>
  <c r="Y25"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3" i="31"/>
  <c r="X33"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6" i="30"/>
  <c r="L13" i="33"/>
  <c r="X14" i="31"/>
  <c r="Y14" i="31"/>
  <c r="V83" i="30"/>
  <c r="V146" i="30"/>
  <c r="V72" i="30"/>
  <c r="V46" i="30"/>
  <c r="V103" i="30"/>
  <c r="V224" i="30"/>
  <c r="V82" i="30"/>
  <c r="V148" i="30"/>
  <c r="V85" i="30"/>
  <c r="V86" i="30"/>
  <c r="X17" i="31"/>
  <c r="Y17" i="31"/>
  <c r="V84" i="30"/>
  <c r="Y18" i="31"/>
  <c r="X18" i="31"/>
  <c r="V323" i="30"/>
  <c r="V299" i="30"/>
  <c r="Y28" i="31"/>
  <c r="X28" i="31"/>
  <c r="V318" i="30"/>
  <c r="V288" i="30"/>
  <c r="V293" i="30"/>
  <c r="X75" i="2"/>
  <c r="Y75" i="2"/>
  <c r="V73" i="30"/>
  <c r="Y40" i="31"/>
  <c r="X4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7" i="30"/>
  <c r="V315" i="30"/>
  <c r="V99" i="30"/>
  <c r="V106" i="30"/>
  <c r="V130" i="30"/>
  <c r="V107" i="30"/>
  <c r="V157" i="30"/>
  <c r="V104" i="30"/>
  <c r="V129" i="30"/>
  <c r="A1" i="32" a="1"/>
  <c r="A1" i="32" s="1"/>
  <c r="V329" i="30"/>
  <c r="V292" i="30"/>
  <c r="V111" i="30"/>
  <c r="V127" i="30"/>
  <c r="V77" i="30"/>
  <c r="V33" i="30"/>
  <c r="V147" i="30"/>
  <c r="V125" i="30"/>
  <c r="V124" i="30"/>
  <c r="V122" i="30"/>
  <c r="V121" i="30"/>
  <c r="V120" i="30"/>
  <c r="V119" i="30"/>
  <c r="V37" i="30"/>
  <c r="V294" i="30"/>
  <c r="V138" i="30"/>
  <c r="V108" i="30"/>
  <c r="X97" i="2"/>
  <c r="Y97" i="2"/>
  <c r="V109" i="30"/>
  <c r="V298" i="30"/>
  <c r="Y105" i="2"/>
  <c r="X105" i="2"/>
  <c r="Y104" i="2"/>
  <c r="X104" i="2"/>
  <c r="V327" i="30"/>
  <c r="V331" i="30"/>
  <c r="V326" i="30"/>
  <c r="V310" i="30"/>
  <c r="V314" i="30"/>
  <c r="V304" i="30"/>
  <c r="V291" i="30"/>
  <c r="V287" i="30"/>
  <c r="V328" i="30"/>
  <c r="V286" i="30"/>
  <c r="V332" i="30"/>
  <c r="X74" i="2"/>
  <c r="Y74" i="2"/>
  <c r="V316" i="30"/>
  <c r="V296" i="30"/>
  <c r="Y21" i="31"/>
  <c r="X21" i="31"/>
  <c r="Y40" i="2"/>
  <c r="Y20" i="31"/>
  <c r="X20" i="31"/>
  <c r="Y39" i="31"/>
  <c r="X39" i="31"/>
  <c r="V330" i="30"/>
  <c r="Y41" i="31"/>
  <c r="X41" i="31"/>
  <c r="Y24" i="31"/>
  <c r="X24" i="31"/>
  <c r="Y172" i="2"/>
  <c r="Y173" i="2"/>
  <c r="Y174" i="2"/>
  <c r="Y175" i="2"/>
  <c r="Y176" i="2"/>
  <c r="Y177" i="2"/>
  <c r="Y178" i="2"/>
  <c r="Y179" i="2"/>
  <c r="Y180" i="2"/>
  <c r="Y181" i="2"/>
  <c r="V135" i="30"/>
  <c r="V302" i="30"/>
  <c r="Y29" i="31"/>
  <c r="X29" i="31"/>
  <c r="Y23" i="31"/>
  <c r="X23" i="31"/>
  <c r="X37" i="31"/>
  <c r="Y37" i="31"/>
  <c r="Y22" i="31"/>
  <c r="X22" i="31"/>
  <c r="Y41" i="2"/>
  <c r="X41" i="2"/>
  <c r="X72" i="2"/>
  <c r="Y72" i="2"/>
  <c r="Y39" i="2"/>
  <c r="X39" i="2"/>
  <c r="X46" i="2"/>
  <c r="X48" i="2"/>
  <c r="X49" i="2"/>
  <c r="X76" i="2"/>
  <c r="X77" i="2"/>
  <c r="X78" i="2"/>
  <c r="X40" i="2"/>
  <c r="X42" i="2"/>
  <c r="Y46" i="2"/>
  <c r="Y48" i="2"/>
  <c r="Y49" i="2"/>
  <c r="Y78" i="2"/>
  <c r="Y77" i="2"/>
  <c r="Y76" i="2"/>
  <c r="Y38" i="31"/>
  <c r="X38" i="31"/>
  <c r="Y348" i="30"/>
  <c r="X348" i="30"/>
  <c r="Y347" i="30"/>
  <c r="X347" i="30"/>
  <c r="V343" i="30"/>
  <c r="V342" i="30"/>
  <c r="V341" i="30"/>
  <c r="V340" i="30"/>
  <c r="V339" i="30"/>
  <c r="V338" i="30"/>
  <c r="V337" i="30"/>
  <c r="V290" i="30"/>
  <c r="V303" i="30"/>
  <c r="V311" i="30"/>
  <c r="V312" i="30"/>
  <c r="V313" i="30"/>
  <c r="V320" i="30"/>
  <c r="V321"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308" i="30"/>
  <c r="V307" i="30"/>
  <c r="V297" i="30"/>
  <c r="V27" i="30"/>
  <c r="V171" i="30"/>
  <c r="V5" i="30"/>
  <c r="V10" i="30"/>
  <c r="V9" i="30"/>
  <c r="V168" i="30"/>
  <c r="V289" i="30"/>
  <c r="V170" i="30"/>
  <c r="V173" i="30"/>
  <c r="V300" i="30"/>
  <c r="V172" i="30"/>
  <c r="V174" i="30"/>
  <c r="V22" i="30"/>
  <c r="V25" i="30"/>
  <c r="V15" i="30"/>
  <c r="V28" i="30"/>
  <c r="V301" i="30"/>
  <c r="V26" i="30"/>
  <c r="V169" i="30"/>
  <c r="V295" i="30"/>
  <c r="V3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0" authorId="633"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1" authorId="634"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1" authorId="635"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1" authorId="636"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1" authorId="637"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2" authorId="6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2" authorId="6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3" authorId="6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3" authorId="6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4" authorId="64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4" authorId="64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5" authorId="64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5" authorId="64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6" authorId="64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6" authorId="64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7" authorId="64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7" authorId="64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7" authorId="65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8" authorId="65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8" authorId="65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8" authorId="65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9" authorId="65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09" authorId="65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0" authorId="6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1" authorId="6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1" authorId="6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2" authorId="6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2" authorId="6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3" authorId="6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3" authorId="6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3" authorId="6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3" authorId="6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4" authorId="6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4" authorId="6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4" authorId="6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5" authorId="6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5" authorId="6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6" authorId="6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6" authorId="6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7" authorId="6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8" authorId="6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9" authorId="6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9" authorId="6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0" authorId="6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0" authorId="6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0" authorId="6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1" authorId="6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1" authorId="6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2" authorId="6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2" authorId="6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2" authorId="6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3" authorId="6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4" authorId="6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5" authorId="6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5" authorId="6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6" authorId="6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6" authorId="6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6" authorId="6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7" authorId="69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7" authorId="69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9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8" authorId="70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9" authorId="70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70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7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0" authorId="7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1" authorId="70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1" authorId="70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2" authorId="70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2" authorId="70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7" authorId="7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7" authorId="7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8" authorId="7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8" authorId="7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1" authorId="7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2" authorId="7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2" authorId="7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3" authorId="7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<sst xmlns="http://schemas.openxmlformats.org/spreadsheetml/2006/main" count="21024" uniqueCount="2602">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</sst>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2" fontId="0" fillId="0" borderId="21" xfId="0" applyNumberFormat="1" applyFill="1" applyBorder="1" applyAlignment="1">
      <alignment horizontal="center"/>
    </xf>
    <xf numFmtId="164" fontId="0" fillId="0" borderId="21" xfId="0" applyNumberFormat="1" applyFill="1" applyBorder="1"/>
    <xf numFmtId="9" fontId="31" fillId="0" borderId="12" xfId="1" applyFont="1" applyBorder="1" applyAlignment="1">
      <alignment horizontal="center"/>
    </xf>
    <xf numFmtId="14" fontId="0" fillId="3" borderId="31" xfId="0" applyNumberFormat="1" applyFill="1" applyBorder="1" applyAlignment="1">
      <alignment horizontal="center"/>
    </xf>
    <xf numFmtId="0" fontId="0" fillId="0" borderId="21" xfId="0" applyFill="1" applyBorder="1"/>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10" fillId="0"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2</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111" tableBorderDxfId="110">
  <autoFilter ref="A1:AD41" xr:uid="{19253D6D-EA82-475D-A3C1-E8FA76E9E9B7}"/>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6:AC343" totalsRowShown="0" tableBorderDxfId="70">
  <autoFilter ref="A336:AC34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IFERROR($U337/$T337,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6:AC348" totalsRowShown="0" headerRowDxfId="42">
  <autoFilter ref="A346:AC3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SUM(V347-W347)</calculatedColumnFormula>
    </tableColumn>
    <tableColumn id="25" xr3:uid="{770FAB41-DACC-4B3F-B9E9-E295E26EBA4D}" name="Footage Remaining" dataDxfId="33">
      <calculatedColumnFormula>IFERROR($W347/$V347,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2" totalsRowShown="0" headerRowDxfId="31" dataDxfId="30" headerRowBorderDxfId="29">
  <autoFilter ref="A284:AC332" xr:uid="{3754D8CF-035B-4624-939E-6943FE283BFD}">
    <filterColumn colId="1">
      <filters>
        <filter val="Bradenton"/>
      </filters>
    </filterColumn>
  </autoFilter>
  <sortState xmlns:xlrd2="http://schemas.microsoft.com/office/spreadsheetml/2017/richdata2" ref="A285:AC324">
    <sortCondition ref="B284:B32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3" dT="2026-05-14T19:34:00.76" personId="{79160F3F-A2CD-4B5D-ACD4-80E02EA51DFF}" id="{BBF83692-2F76-4007-B885-3D49A9C3EDD8}">
    <text>5-14-2026 Additional 110' Added To Project As Per Tillman John Morrelli.</text>
  </threadedComment>
  <threadedComment ref="W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01T11:11:12.17" personId="{79160F3F-A2CD-4B5D-ACD4-80E02EA51DFF}" id="{79D286E8-5AE1-46AF-8784-648ADCA5E607}">
    <text>5-1-2026 Confirmed Actual Completed Footage.</text>
  </threadedComment>
  <threadedComment ref="V300" dT="2026-05-01T11:11:57.86" personId="{79160F3F-A2CD-4B5D-ACD4-80E02EA51DFF}" id="{DB665915-AC21-49EA-847C-70B8E6B1B400}">
    <text>5-1-2026 Conduit Placement Confirmed Completed.</text>
  </threadedComment>
  <threadedComment ref="S301" dT="2026-02-03T15:40:54.00" personId="{41D27A88-FE57-433E-B587-9A1422D8FFF3}" id="{7B7527B0-F038-4D49-9090-EC6BB37A5C16}">
    <text>originals called 12-4</text>
  </threadedComment>
  <threadedComment ref="S301" dT="2026-04-16T13:00:20.31" personId="{79160F3F-A2CD-4B5D-ACD4-80E02EA51DFF}" id="{E1C6E6E0-3A0A-481E-A1BA-C3746FAD46D1}" parentId="{7B7527B0-F038-4D49-9090-EC6BB37A5C16}">
    <text>Second Tickets Called In On 2/3/2026.</text>
  </threadedComment>
  <threadedComment ref="T301" dT="2026-04-30T16:19:18.53" personId="{79160F3F-A2CD-4B5D-ACD4-80E02EA51DFF}" id="{A4020245-B455-40B4-9369-D86D6887ACE3}">
    <text>4-30-2026 Design Change Removed 403' From SOW.</text>
  </threadedComment>
  <threadedComment ref="U301" dT="2026-05-04T13:47:58.84" personId="{79160F3F-A2CD-4B5D-ACD4-80E02EA51DFF}" id="{6F4442DD-215F-42D6-A159-15E740976D0D}">
    <text>5-4-2026 Confirmed Actual Completed Footage.</text>
  </threadedComment>
  <threadedComment ref="V301" dT="2026-05-04T13:48:23.95" personId="{79160F3F-A2CD-4B5D-ACD4-80E02EA51DFF}" id="{6F561EBB-D199-4365-BBCE-C73F4CCF1CDE}">
    <text>5-4-2026 Conduit Placement Confirmed Completed.</text>
  </threadedComment>
  <threadedComment ref="U302" dT="2026-01-20T19:44:57.49" personId="{79160F3F-A2CD-4B5D-ACD4-80E02EA51DFF}" id="{AB9DB9F0-4B8A-4437-BD53-FE94D9A39867}">
    <text>8-7-2025 Confirmed Actual Completed Footage.</text>
  </threadedComment>
  <threadedComment ref="V302" dT="2026-01-20T19:45:28.85" personId="{79160F3F-A2CD-4B5D-ACD4-80E02EA51DFF}" id="{8D8B14D1-EA18-4241-A889-2A79F44140B7}">
    <text>8-7-2025 Conduit Placement Confirmed Completed.</text>
  </threadedComment>
  <threadedComment ref="U303" dT="2025-09-08T16:57:51.38" personId="{79160F3F-A2CD-4B5D-ACD4-80E02EA51DFF}" id="{52117EF6-31E4-4888-A04E-4FEB13AA53F1}">
    <text>9-8-2025 Confirmed Actual Completed Footage.</text>
  </threadedComment>
  <threadedComment ref="V303" dT="2025-09-08T16:58:27.55" personId="{79160F3F-A2CD-4B5D-ACD4-80E02EA51DFF}" id="{3872CF74-48CD-43CE-8A6F-B150DFBDA571}">
    <text>9-8-2025 Conduit Placement Confirmed Completed.</text>
  </threadedComment>
  <threadedComment ref="U304" dT="2025-11-03T17:53:22.59" personId="{79160F3F-A2CD-4B5D-ACD4-80E02EA51DFF}" id="{72EB9C4C-DE17-41D2-A678-76EBCA054D4D}">
    <text>11-3-2025 Confirmed Actual Completed Footage.</text>
  </threadedComment>
  <threadedComment ref="V304" dT="2025-11-03T17:53:44.56" personId="{79160F3F-A2CD-4B5D-ACD4-80E02EA51DFF}" id="{AA6A1BC9-0D53-4FA7-B453-E62F63289AE1}">
    <text>11-3-2025 Conduit Placement Confirmed Completed.</text>
  </threadedComment>
  <threadedComment ref="U305" dT="2026-01-06T15:27:35.06" personId="{74F12554-A315-4F9B-B137-457CC8B8B285}" id="{F8B2389A-5065-41F8-84D3-EB3EF0C0A196}">
    <text>1-6-2025 Confirmed Actual Completed Footage.</text>
  </threadedComment>
  <threadedComment ref="V305" dT="2026-01-18T16:36:21.24" personId="{79160F3F-A2CD-4B5D-ACD4-80E02EA51DFF}" id="{76C45A56-2FFC-43A0-90EC-7414E0AE5855}">
    <text>1-6-2025 Conduit Placement Confirmed Completed.</text>
  </threadedComment>
  <threadedComment ref="U306" dT="2026-04-14T20:08:15.59" personId="{79160F3F-A2CD-4B5D-ACD4-80E02EA51DFF}" id="{9134BD5B-09A0-4D8E-B531-E2F85A77524B}">
    <text>4-14-2026 Confirmed Actual Completed Footage.</text>
  </threadedComment>
  <threadedComment ref="V306" dT="2026-04-14T20:08:42.97" personId="{79160F3F-A2CD-4B5D-ACD4-80E02EA51DFF}" id="{A8E56E48-B8BD-497F-81BE-01F9EDE87D04}">
    <text>4-14-2026 Conduit Placement Confirmed Completed.</text>
  </threadedComment>
  <threadedComment ref="U307" dT="2026-04-22T14:21:49.28" personId="{79160F3F-A2CD-4B5D-ACD4-80E02EA51DFF}" id="{B8E3AFE4-2821-4EBC-A9D5-C436407F6837}">
    <text>4-22-2026 Confirmed Actual Completed Footage.</text>
  </threadedComment>
  <threadedComment ref="V307" dT="2026-04-22T14:23:27.83" personId="{79160F3F-A2CD-4B5D-ACD4-80E02EA51DFF}" id="{A52582C1-0B5A-4525-B241-E5042A668BCC}">
    <text>4-22-2026 Conduit Placement Confirmed Completed.</text>
  </threadedComment>
  <threadedComment ref="AA307" dT="2026-05-26T11:45:23.33" personId="{79160F3F-A2CD-4B5D-ACD4-80E02EA51DFF}" id="{51B53518-CD72-4D12-83CA-4EBEAD803F61}">
    <text>4-20-2026 QC Walkout Scheduled In SiteTracker.</text>
  </threadedComment>
  <threadedComment ref="U308" dT="2026-04-17T13:08:23.39" personId="{79160F3F-A2CD-4B5D-ACD4-80E02EA51DFF}" id="{95E1964D-A7FB-492A-A34D-354ABB52867F}">
    <text>4-17-2026 Confirmed Actual Completed Footage.</text>
  </threadedComment>
  <threadedComment ref="V308" dT="2026-04-17T13:08:40.25" personId="{79160F3F-A2CD-4B5D-ACD4-80E02EA51DFF}" id="{5C50481B-BD51-41AA-89EA-9B6FB217040D}">
    <text>4-17-2026 Conduit Placement Confirmed Completed.</text>
  </threadedComment>
  <threadedComment ref="AA308" dT="2026-05-26T11:45:34.41" personId="{79160F3F-A2CD-4B5D-ACD4-80E02EA51DFF}" id="{9C7CC5BC-6C5E-4759-B77B-5191872FB3E6}">
    <text>4-20-2026 QC Walkout Scheduled In SiteTracker.</text>
  </threadedComment>
  <threadedComment ref="U309" dT="2026-04-14T21:17:27.36" personId="{79160F3F-A2CD-4B5D-ACD4-80E02EA51DFF}" id="{54A5379B-6DA5-4D77-9752-8ACD60CB41FB}">
    <text>4-14-2026 Confirmed Actual Completed Footage.</text>
  </threadedComment>
  <threadedComment ref="V309" dT="2026-04-14T21:17:48.47" personId="{79160F3F-A2CD-4B5D-ACD4-80E02EA51DFF}" id="{8E3CE69C-ACE5-454D-B680-048715463950}">
    <text>4-14-2026 Conduit Placement Confirmed Completed.</text>
  </threadedComment>
  <threadedComment ref="AA309" dT="2026-05-26T11:45:45.26" personId="{79160F3F-A2CD-4B5D-ACD4-80E02EA51DFF}" id="{EAA77C52-4F25-4E14-998B-C1E24BBB5BF5}">
    <text>4-20-2026 QC Walkout Scheduled In SiteTracker.</text>
  </threadedComment>
  <threadedComment ref="U310" dT="2025-04-07T20:33:57.07" personId="{79160F3F-A2CD-4B5D-ACD4-80E02EA51DFF}" id="{50F84F4B-CA08-4953-A659-686A5D4BF6C5}">
    <text>4-7-2025 Design Change Per Tillman.</text>
  </threadedComment>
  <threadedComment ref="U310" dT="2025-06-10T13:50:44.48" personId="{79160F3F-A2CD-4B5D-ACD4-80E02EA51DFF}" id="{0F5DE082-C2CC-49FF-9013-1FF5154D270E}" parentId="{50F84F4B-CA08-4953-A659-686A5D4BF6C5}">
    <text>6-10-2025 Confirmed Actual Completed Footage.</text>
  </threadedComment>
  <threadedComment ref="V310" dT="2025-06-10T13:51:26.28" personId="{79160F3F-A2CD-4B5D-ACD4-80E02EA51DFF}" id="{2B2F7E7E-F88F-4841-A27E-49AA7E710B67}">
    <text>6-10-2025 Conduit Placement Confirmed Completed.</text>
  </threadedComment>
  <threadedComment ref="U311" dT="2025-06-17T16:39:36.55" personId="{79160F3F-A2CD-4B5D-ACD4-80E02EA51DFF}" id="{D1852C84-14FD-4DC1-BC16-89890BB4781E}">
    <text xml:space="preserve">6-17-2025 Confirmed Actual Completed Footage. </text>
  </threadedComment>
  <threadedComment ref="V311" dT="2025-06-17T16:40:11.59" personId="{79160F3F-A2CD-4B5D-ACD4-80E02EA51DFF}" id="{3BBE86DA-5374-4D96-8579-A3B1FA92A2A9}">
    <text>6-17-2025 Conduit Placement Confirmed Completed.</text>
  </threadedComment>
  <threadedComment ref="U312" dT="2025-06-24T17:02:44.45" personId="{79160F3F-A2CD-4B5D-ACD4-80E02EA51DFF}" id="{745D7727-40D7-47F6-A2B1-BA4AB1E0BB2E}">
    <text>6-24-2025 Confirmed Actual Completed Footage.</text>
  </threadedComment>
  <threadedComment ref="V312" dT="2025-06-24T17:03:14.57" personId="{79160F3F-A2CD-4B5D-ACD4-80E02EA51DFF}" id="{2F8020AC-CF79-42FC-93FF-5B7A2960DB7C}">
    <text>6-24-2025 Conduit Placement Confirmed Completed.</text>
  </threadedComment>
  <threadedComment ref="A313" dT="2025-08-14T19:57:08.85" personId="{79160F3F-A2CD-4B5D-ACD4-80E02EA51DFF}" id="{6AB5DE0D-3B51-4FD4-9A91-1598EDB71722}">
    <text>8-14-2025 Partial Build Project As Per Tillman Email On 2-10-2025.</text>
  </threadedComment>
  <threadedComment ref="R313" dT="2025-01-29T22:16:27.08" personId="{79160F3F-A2CD-4B5D-ACD4-80E02EA51DFF}" id="{33521AA2-0B39-4641-B599-8482897CB736}">
    <text>Assigned To Barlett Fiber Per Curtis On 1/29/2025.</text>
  </threadedComment>
  <threadedComment ref="R313" dT="2025-05-29T12:42:02.77" personId="{79160F3F-A2CD-4B5D-ACD4-80E02EA51DFF}" id="{6D81CF5B-AF97-42F8-ADE1-D52FAC478536}" parentId="{33521AA2-0B39-4641-B599-8482897CB736}">
    <text>Partial Build Project Per Tillman On 2-10-2025.</text>
  </threadedComment>
  <threadedComment ref="U313" dT="2025-05-29T12:41:16.60" personId="{79160F3F-A2CD-4B5D-ACD4-80E02EA51DFF}" id="{45665442-E3C8-4B10-A5C7-C77C21BFDB56}">
    <text>Per Tillman On 2-10-2025 SOW Shows The Whole Project, But This Is To Complete The 4100ft Left On The Project. Partial Build Project.</text>
  </threadedComment>
  <threadedComment ref="U313" dT="2025-08-14T19:52:09.67" personId="{79160F3F-A2CD-4B5D-ACD4-80E02EA51DFF}" id="{EABAAA62-3798-4AD3-8733-0B979639ABDE}" parentId="{45665442-E3C8-4B10-A5C7-C77C21BFDB56}">
    <text>10-13-2025 Confirmed Actual Completed Footage.</text>
  </threadedComment>
  <threadedComment ref="V313" dT="2025-08-14T19:53:25.30" personId="{79160F3F-A2CD-4B5D-ACD4-80E02EA51DFF}" id="{90997271-9650-4039-9458-321FFE3F47F6}">
    <text>10-13-2025 Partial Build Project--Conduit Placement Confirmed Completed.</text>
  </threadedComment>
  <threadedComment ref="U314" dT="2025-11-28T18:42:32.18" personId="{79160F3F-A2CD-4B5D-ACD4-80E02EA51DFF}" id="{DFA606EC-1656-404E-BD44-71980BDA735D}">
    <text>11-28-2025 Confirmed Actual Completed Footage.</text>
  </threadedComment>
  <threadedComment ref="V314" dT="2025-11-28T18:43:28.34" personId="{79160F3F-A2CD-4B5D-ACD4-80E02EA51DFF}" id="{2CC0BDFB-A319-4984-8071-35A472D333C7}">
    <text>11-28-2025 Conduit Placement Confirmed Completed.</text>
  </threadedComment>
  <threadedComment ref="AA314" dT="2026-03-23T20:37:24.24" personId="{79160F3F-A2CD-4B5D-ACD4-80E02EA51DFF}" id="{17FA39E7-B832-4042-A41A-2B57E8A5CB9B}">
    <text>3-23-2026 QC Date Entered In SiteTracker On 3/23/2026.</text>
  </threadedComment>
  <threadedComment ref="U315" dT="2026-03-05T19:26:45.41" personId="{79160F3F-A2CD-4B5D-ACD4-80E02EA51DFF}" id="{FE5D99F9-BFE9-451F-9F7E-A4CD22501884}">
    <text>3-5-2026 Confirmed Actual Completed Footage.</text>
  </threadedComment>
  <threadedComment ref="V315" dT="2026-03-05T19:27:19.10" personId="{79160F3F-A2CD-4B5D-ACD4-80E02EA51DFF}" id="{686B8EE3-213F-4466-BAF3-37E641755DA9}">
    <text>3-5-2026 Conduit Placement Confirmed Completed.</text>
  </threadedComment>
  <threadedComment ref="U316" dT="2026-02-12T12:14:29.49" personId="{79160F3F-A2CD-4B5D-ACD4-80E02EA51DFF}" id="{3D5B1262-F66B-4C59-BBBC-F6AFC2433BB9}">
    <text>2-12-2025 Confirmed Actual Completed Footage.</text>
  </threadedComment>
  <threadedComment ref="V316" dT="2026-02-12T12:15:03.38" personId="{79160F3F-A2CD-4B5D-ACD4-80E02EA51DFF}" id="{1F735FD8-2386-4BC2-B4E8-A477509547EE}">
    <text>2-12-2025 Conduit Placement Confirmed Completed.</text>
  </threadedComment>
  <threadedComment ref="U317" dT="2026-03-05T19:29:34.02" personId="{79160F3F-A2CD-4B5D-ACD4-80E02EA51DFF}" id="{2A3711DB-C2FE-4CC7-AA9B-5AC125161584}">
    <text>3-5-2026 Confirmed Actual Completed Footage.</text>
  </threadedComment>
  <threadedComment ref="V317" dT="2026-03-05T19:30:23.51" personId="{79160F3F-A2CD-4B5D-ACD4-80E02EA51DFF}" id="{59FC3BA9-B9B1-4F1C-8FA3-2E5E59939416}">
    <text>3-5-2026 Conduit Placement Confirmed Completed.</text>
  </threadedComment>
  <threadedComment ref="U318" dT="2026-03-26T11:42:30.55" personId="{79160F3F-A2CD-4B5D-ACD4-80E02EA51DFF}" id="{F0888280-340F-4A91-9B3D-1AAEEE774A12}">
    <text>3-26-2026 Confirmed Actual Completed Footage.</text>
  </threadedComment>
  <threadedComment ref="V318" dT="2026-03-26T11:42:58.31" personId="{79160F3F-A2CD-4B5D-ACD4-80E02EA51DFF}" id="{0588421F-D1B5-46F4-B7A4-A6A406827548}">
    <text>3-26-2026 Conduit Placement Confirmed Completed.</text>
  </threadedComment>
  <threadedComment ref="U319" dT="2025-10-24T14:15:47.33" personId="{79160F3F-A2CD-4B5D-ACD4-80E02EA51DFF}" id="{F382406F-04AA-4560-A001-1FD1AD150E9C}">
    <text>10-24-2025 Confirmed Actual Completed Footage.</text>
  </threadedComment>
  <threadedComment ref="U319" dT="2026-02-12T12:04:43.81" personId="{79160F3F-A2CD-4B5D-ACD4-80E02EA51DFF}" id="{5455B33A-0341-4217-9C6C-376F9634415F}" parentId="{F382406F-04AA-4560-A001-1FD1AD150E9C}">
    <text>2-12-2026 Footage Updated From Previous COP Package.</text>
  </threadedComment>
  <threadedComment ref="V319" dT="2025-10-24T14:16:13.77" personId="{79160F3F-A2CD-4B5D-ACD4-80E02EA51DFF}" id="{D47DB38C-951F-48D0-BAF4-D295F9189733}">
    <text>10-23-2025 Conduit Placement Confirmed Completed.</text>
  </threadedComment>
  <threadedComment ref="V319" dT="2026-02-12T12:05:02.03" personId="{79160F3F-A2CD-4B5D-ACD4-80E02EA51DFF}" id="{0D36A99E-3C73-438A-8288-C12505E9C896}" parentId="{D47DB38C-951F-48D0-BAF4-D295F9189733}">
    <text>2-12-2026 Footage Updated From Previous COP Package.</text>
  </threadedComment>
  <threadedComment ref="R320" dT="2025-01-29T22:16:27.08" personId="{79160F3F-A2CD-4B5D-ACD4-80E02EA51DFF}" id="{E0656D9E-91FB-43EA-BA86-B9995DFABA33}">
    <text>Assigned To Barlett Fiber Per Curtis On 1/29/2025.</text>
  </threadedComment>
  <threadedComment ref="U320" dT="2025-08-28T18:47:07.25" personId="{79160F3F-A2CD-4B5D-ACD4-80E02EA51DFF}" id="{E93D87B3-3FBB-4ECE-A260-E3DA40656D32}">
    <text>8-28-2025 Confirmed Actual Completed Footage.</text>
  </threadedComment>
  <threadedComment ref="V320" dT="2025-08-28T18:48:13.27" personId="{79160F3F-A2CD-4B5D-ACD4-80E02EA51DFF}" id="{C0706972-4404-4AC2-9F60-7E1BECE80834}">
    <text>8-28-2025 Conduit Placement Confirmed Completed.</text>
  </threadedComment>
  <threadedComment ref="U321" dT="2025-08-27T18:49:17.58" personId="{79160F3F-A2CD-4B5D-ACD4-80E02EA51DFF}" id="{24B742A4-1CDA-4ECA-91C3-1197BE43FF62}">
    <text>8-27-2025 Confirmed Actual Completed Footage.</text>
  </threadedComment>
  <threadedComment ref="V321" dT="2025-08-27T18:49:51.28" personId="{79160F3F-A2CD-4B5D-ACD4-80E02EA51DFF}" id="{1B31B59A-2D5F-402A-925E-BB7C97DFA533}">
    <text>8-27-2025 Conduit Placement Confirmed Completed.</text>
  </threadedComment>
  <threadedComment ref="U322" dT="2026-04-20T18:59:59.51" personId="{79160F3F-A2CD-4B5D-ACD4-80E02EA51DFF}" id="{51BE994A-06F7-43CF-8E8B-026DA4609FAB}">
    <text>4-20-2026 Confirmed Actual Completed Footage.</text>
  </threadedComment>
  <threadedComment ref="V322" dT="2026-04-20T19:00:19.63" personId="{79160F3F-A2CD-4B5D-ACD4-80E02EA51DFF}" id="{FA34D602-A626-4244-B1CB-A26CCC1AEA0D}">
    <text>4-20-2026 Conduit Placement Confirmed Completed.</text>
  </threadedComment>
  <threadedComment ref="AA322" dT="2026-05-26T11:45:45.26" personId="{79160F3F-A2CD-4B5D-ACD4-80E02EA51DFF}" id="{1AE7096B-DD56-4587-85B7-313188BE3330}">
    <text>4-22-2026 QC Walkout Scheduled In SiteTracker.</text>
  </threadedComment>
  <threadedComment ref="U323" dT="2026-03-26T18:54:24.12" personId="{79160F3F-A2CD-4B5D-ACD4-80E02EA51DFF}" id="{1BA27F6F-51AE-4BE0-AF08-D3C7F2F7C476}">
    <text>3-26-2026 Confirmed Actual Completed Footage.</text>
  </threadedComment>
  <threadedComment ref="V323" dT="2026-03-26T18:55:02.46" personId="{79160F3F-A2CD-4B5D-ACD4-80E02EA51DFF}" id="{246AE5E7-5713-4288-927A-9681C937663B}">
    <text>3-26-2026 Conduit Placement Confirmed Completed.</text>
  </threadedComment>
  <threadedComment ref="U324" dT="2025-09-03T16:33:54.38" personId="{79160F3F-A2CD-4B5D-ACD4-80E02EA51DFF}" id="{27B8619C-5C7F-45EA-AC39-FB33987A8417}">
    <text>9-3-2025 Confirmed Actual Completed Footage.</text>
  </threadedComment>
  <threadedComment ref="V324" dT="2025-09-03T16:34:18.42" personId="{79160F3F-A2CD-4B5D-ACD4-80E02EA51DFF}" id="{2ABA58B2-A453-411E-9D6B-092ACC54AF58}">
    <text>9-3-2025 Conduit Placement Confirmed Completed.</text>
  </threadedComment>
  <threadedComment ref="U325" dT="2026-01-22T15:37:27.51" personId="{79160F3F-A2CD-4B5D-ACD4-80E02EA51DFF}" id="{C1437040-BD6F-4B71-A174-A63D12FE65F0}">
    <text>1-22-2026 Confirmed Actual Completed Footage.</text>
  </threadedComment>
  <threadedComment ref="V325" dT="2026-01-18T19:06:49.29" personId="{79160F3F-A2CD-4B5D-ACD4-80E02EA51DFF}" id="{19EAB0C6-1425-4247-8A45-FCC0FB3D1AED}">
    <text>1-22-2026 Conduit Placement Confirmed Completed.</text>
  </threadedComment>
  <threadedComment ref="T326" dT="2025-11-07T21:20:51.48" personId="{79160F3F-A2CD-4B5D-ACD4-80E02EA51DFF}" id="{EC719E92-C077-43B7-BBDA-FF7B8D67D5DF}">
    <text>11-7-2025 Additional Footage Added For Connection Conduit That Was Not Completed By The MDU Vendor.</text>
  </threadedComment>
  <threadedComment ref="U326" dT="2025-11-07T21:28:03.34" personId="{79160F3F-A2CD-4B5D-ACD4-80E02EA51DFF}" id="{6FE375DB-D560-49AB-9894-D42851ABC6FF}">
    <text>11-7-2025 Additional Footage Added For Connection Conduit That Was Not Completed By The MDU Vendor.</text>
  </threadedComment>
  <threadedComment ref="U326" dT="2025-12-31T16:43:31.93" personId="{79160F3F-A2CD-4B5D-ACD4-80E02EA51DFF}" id="{938E8F24-F356-4846-BC92-6C6DEBCA159F}" parentId="{6FE375DB-D560-49AB-9894-D42851ABC6FF}">
    <text>12-31-2025 Confirmed Actual Completed Footage.</text>
  </threadedComment>
  <threadedComment ref="V326" dT="2025-12-31T16:44:01.34" personId="{79160F3F-A2CD-4B5D-ACD4-80E02EA51DFF}" id="{86C231E1-31D3-477D-8A75-806AA4FADE40}">
    <text>12-31-2025 Conduit Placement Confirmed Completed.</text>
  </threadedComment>
  <threadedComment ref="U327" dT="2026-02-18T20:05:05.58" personId="{79160F3F-A2CD-4B5D-ACD4-80E02EA51DFF}" id="{A98BE3A8-337A-4FE4-AC67-017D4B5FBC87}">
    <text>2-18-2026 Confirmed Actual Completed Footage.</text>
  </threadedComment>
  <threadedComment ref="V327" dT="2026-02-18T20:05:56.81" personId="{79160F3F-A2CD-4B5D-ACD4-80E02EA51DFF}" id="{3C71D945-CF91-47B5-9BB0-67B3A7AA6711}">
    <text>2-18-2026 Conduit Placement Confirmed Completed.</text>
  </threadedComment>
  <threadedComment ref="U328" dT="2026-02-13T14:56:00.16" personId="{79160F3F-A2CD-4B5D-ACD4-80E02EA51DFF}" id="{12588EC4-9811-492A-9A60-A16A1FB09105}">
    <text>2-13-2026 Confirmed Actual Completed Footage.</text>
  </threadedComment>
  <threadedComment ref="V328" dT="2026-02-13T14:57:12.34" personId="{79160F3F-A2CD-4B5D-ACD4-80E02EA51DFF}" id="{A69F6EB8-8025-41C5-AA8D-65B8B395FC6F}">
    <text>2-13-2025 Conduit Placement Confirmed Completed.</text>
  </threadedComment>
  <threadedComment ref="U329" dT="2026-03-02T15:57:56.06" personId="{79160F3F-A2CD-4B5D-ACD4-80E02EA51DFF}" id="{ED6D5542-FEED-43B0-95EB-A4F8D3E3730A}">
    <text>3-2-2026 Confirmed Actual Completed Footage.</text>
  </threadedComment>
  <threadedComment ref="V329" dT="2026-03-02T15:58:32.41" personId="{79160F3F-A2CD-4B5D-ACD4-80E02EA51DFF}" id="{FB492AF6-E564-4A7C-9755-E53B7798C17F}">
    <text>3-2-2026 Conduit Placement Confirmed Completed.</text>
  </threadedComment>
  <threadedComment ref="U330" dT="2026-01-18T17:12:51.84" personId="{79160F3F-A2CD-4B5D-ACD4-80E02EA51DFF}" id="{2D2B9981-4324-4855-A594-46124D70FC47}">
    <text>1-6-2026 Confirmed Actual Completed Footage.</text>
  </threadedComment>
  <threadedComment ref="V330" dT="2026-01-18T17:14:26.89" personId="{79160F3F-A2CD-4B5D-ACD4-80E02EA51DFF}" id="{0158FCDB-5746-4906-8BAB-94D3F90B878A}">
    <text>1-6-2026 Fiber Placement and Splicing.</text>
  </threadedComment>
  <threadedComment ref="U331" dT="2026-02-18T14:14:07.56" personId="{79160F3F-A2CD-4B5D-ACD4-80E02EA51DFF}" id="{0D3ECAD9-AD0C-4008-91D4-C10F6C9BDE65}">
    <text>2-18-2026 Confirmed Actual Completed Footage.</text>
  </threadedComment>
  <threadedComment ref="V331" dT="2026-02-18T14:14:32.51" personId="{79160F3F-A2CD-4B5D-ACD4-80E02EA51DFF}" id="{C9344CE6-A1EB-4F93-99E9-82DD02424943}">
    <text>2-18-2026 Conduit Placement Confirmed Completed.</text>
  </threadedComment>
  <threadedComment ref="U332" dT="2026-02-12T21:05:41.41" personId="{79160F3F-A2CD-4B5D-ACD4-80E02EA51DFF}" id="{FE4DFD32-6BA4-4777-9F6B-8BE5755F0E1B}">
    <text>2-12-2026 Confirmed Actual Completed Footage.</text>
  </threadedComment>
  <threadedComment ref="V332" dT="2026-02-12T21:06:06.02" personId="{79160F3F-A2CD-4B5D-ACD4-80E02EA51DFF}" id="{D40C653A-FB90-47B3-9402-B36AF5F4FA0A}">
    <text>2-12-2026 Conduit Placement Confirmed Completed.</text>
  </threadedComment>
  <threadedComment ref="A337" dT="2025-02-27T13:01:24.28" personId="{79160F3F-A2CD-4B5D-ACD4-80E02EA51DFF}" id="{A37A4793-E60C-4CE6-A76D-C7E3B8D681AB}">
    <text>NTP Received Fiber Placement and Splice Only Project.</text>
  </threadedComment>
  <threadedComment ref="D337" dT="2025-10-13T19:33:59.98" personId="{79160F3F-A2CD-4B5D-ACD4-80E02EA51DFF}" id="{DA91151F-4A1B-4C7E-8021-AEA313E78314}">
    <text>10-13-2025 Light Levels Sent On 5-23-2025 and 10-13-2025.</text>
  </threadedComment>
  <threadedComment ref="R337" dT="2025-01-29T22:16:27.08" personId="{79160F3F-A2CD-4B5D-ACD4-80E02EA51DFF}" id="{22BB94B6-292D-4F48-9F8F-2E7606AE5DB2}">
    <text>Assigned To Barlett Fiber Per Curtis On 1/29/2025.</text>
  </threadedComment>
  <threadedComment ref="A338" dT="2025-02-27T13:01:41.97" personId="{79160F3F-A2CD-4B5D-ACD4-80E02EA51DFF}" id="{1C613D79-198D-4F2E-B2B9-68EF42CB9F7B}">
    <text>NTP Received Fiber Placement and Splice Only Project.</text>
  </threadedComment>
  <threadedComment ref="D338" dT="2025-10-13T19:34:27.77" personId="{79160F3F-A2CD-4B5D-ACD4-80E02EA51DFF}" id="{CBF15CBA-88EB-470D-A62F-EE9DD467B0E9}">
    <text>10-13-2025 Light Levels Sent On 5-27-2025 and 10-13-2025.</text>
  </threadedComment>
  <threadedComment ref="R338" dT="2025-01-29T22:16:27.08" personId="{79160F3F-A2CD-4B5D-ACD4-80E02EA51DFF}" id="{C6D60ED1-BBF7-4E26-82EE-4A886DDDEEC6}">
    <text>Assigned To Barlett Fiber Per Curtis On 1/29/2025.</text>
  </threadedComment>
  <threadedComment ref="A339" dT="2025-02-27T13:01:49.84" personId="{79160F3F-A2CD-4B5D-ACD4-80E02EA51DFF}" id="{F6E499A0-F22E-4BC3-99F7-2214F12B4AF1}">
    <text>NTP Received Fiber Placement and Splice Only Project.</text>
  </threadedComment>
  <threadedComment ref="D339" dT="2025-10-13T19:34:54.93" personId="{79160F3F-A2CD-4B5D-ACD4-80E02EA51DFF}" id="{5A6DA43F-3E8D-489F-A7C7-81F36A33DD07}">
    <text>10-13-2025 Light Levels Sent On 5-27-2025 and 10-13-2025.</text>
  </threadedComment>
  <threadedComment ref="R339" dT="2025-01-29T22:16:27.08" personId="{79160F3F-A2CD-4B5D-ACD4-80E02EA51DFF}" id="{71A8135D-E913-4871-A81E-2F6A38E72F03}">
    <text>Assigned To Barlett Fiber Per Curtis On 1/29/2025.</text>
  </threadedComment>
  <threadedComment ref="A340" dT="2025-02-26T19:39:10.79" personId="{79160F3F-A2CD-4B5D-ACD4-80E02EA51DFF}" id="{D9F82B91-30C2-447A-9648-88D40C07F333}">
    <text>NTP Received Fiber Placement and Splice Only Project.</text>
  </threadedComment>
  <threadedComment ref="D340" dT="2025-10-13T19:35:38.16" personId="{79160F3F-A2CD-4B5D-ACD4-80E02EA51DFF}" id="{7DFF0006-B99C-46CE-90DA-63CA840B8AD8}">
    <text>10-13-2025 Light Levels Sent On 7-1-2025 and 10-13-2025.</text>
  </threadedComment>
  <threadedComment ref="D341" dT="2025-10-13T19:36:00.24" personId="{79160F3F-A2CD-4B5D-ACD4-80E02EA51DFF}" id="{BFFB3A05-E815-4E8B-986D-A7F5FC862DC2}">
    <text>10-13-2025 Light Levels Sent On 5-6-2025 and 10-13-2025.</text>
  </threadedComment>
  <threadedComment ref="A342" dT="2025-02-26T16:54:04.19" personId="{79160F3F-A2CD-4B5D-ACD4-80E02EA51DFF}" id="{34365959-AADA-4175-BEAD-5AE4D2FD766E}">
    <text>NTP Received Splice Only Project.</text>
  </threadedComment>
  <threadedComment ref="D342" dT="2025-10-13T19:36:40.93" personId="{79160F3F-A2CD-4B5D-ACD4-80E02EA51DFF}" id="{670D42A8-5418-4E36-950C-1200A0E7FE7D}">
    <text>10-13-2025 Light Levels Sent On 10-13-2025.</text>
  </threadedComment>
  <threadedComment ref="A343" dT="2025-02-26T19:38:35.07" personId="{79160F3F-A2CD-4B5D-ACD4-80E02EA51DFF}" id="{A24F9781-5662-44CF-BEE7-9DE1D8BBE520}">
    <text>NTP Received Fiber Placement and Splice Only Project.</text>
  </threadedComment>
  <threadedComment ref="D343"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0" t="s">
        <v>0</v>
      </c>
      <c r="B1" s="1490"/>
      <c r="C1" s="1490"/>
      <c r="D1" s="1490"/>
      <c r="E1" s="1490"/>
      <c r="F1" s="1490"/>
      <c r="G1" s="1490"/>
      <c r="H1" s="1490"/>
      <c r="I1" s="1490"/>
      <c r="J1" s="1490"/>
      <c r="K1" s="1490"/>
      <c r="L1" s="1490"/>
      <c r="M1" s="1490"/>
      <c r="N1" s="1490"/>
      <c r="O1" s="1490"/>
      <c r="P1" s="1490"/>
      <c r="Q1" s="1009"/>
      <c r="S1" s="1009"/>
      <c r="T1" s="1009"/>
      <c r="U1" s="1009"/>
      <c r="V1" s="1009"/>
      <c r="W1" s="1009"/>
      <c r="X1" s="1009"/>
      <c r="Y1" s="1009"/>
      <c r="Z1" s="1009"/>
    </row>
    <row r="2" spans="1:26" ht="24.95" customHeight="1">
      <c r="A2" s="1491" t="str">
        <f ca="1">"Last Updated: "&amp;TEXT(NOW(),"MM/DD/YYYY  h:mm AM/PM")</f>
        <v>Last Updated: 05/26/2026  8:36 AM</v>
      </c>
      <c r="B2" s="1491"/>
      <c r="C2" s="1491"/>
      <c r="D2" s="1491"/>
      <c r="E2" s="1491"/>
      <c r="F2" s="1491"/>
      <c r="G2" s="1491"/>
      <c r="H2" s="1491"/>
      <c r="I2" s="1491"/>
      <c r="J2" s="1491"/>
      <c r="K2" s="1491"/>
      <c r="L2" s="1491"/>
      <c r="M2" s="1491"/>
      <c r="N2" s="1491"/>
      <c r="O2" s="1491"/>
      <c r="P2" s="149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2" t="s">
        <v>7</v>
      </c>
      <c r="B7" s="1492"/>
      <c r="C7" s="1492"/>
      <c r="D7" s="1492"/>
      <c r="E7" s="1492"/>
      <c r="F7" s="1492"/>
      <c r="G7" s="1492"/>
      <c r="H7" s="1492"/>
      <c r="I7" s="1492"/>
      <c r="J7" s="1492"/>
      <c r="K7" s="1492"/>
      <c r="L7" s="1492"/>
      <c r="M7" s="1492"/>
      <c r="N7" s="1492"/>
      <c r="O7" s="1492"/>
      <c r="P7" s="149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3" t="s">
        <v>8</v>
      </c>
      <c r="B9" s="1494"/>
      <c r="C9" s="1009"/>
      <c r="D9" s="1473" t="s">
        <v>9</v>
      </c>
      <c r="E9" s="1474"/>
      <c r="F9" s="1475"/>
      <c r="G9" s="1009"/>
      <c r="H9" s="1473" t="s">
        <v>10</v>
      </c>
      <c r="I9" s="1474"/>
      <c r="J9" s="1475"/>
      <c r="K9" s="1009"/>
      <c r="L9" s="1473" t="s">
        <v>11</v>
      </c>
      <c r="M9" s="1474"/>
      <c r="N9" s="1475"/>
      <c r="O9" s="1009"/>
      <c r="P9" s="1009"/>
      <c r="Q9" s="1009"/>
      <c r="R9" s="1009"/>
      <c r="S9" s="1009"/>
      <c r="T9" s="1009"/>
      <c r="U9" s="1009"/>
      <c r="V9" s="1009"/>
      <c r="W9" s="1009"/>
      <c r="X9" s="1009"/>
      <c r="Y9" s="1009"/>
      <c r="Z9" s="1009"/>
    </row>
    <row r="10" spans="1:26" ht="50.1" customHeight="1">
      <c r="A10" s="147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81"/>
      <c r="C10" s="1009"/>
      <c r="D10" s="147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80"/>
      <c r="F10" s="1481"/>
      <c r="G10" s="1009"/>
      <c r="H10" s="149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6"/>
      <c r="J10" s="1497"/>
      <c r="K10" s="1009"/>
      <c r="L10" s="149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3" t="s">
        <v>12</v>
      </c>
      <c r="B12" s="1475"/>
      <c r="C12" s="1009"/>
      <c r="D12" s="1473" t="s">
        <v>13</v>
      </c>
      <c r="E12" s="1474"/>
      <c r="F12" s="1475"/>
      <c r="G12" s="1009"/>
      <c r="H12" s="1473" t="s">
        <v>14</v>
      </c>
      <c r="I12" s="1474"/>
      <c r="J12" s="1475"/>
      <c r="K12" s="1009"/>
      <c r="L12" s="1473" t="s">
        <v>15</v>
      </c>
      <c r="M12" s="1474"/>
      <c r="N12" s="1475"/>
      <c r="O12" s="1009"/>
      <c r="P12" s="1009"/>
      <c r="Q12" s="1009"/>
      <c r="R12" s="1009"/>
      <c r="S12" s="1009"/>
      <c r="T12" s="1009"/>
      <c r="U12" s="1009"/>
      <c r="V12" s="1009"/>
      <c r="W12" s="1009"/>
      <c r="X12" s="1009"/>
      <c r="Y12" s="1009"/>
      <c r="Z12" s="1009"/>
    </row>
    <row r="13" spans="1:26" ht="50.1" customHeight="1">
      <c r="A13" s="1501">
        <f>IFERROR(H10/D10,0)</f>
        <v>6.1315181651600534E-2</v>
      </c>
      <c r="B13" s="1502"/>
      <c r="C13" s="1009"/>
      <c r="D13" s="147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77"/>
      <c r="F13" s="1478"/>
      <c r="G13" s="1009"/>
      <c r="H13" s="147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80"/>
      <c r="J13" s="1481"/>
      <c r="K13" s="1009"/>
      <c r="L13" s="1487">
        <f>COUNTA('Pending Resto-COP Packages'!A12:A53)</f>
        <v>30</v>
      </c>
      <c r="M13" s="1488"/>
      <c r="N13" s="148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2" t="s">
        <v>16</v>
      </c>
      <c r="B15" s="1482"/>
      <c r="C15" s="1482"/>
      <c r="D15" s="1482"/>
      <c r="E15" s="1009"/>
      <c r="F15" s="1482" t="s">
        <v>17</v>
      </c>
      <c r="G15" s="1482"/>
      <c r="H15" s="1482"/>
      <c r="I15" s="1482"/>
      <c r="J15" s="1009"/>
      <c r="K15" s="1482" t="s">
        <v>18</v>
      </c>
      <c r="L15" s="1482"/>
      <c r="M15" s="148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4"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2"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09"/>
      <c r="F17" s="1017" t="s">
        <v>29</v>
      </c>
      <c r="G17" s="1014" cm="1">
        <f t="array" ref="G17">SUMPRODUCT(--(IF($B$5="All",TRUE,'Tillman UG Footage'!B2:B181=$B$5))*--('Tillman UG Footage'!P2:P181="In Process")*--(IF($F$5="All",TRUE,ISNUMBER(FIND($F$5,'Tillman UG Footage'!D2:D181&amp;" "))))*--(IF($H$5="All",TRUE,ISNUMBER(FIND($H$5,'Tillman UG Footage'!F2:F181&amp;" ")))))</f>
        <v>12</v>
      </c>
      <c r="H17" s="1014"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84"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09"/>
      <c r="K17" s="1017" t="s">
        <v>30</v>
      </c>
      <c r="L17" s="1014"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5"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3"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09"/>
      <c r="F18" s="1018" t="s">
        <v>32</v>
      </c>
      <c r="G18" s="1015" cm="1">
        <f t="array" ref="G18">SUMPRODUCT(--(IF($B$5="All",TRUE,'Tillman UG Footage'!B2:B181=$B$5))*--('Tillman UG Footage'!P2:P181="Not Started")*--(IF($F$5="All",TRUE,ISNUMBER(FIND($F$5,'Tillman UG Footage'!D2:D181&amp;" "))))*--(IF($H$5="All",TRUE,ISNUMBER(FIND($H$5,'Tillman UG Footage'!F2:F181&amp;" ")))))</f>
        <v>132</v>
      </c>
      <c r="H18" s="1015"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85"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09"/>
      <c r="K18" s="1018" t="s">
        <v>33</v>
      </c>
      <c r="L18" s="1015"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4"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2"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09"/>
      <c r="F19" s="1017" t="s">
        <v>35</v>
      </c>
      <c r="G19" s="1014" cm="1">
        <f t="array" ref="G19">SUMPRODUCT(--(IF($B$5="All",TRUE,'Tillman UG Footage'!B2:B181=$B$5))*--('Tillman UG Footage'!P2:P181="Locates Called")*--(IF($F$5="All",TRUE,ISNUMBER(FIND($F$5,'Tillman UG Footage'!D2:D181&amp;" "))))*--(IF($H$5="All",TRUE,ISNUMBER(FIND($H$5,'Tillman UG Footage'!F2:F181&amp;" ")))))</f>
        <v>20</v>
      </c>
      <c r="H19" s="1014"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84"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09"/>
      <c r="K19" s="1017" t="s">
        <v>36</v>
      </c>
      <c r="L19" s="1014"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5"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3"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09"/>
      <c r="F20" s="1018" t="s">
        <v>38</v>
      </c>
      <c r="G20" s="1015" cm="1">
        <f t="array" ref="G20">SUMPRODUCT(--(IF($B$5="All",TRUE,'Tillman UG Footage'!B2:B181=$B$5))*--('Tillman UG Footage'!P2:P181="Completed")*--(IF($F$5="All",TRUE,ISNUMBER(FIND($F$5,'Tillman UG Footage'!D2:D181&amp;" "))))*--(IF($H$5="All",TRUE,ISNUMBER(FIND($H$5,'Tillman UG Footage'!F2:F181&amp;" ")))))</f>
        <v>0</v>
      </c>
      <c r="H20" s="1015"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85"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4"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2"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09"/>
      <c r="F21" s="1020" t="s">
        <v>39</v>
      </c>
      <c r="G21" s="1021">
        <f>SUM(G17:G20)</f>
        <v>164</v>
      </c>
      <c r="H21" s="1021">
        <f>SUM(H17:H20)</f>
        <v>1013974</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5"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3"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4"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2"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5"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3"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6.1315181651600534E-2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2" t="s">
        <v>44</v>
      </c>
      <c r="B27" s="1482"/>
      <c r="C27" s="1482"/>
      <c r="D27" s="1482"/>
      <c r="F27" s="1483" t="s">
        <v>45</v>
      </c>
      <c r="G27" s="1483"/>
      <c r="H27" s="1483"/>
      <c r="I27" s="148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2</v>
      </c>
      <c r="D32" s="1039">
        <f t="shared" si="0"/>
        <v>3</v>
      </c>
      <c r="F32" s="1028" t="s">
        <v>57</v>
      </c>
      <c r="G32" s="54">
        <f>COUNTIFS('Tillman UG Footage'!F:F,"*Travis*",'Tillman UG Footage'!B:B,"&lt;&gt;AREA")</f>
        <v>2</v>
      </c>
      <c r="H32" s="54">
        <f>COUNTIF('Pending Resto-COP Packages'!F:F,"*Travis*")</f>
        <v>2</v>
      </c>
      <c r="I32" s="1039">
        <f t="shared" si="1"/>
        <v>4</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38</v>
      </c>
      <c r="D36" s="1033">
        <f>SUM(D29:D35)</f>
        <v>69</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39</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4" t="s">
        <v>65</v>
      </c>
      <c r="B39" s="1484"/>
      <c r="C39" s="1484"/>
      <c r="D39" s="1484"/>
      <c r="E39" s="1484"/>
      <c r="F39" s="1484"/>
      <c r="G39" s="1484"/>
      <c r="H39" s="1484"/>
      <c r="I39" s="1484"/>
      <c r="J39" s="1484"/>
      <c r="K39" s="1485"/>
      <c r="L39" s="1485"/>
      <c r="M39" s="1485"/>
      <c r="N39" s="148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86" t="s">
        <v>66</v>
      </c>
      <c r="B60" s="1486"/>
      <c r="C60" s="1486"/>
      <c r="D60" s="1486"/>
      <c r="E60" s="1486"/>
      <c r="F60" s="1486"/>
      <c r="G60" s="1486"/>
      <c r="H60" s="1486"/>
      <c r="I60" s="1486"/>
      <c r="J60" s="1486"/>
      <c r="K60" s="1486"/>
      <c r="L60" s="1486"/>
      <c r="M60" s="1486"/>
      <c r="N60" s="148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str">
        <f>IF('Pending Resto-COP Packages'!A28="","",'Pending Resto-COP Packages'!A28)</f>
        <v>FB-HWP478</v>
      </c>
      <c r="B83" s="1024" t="str">
        <f>IF('Pending Resto-COP Packages'!A28="","",'Pending Resto-COP Packages'!B28)</f>
        <v>Lakeland</v>
      </c>
      <c r="C83" s="1024" t="str">
        <f>IF('Pending Resto-COP Packages'!A28="","",'Pending Resto-COP Packages'!D28)</f>
        <v>Brothers</v>
      </c>
      <c r="D83" s="1024" t="str">
        <f>IF('Pending Resto-COP Packages'!A28="","",'Pending Resto-COP Packages'!F28)</f>
        <v>Travis</v>
      </c>
      <c r="E83" s="1025">
        <f>IF('Pending Resto-COP Packages'!A28="","",'Pending Resto-COP Packages'!H28)</f>
        <v>0</v>
      </c>
      <c r="F83" s="1025">
        <f>IF('Pending Resto-COP Packages'!A28="","",'Pending Resto-COP Packages'!V28)</f>
        <v>923</v>
      </c>
      <c r="G83" s="1025">
        <f>IF('Pending Resto-COP Packages'!A28="","",'Pending Resto-COP Packages'!W28)</f>
        <v>918</v>
      </c>
      <c r="H83" s="1387">
        <f>IF('Pending Resto-COP Packages'!A28="","",'Pending Resto-COP Packages'!N28)</f>
        <v>13022.05</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Packages'!A29="","",'Pending Resto-COP Packages'!A29)</f>
        <v>FB-HWP1305</v>
      </c>
      <c r="B86" s="1024" t="str">
        <f>IF('Pending Resto-COP Packages'!A29="","",'Pending Resto-COP Packages'!B29)</f>
        <v>Lakeland</v>
      </c>
      <c r="C86" s="1024" t="str">
        <f>IF('Pending Resto-COP Packages'!A29="","",'Pending Resto-COP Packages'!D29)</f>
        <v>Splice Only</v>
      </c>
      <c r="D86" s="1024" t="str">
        <f>IF('Pending Resto-COP Packages'!A29="","",'Pending Resto-COP Packages'!F29)</f>
        <v>Miguel</v>
      </c>
      <c r="E86" s="1025">
        <f>IF('Pending Resto-COP Packages'!A29="","",'Pending Resto-COP Packages'!H29)</f>
        <v>0</v>
      </c>
      <c r="F86" s="1025">
        <f>IF('Pending Resto-COP Packages'!A29="","",'Pending Resto-COP Packages'!V29)</f>
        <v>0</v>
      </c>
      <c r="G86" s="1025">
        <f>IF('Pending Resto-COP Packages'!A29="","",'Pending Resto-COP Packages'!W29)</f>
        <v>0</v>
      </c>
      <c r="H86" s="1387">
        <f>IF('Pending Resto-COP Packages'!A29="","",'Pending Resto-COP Packages'!N29)</f>
        <v>1931.75</v>
      </c>
    </row>
    <row r="87" spans="1:8">
      <c r="A87" s="1027" t="str">
        <f>IF('Pending Resto-COP Packages'!A33="","",'Pending Resto-COP Packages'!A33)</f>
        <v>FB-HSF375</v>
      </c>
      <c r="B87" s="1024" t="str">
        <f>IF('Pending Resto-COP Packages'!A33="","",'Pending Resto-COP Packages'!B33)</f>
        <v>Port Charlotte</v>
      </c>
      <c r="C87" s="1024" t="str">
        <f>IF('Pending Resto-COP Packages'!A33="","",'Pending Resto-COP Packages'!D33)</f>
        <v>Lightspeed In-House</v>
      </c>
      <c r="D87" s="1024" t="str">
        <f>IF('Pending Resto-COP Packages'!A33="","",'Pending Resto-COP Packages'!F33)</f>
        <v>Joshua</v>
      </c>
      <c r="E87" s="1025">
        <f>IF('Pending Resto-COP Packages'!A33="","",'Pending Resto-COP Packages'!H33)</f>
        <v>0</v>
      </c>
      <c r="F87" s="1025">
        <f>IF('Pending Resto-COP Packages'!A33="","",'Pending Resto-COP Packages'!V33)</f>
        <v>439</v>
      </c>
      <c r="G87" s="1025">
        <f>IF('Pending Resto-COP Packages'!A33="","",'Pending Resto-COP Packages'!W33)</f>
        <v>449</v>
      </c>
      <c r="H87" s="1387">
        <f>IF('Pending Resto-COP Packages'!A33="","",'Pending Resto-COP Packages'!N33)</f>
        <v>4434.3999999999996</v>
      </c>
    </row>
    <row r="88" spans="1:8">
      <c r="A88" s="1027" t="str">
        <f>IF('Pending Resto-COP Packages'!A35="","",'Pending Resto-COP Packages'!A35)</f>
        <v>FB-HSF377</v>
      </c>
      <c r="B88" s="1024" t="str">
        <f>IF('Pending Resto-COP Packages'!A35="","",'Pending Resto-COP Packages'!B35)</f>
        <v>Port Charlotte</v>
      </c>
      <c r="C88" s="1024" t="str">
        <f>IF('Pending Resto-COP Packages'!A35="","",'Pending Resto-COP Packages'!D35)</f>
        <v>Lightspeed In-House</v>
      </c>
      <c r="D88" s="1024" t="str">
        <f>IF('Pending Resto-COP Packages'!A35="","",'Pending Resto-COP Packages'!F35)</f>
        <v>Joshua</v>
      </c>
      <c r="E88" s="1025">
        <f>IF('Pending Resto-COP Packages'!A35="","",'Pending Resto-COP Packages'!H35)</f>
        <v>0</v>
      </c>
      <c r="F88" s="1025">
        <f>IF('Pending Resto-COP Packages'!A35="","",'Pending Resto-COP Packages'!V35)</f>
        <v>295</v>
      </c>
      <c r="G88" s="1025">
        <f>IF('Pending Resto-COP Packages'!A35="","",'Pending Resto-COP Packages'!W35)</f>
        <v>288</v>
      </c>
      <c r="H88" s="1387">
        <f>IF('Pending Resto-COP Packages'!A35="","",'Pending Resto-COP Packages'!N35)</f>
        <v>3969.75</v>
      </c>
    </row>
    <row r="89" spans="1:8">
      <c r="A89" s="1027" t="str">
        <f>IF('Pending Resto-COP Packages'!A36="","",'Pending Resto-COP Packages'!A36)</f>
        <v>FB-HSF378</v>
      </c>
      <c r="B89" s="1024" t="str">
        <f>IF('Pending Resto-COP Packages'!A36="","",'Pending Resto-COP Packages'!B36)</f>
        <v>Port Charlotte</v>
      </c>
      <c r="C89" s="1024" t="str">
        <f>IF('Pending Resto-COP Packages'!A36="","",'Pending Resto-COP Packages'!D36)</f>
        <v>Lightspeed In-House</v>
      </c>
      <c r="D89" s="1024" t="str">
        <f>IF('Pending Resto-COP Packages'!A36="","",'Pending Resto-COP Packages'!F36)</f>
        <v>Joshua</v>
      </c>
      <c r="E89" s="1025">
        <f>IF('Pending Resto-COP Packages'!A36="","",'Pending Resto-COP Packages'!H36)</f>
        <v>0</v>
      </c>
      <c r="F89" s="1025">
        <f>IF('Pending Resto-COP Packages'!A36="","",'Pending Resto-COP Packages'!V36)</f>
        <v>303</v>
      </c>
      <c r="G89" s="1025">
        <f>IF('Pending Resto-COP Packages'!A36="","",'Pending Resto-COP Packages'!W36)</f>
        <v>290</v>
      </c>
      <c r="H89" s="1387">
        <f>IF('Pending Resto-COP Packages'!A36="","",'Pending Resto-COP Packages'!N36)</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Packages'!A37="","",'Pending Resto-COP Packages'!A37)</f>
        <v>FB-HNP111</v>
      </c>
      <c r="B95" s="1024" t="str">
        <f>IF('Pending Resto-COP Packages'!A37="","",'Pending Resto-COP Packages'!B37)</f>
        <v>St Petersburg</v>
      </c>
      <c r="C95" s="1024" t="str">
        <f>IF('Pending Resto-COP Packages'!A37="","",'Pending Resto-COP Packages'!D37)</f>
        <v>Lightspeed In-House</v>
      </c>
      <c r="D95" s="1024" t="str">
        <f>IF('Pending Resto-COP Packages'!A37="","",'Pending Resto-COP Packages'!F37)</f>
        <v>Johnnie</v>
      </c>
      <c r="E95" s="1025">
        <f>IF('Pending Resto-COP Packages'!A37="","",'Pending Resto-COP Packages'!H37)</f>
        <v>0</v>
      </c>
      <c r="F95" s="1025">
        <f>IF('Pending Resto-COP Packages'!A37="","",'Pending Resto-COP Packages'!V37)</f>
        <v>1157</v>
      </c>
      <c r="G95" s="1025">
        <f>IF('Pending Resto-COP Packages'!A37="","",'Pending Resto-COP Packages'!W37)</f>
        <v>1321</v>
      </c>
      <c r="H95" s="1387">
        <f>IF('Pending Resto-COP Packages'!A37="","",'Pending Resto-COP Packages'!N37)</f>
        <v>17203.45</v>
      </c>
    </row>
    <row r="96" spans="1:8">
      <c r="A96" s="1027" t="str">
        <f>IF('Pending Resto-COP Packages'!A38="","",'Pending Resto-COP Packages'!A38)</f>
        <v>FB-HNP133</v>
      </c>
      <c r="B96" s="1024" t="str">
        <f>IF('Pending Resto-COP Packages'!A38="","",'Pending Resto-COP Packages'!B38)</f>
        <v>St Petersburg</v>
      </c>
      <c r="C96" s="1024" t="str">
        <f>IF('Pending Resto-COP Packages'!A38="","",'Pending Resto-COP Packages'!D38)</f>
        <v>Lightspeed In-House</v>
      </c>
      <c r="D96" s="1024" t="str">
        <f>IF('Pending Resto-COP Packages'!A38="","",'Pending Resto-COP Packages'!F38)</f>
        <v>Johnnie</v>
      </c>
      <c r="E96" s="1025">
        <f>IF('Pending Resto-COP Packages'!A38="","",'Pending Resto-COP Packages'!H38)</f>
        <v>0</v>
      </c>
      <c r="F96" s="1025">
        <f>IF('Pending Resto-COP Packages'!A38="","",'Pending Resto-COP Packages'!V38)</f>
        <v>1697</v>
      </c>
      <c r="G96" s="1025">
        <f>IF('Pending Resto-COP Packages'!A38="","",'Pending Resto-COP Packages'!W38)</f>
        <v>1815</v>
      </c>
      <c r="H96" s="1387">
        <f>IF('Pending Resto-COP Packages'!A38="","",'Pending Resto-COP Packages'!N38)</f>
        <v>23800.25</v>
      </c>
    </row>
    <row r="97" spans="1:8">
      <c r="A97" s="1027" t="str">
        <f>IF('Pending Resto-COP Packages'!A39="","",'Pending Resto-COP Packages'!A39)</f>
        <v>FB-HNP138</v>
      </c>
      <c r="B97" s="1024" t="str">
        <f>IF('Pending Resto-COP Packages'!A39="","",'Pending Resto-COP Packages'!B39)</f>
        <v>St Petersburg</v>
      </c>
      <c r="C97" s="1024" t="str">
        <f>IF('Pending Resto-COP Packages'!A39="","",'Pending Resto-COP Packages'!D39)</f>
        <v>Lightspeed In-House</v>
      </c>
      <c r="D97" s="1024" t="str">
        <f>IF('Pending Resto-COP Packages'!A39="","",'Pending Resto-COP Packages'!F39)</f>
        <v>Johnnie</v>
      </c>
      <c r="E97" s="1025">
        <f>IF('Pending Resto-COP Packages'!A39="","",'Pending Resto-COP Packages'!H39)</f>
        <v>0</v>
      </c>
      <c r="F97" s="1025">
        <f>IF('Pending Resto-COP Packages'!A39="","",'Pending Resto-COP Packages'!V39)</f>
        <v>1534</v>
      </c>
      <c r="G97" s="1025">
        <f>IF('Pending Resto-COP Packages'!A39="","",'Pending Resto-COP Packages'!W39)</f>
        <v>1571</v>
      </c>
      <c r="H97" s="1387">
        <f>IF('Pending Resto-COP Packages'!A39="","",'Pending Resto-COP Packages'!N39)</f>
        <v>19745.25</v>
      </c>
    </row>
    <row r="98" spans="1:8">
      <c r="A98" s="1027" t="str">
        <f>IF('Pending Resto-COP Packages'!A40="","",'Pending Resto-COP Packages'!A40)</f>
        <v>FB-HNP144</v>
      </c>
      <c r="B98" s="1024" t="str">
        <f>IF('Pending Resto-COP Packages'!A40="","",'Pending Resto-COP Packages'!B40)</f>
        <v>St Petersburg</v>
      </c>
      <c r="C98" s="1024" t="str">
        <f>IF('Pending Resto-COP Packages'!A40="","",'Pending Resto-COP Packages'!D40)</f>
        <v>Kattle One/LSCG</v>
      </c>
      <c r="D98" s="1024" t="str">
        <f>IF('Pending Resto-COP Packages'!A40="","",'Pending Resto-COP Packages'!F40)</f>
        <v>Johnnie</v>
      </c>
      <c r="E98" s="1025">
        <f>IF('Pending Resto-COP Packages'!A40="","",'Pending Resto-COP Packages'!H40)</f>
        <v>0</v>
      </c>
      <c r="F98" s="1025">
        <f>IF('Pending Resto-COP Packages'!A40="","",'Pending Resto-COP Packages'!V40)</f>
        <v>2003</v>
      </c>
      <c r="G98" s="1025">
        <f>IF('Pending Resto-COP Packages'!A40="","",'Pending Resto-COP Packages'!W40)</f>
        <v>225</v>
      </c>
      <c r="H98" s="1387">
        <f>IF('Pending Resto-COP Packages'!A40="","",'Pending Resto-COP Packages'!N40)</f>
        <v>31186.25</v>
      </c>
    </row>
    <row r="99" spans="1:8">
      <c r="A99" s="1027" t="str">
        <f>IF('Pending Resto-COP Packages'!A41="","",'Pending Resto-COP Packages'!A41)</f>
        <v>Vantage Point Condominiums</v>
      </c>
      <c r="B99" s="1024" t="str">
        <f>IF('Pending Resto-COP Packages'!A41="","",'Pending Resto-COP Packages'!B41)</f>
        <v>St Petersburg</v>
      </c>
      <c r="C99" s="1024" t="str">
        <f>IF('Pending Resto-COP Packages'!A41="","",'Pending Resto-COP Packages'!D41)</f>
        <v>APT Communications/Kattleone</v>
      </c>
      <c r="D99" s="1024" t="str">
        <f>IF('Pending Resto-COP Packages'!A41="","",'Pending Resto-COP Packages'!F41)</f>
        <v>Johnnie</v>
      </c>
      <c r="E99" s="1025">
        <f>IF('Pending Resto-COP Packages'!A41="","",'Pending Resto-COP Packages'!H41)</f>
        <v>380</v>
      </c>
      <c r="F99" s="1025">
        <f>IF('Pending Resto-COP Packages'!A41="","",'Pending Resto-COP Packages'!V41)</f>
        <v>9181</v>
      </c>
      <c r="G99" s="1025">
        <f>IF('Pending Resto-COP Packages'!A41="","",'Pending Resto-COP Packages'!W41)</f>
        <v>9179</v>
      </c>
      <c r="H99" s="1387">
        <f>IF('Pending Resto-COP Packages'!A41="","",'Pending Resto-COP Packages'!N41)</f>
        <v>117414</v>
      </c>
    </row>
    <row r="100" spans="1:8">
      <c r="A100" s="1027" t="str">
        <f>IF('Pending Resto-COP Packages'!A42="","",'Pending Resto-COP Packages'!A42)</f>
        <v/>
      </c>
      <c r="B100" s="1024" t="str">
        <f>IF('Pending Resto-COP Packages'!A42="","",'Pending Resto-COP Packages'!B42)</f>
        <v/>
      </c>
      <c r="C100" s="1024" t="str">
        <f>IF('Pending Resto-COP Packages'!A42="","",'Pending Resto-COP Packages'!D42)</f>
        <v/>
      </c>
      <c r="D100" s="1024" t="str">
        <f>IF('Pending Resto-COP Packages'!A42="","",'Pending Resto-COP Packages'!F42)</f>
        <v/>
      </c>
      <c r="E100" s="1025" t="str">
        <f>IF('Pending Resto-COP Packages'!A42="","",'Pending Resto-COP Packages'!H42)</f>
        <v/>
      </c>
      <c r="F100" s="1025" t="str">
        <f>IF('Pending Resto-COP Packages'!A42="","",'Pending Resto-COP Packages'!V42)</f>
        <v/>
      </c>
      <c r="G100" s="1025" t="str">
        <f>IF('Pending Resto-COP Packages'!A42="","",'Pending Resto-COP Packages'!W42)</f>
        <v/>
      </c>
      <c r="H100" s="1387" t="str">
        <f>IF('Pending Resto-COP Packages'!A42="","",'Pending Resto-COP Packages'!N42)</f>
        <v/>
      </c>
    </row>
    <row r="101" spans="1:8">
      <c r="A101" s="1027" t="str">
        <f>IF('Pending Resto-COP Packages'!A43="","",'Pending Resto-COP Packages'!A43)</f>
        <v/>
      </c>
      <c r="B101" s="1024" t="str">
        <f>IF('Pending Resto-COP Packages'!A43="","",'Pending Resto-COP Packages'!B43)</f>
        <v/>
      </c>
      <c r="C101" s="1024" t="str">
        <f>IF('Pending Resto-COP Packages'!A43="","",'Pending Resto-COP Packages'!D43)</f>
        <v/>
      </c>
      <c r="D101" s="1024" t="str">
        <f>IF('Pending Resto-COP Packages'!A43="","",'Pending Resto-COP Packages'!F43)</f>
        <v/>
      </c>
      <c r="E101" s="1025" t="str">
        <f>IF('Pending Resto-COP Packages'!A43="","",'Pending Resto-COP Packages'!H43)</f>
        <v/>
      </c>
      <c r="F101" s="1025" t="str">
        <f>IF('Pending Resto-COP Packages'!A43="","",'Pending Resto-COP Packages'!V43)</f>
        <v/>
      </c>
      <c r="G101" s="1025" t="str">
        <f>IF('Pending Resto-COP Packages'!A43="","",'Pending Resto-COP Packages'!W43)</f>
        <v/>
      </c>
      <c r="H101" s="1387" t="str">
        <f>IF('Pending Resto-COP Packages'!A43="","",'Pending Resto-COP Packages'!N43)</f>
        <v/>
      </c>
    </row>
    <row r="102" spans="1:8">
      <c r="A102" s="1027" t="str">
        <f>IF('Pending Resto-COP Packages'!A44="","",'Pending Resto-COP Packages'!A44)</f>
        <v/>
      </c>
      <c r="B102" s="1024" t="str">
        <f>IF('Pending Resto-COP Packages'!A44="","",'Pending Resto-COP Packages'!B44)</f>
        <v/>
      </c>
      <c r="C102" s="1024" t="str">
        <f>IF('Pending Resto-COP Packages'!A44="","",'Pending Resto-COP Packages'!D44)</f>
        <v/>
      </c>
      <c r="D102" s="1024" t="str">
        <f>IF('Pending Resto-COP Packages'!A44="","",'Pending Resto-COP Packages'!F44)</f>
        <v/>
      </c>
      <c r="E102" s="1025" t="str">
        <f>IF('Pending Resto-COP Packages'!A44="","",'Pending Resto-COP Packages'!H44)</f>
        <v/>
      </c>
      <c r="F102" s="1025" t="str">
        <f>IF('Pending Resto-COP Packages'!A44="","",'Pending Resto-COP Packages'!V44)</f>
        <v/>
      </c>
      <c r="G102" s="1025" t="str">
        <f>IF('Pending Resto-COP Packages'!A44="","",'Pending Resto-COP Packages'!W44)</f>
        <v/>
      </c>
      <c r="H102" s="1387" t="str">
        <f>IF('Pending Resto-COP Packages'!A44="","",'Pending Resto-COP Packages'!N44)</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3" t="s">
        <v>441</v>
      </c>
      <c r="C1" s="1503"/>
      <c r="D1" s="427"/>
      <c r="E1" s="1503" t="s">
        <v>442</v>
      </c>
      <c r="F1" s="15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323008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24693</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472</v>
      </c>
      <c r="C19" s="1516">
        <v>555167</v>
      </c>
      <c r="L19" t="s">
        <v>335</v>
      </c>
      <c r="M19" s="1516">
        <v>1</v>
      </c>
    </row>
    <row r="20" spans="2:13">
      <c r="L20" t="s">
        <v>339</v>
      </c>
      <c r="M20" s="1516">
        <v>1</v>
      </c>
    </row>
    <row r="21" spans="2:13">
      <c r="L21" t="s">
        <v>475</v>
      </c>
      <c r="M21" s="1516">
        <v>1</v>
      </c>
    </row>
    <row r="22" spans="2:13">
      <c r="L22" t="s">
        <v>345</v>
      </c>
      <c r="M22" s="1516">
        <v>1</v>
      </c>
    </row>
    <row r="23" spans="2:13">
      <c r="L23" t="s">
        <v>376</v>
      </c>
      <c r="M23" s="1516">
        <v>1</v>
      </c>
    </row>
    <row r="24" spans="2:13">
      <c r="L24" t="s">
        <v>427</v>
      </c>
      <c r="M24" s="1516">
        <v>1</v>
      </c>
    </row>
    <row r="25" spans="2:13">
      <c r="L25" t="s">
        <v>476</v>
      </c>
      <c r="M25" s="1516">
        <v>1</v>
      </c>
    </row>
    <row r="26" spans="2:13">
      <c r="K26" t="s">
        <v>477</v>
      </c>
      <c r="M26" s="1516">
        <v>19</v>
      </c>
    </row>
    <row r="27" spans="2:13">
      <c r="K27" t="s">
        <v>478</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479</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480</v>
      </c>
      <c r="M37" s="1516">
        <v>1</v>
      </c>
    </row>
    <row r="38" spans="11:13">
      <c r="L38" t="s">
        <v>193</v>
      </c>
      <c r="M38" s="1516">
        <v>1</v>
      </c>
    </row>
    <row r="39" spans="11:13">
      <c r="K39" t="s">
        <v>481</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4"/>
      <c r="B1" s="1504"/>
      <c r="C1" s="1504"/>
      <c r="D1" s="1504"/>
      <c r="E1" s="1504"/>
      <c r="F1" s="1504"/>
      <c r="G1" s="1504"/>
      <c r="H1" s="1505" t="s">
        <v>482</v>
      </c>
      <c r="I1" s="1505"/>
      <c r="J1" s="1505"/>
      <c r="K1" s="1505"/>
      <c r="L1" s="1505"/>
      <c r="M1" s="1505"/>
      <c r="N1" s="1505"/>
      <c r="O1" s="1505"/>
      <c r="P1" s="189"/>
      <c r="Q1" s="1506" t="s">
        <v>97</v>
      </c>
      <c r="R1" s="1506"/>
      <c r="S1" s="1507"/>
      <c r="T1" s="1506"/>
      <c r="U1" s="1506"/>
      <c r="V1" s="1506"/>
      <c r="W1" s="1506"/>
      <c r="X1" s="150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opLeftCell="A6" zoomScale="90" zoomScaleNormal="90" workbookViewId="0">
      <pane xSplit="1" topLeftCell="U1" activePane="topRight" state="frozen"/>
      <selection pane="topRight" activeCell="A9" sqref="A9:XFD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8">
        <v>21</v>
      </c>
      <c r="I2" s="372" t="s">
        <v>546</v>
      </c>
      <c r="J2" s="1060" t="s">
        <v>30</v>
      </c>
      <c r="K2" s="1519"/>
      <c r="L2" s="1393">
        <v>46147</v>
      </c>
      <c r="M2" s="372" t="s">
        <v>110</v>
      </c>
      <c r="N2" s="993">
        <v>81882</v>
      </c>
      <c r="O2" s="372" t="s">
        <v>110</v>
      </c>
      <c r="P2" s="707" t="s">
        <v>29</v>
      </c>
      <c r="Q2" s="1520">
        <v>46146</v>
      </c>
      <c r="R2" s="702"/>
      <c r="S2" s="1520"/>
      <c r="T2" s="1520"/>
      <c r="U2" s="1520"/>
      <c r="V2" s="1521">
        <v>6481</v>
      </c>
      <c r="W2" s="1472">
        <v>3879</v>
      </c>
      <c r="X2" s="1522">
        <f>SUM(V2-W2)</f>
        <v>2602</v>
      </c>
      <c r="Y2" s="1247">
        <f>IFERROR($W2/$V2, 0)</f>
        <v>0.59851874710692798</v>
      </c>
      <c r="Z2" s="1520">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8">
        <v>46</v>
      </c>
      <c r="I3" s="372" t="s">
        <v>546</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8">
        <v>94</v>
      </c>
      <c r="I4" s="372" t="s">
        <v>546</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553</v>
      </c>
      <c r="AE4" s="714"/>
    </row>
    <row r="5" spans="1:31" s="715" customFormat="1" ht="24.75" customHeight="1">
      <c r="A5" s="1391" t="s">
        <v>554</v>
      </c>
      <c r="B5" s="1258" t="s">
        <v>544</v>
      </c>
      <c r="C5" s="1394">
        <v>46199</v>
      </c>
      <c r="D5" s="1394"/>
      <c r="E5" s="1393"/>
      <c r="F5" s="1392"/>
      <c r="G5" s="1246"/>
      <c r="H5" s="1518">
        <v>65</v>
      </c>
      <c r="I5" s="372" t="s">
        <v>546</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8">
        <v>31</v>
      </c>
      <c r="I6" s="372" t="s">
        <v>546</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555</v>
      </c>
      <c r="AE6" s="714"/>
    </row>
    <row r="7" spans="1:31" s="715" customFormat="1" ht="24.75" customHeight="1">
      <c r="A7" s="1391" t="s">
        <v>557</v>
      </c>
      <c r="B7" s="1258" t="s">
        <v>544</v>
      </c>
      <c r="C7" s="1394">
        <v>46199</v>
      </c>
      <c r="D7" s="1394"/>
      <c r="E7" s="1393"/>
      <c r="F7" s="1392"/>
      <c r="G7" s="1246"/>
      <c r="H7" s="1518">
        <v>93</v>
      </c>
      <c r="I7" s="372" t="s">
        <v>546</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8">
        <v>73</v>
      </c>
      <c r="I8" s="372" t="s">
        <v>546</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8">
        <v>79</v>
      </c>
      <c r="I9" s="372" t="s">
        <v>546</v>
      </c>
      <c r="J9" s="1060" t="s">
        <v>30</v>
      </c>
      <c r="K9" s="1519"/>
      <c r="L9" s="1393">
        <v>46152</v>
      </c>
      <c r="M9" s="372" t="s">
        <v>110</v>
      </c>
      <c r="N9" s="993">
        <v>100208</v>
      </c>
      <c r="O9" s="372" t="s">
        <v>110</v>
      </c>
      <c r="P9" s="707" t="s">
        <v>35</v>
      </c>
      <c r="Q9" s="1520">
        <v>46149</v>
      </c>
      <c r="R9" s="702"/>
      <c r="S9" s="1520"/>
      <c r="T9" s="1520"/>
      <c r="U9" s="1520"/>
      <c r="V9" s="1521">
        <v>8175</v>
      </c>
      <c r="W9" s="1231"/>
      <c r="X9" s="1522">
        <f>SUM(V9-W9)</f>
        <v>8175</v>
      </c>
      <c r="Y9" s="1247">
        <f>IFERROR($W9/$V9, 0)</f>
        <v>0</v>
      </c>
      <c r="Z9" s="1520"/>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8">
        <v>110</v>
      </c>
      <c r="I10" s="372" t="s">
        <v>546</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8">
        <v>91</v>
      </c>
      <c r="I11" s="372" t="s">
        <v>546</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8">
        <v>76</v>
      </c>
      <c r="I12" s="372" t="s">
        <v>546</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8">
        <v>51</v>
      </c>
      <c r="I13" s="372" t="s">
        <v>546</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8">
        <v>63</v>
      </c>
      <c r="I14" s="372" t="s">
        <v>546</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8">
        <v>42</v>
      </c>
      <c r="I15" s="372" t="s">
        <v>546</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8">
        <v>67</v>
      </c>
      <c r="I16" s="372" t="s">
        <v>546</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8">
        <v>91</v>
      </c>
      <c r="I17" s="372" t="s">
        <v>546</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8">
        <v>88</v>
      </c>
      <c r="I18" s="372" t="s">
        <v>546</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8">
        <v>75</v>
      </c>
      <c r="I19" s="372" t="s">
        <v>546</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8">
        <v>97</v>
      </c>
      <c r="I20" s="372" t="s">
        <v>546</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8">
        <v>65</v>
      </c>
      <c r="I21" s="372" t="s">
        <v>546</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8">
        <v>51</v>
      </c>
      <c r="I22" s="372" t="s">
        <v>546</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8">
        <v>67</v>
      </c>
      <c r="I23" s="372" t="s">
        <v>546</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8">
        <v>93</v>
      </c>
      <c r="I24" s="372" t="s">
        <v>546</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8">
        <v>28</v>
      </c>
      <c r="I25" s="372" t="s">
        <v>546</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8">
        <v>70</v>
      </c>
      <c r="I26" s="372" t="s">
        <v>546</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8">
        <v>91</v>
      </c>
      <c r="I27" s="372" t="s">
        <v>546</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8">
        <v>57</v>
      </c>
      <c r="I28" s="372" t="s">
        <v>546</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8">
        <v>86</v>
      </c>
      <c r="I29" s="372" t="s">
        <v>546</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8">
        <v>40</v>
      </c>
      <c r="I30" s="372" t="s">
        <v>546</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8">
        <v>88</v>
      </c>
      <c r="I31" s="372" t="s">
        <v>546</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8">
        <v>88</v>
      </c>
      <c r="I32" s="372" t="s">
        <v>546</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8">
        <v>0</v>
      </c>
      <c r="I33" s="372" t="s">
        <v>546</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8">
        <v>0</v>
      </c>
      <c r="I34" s="372" t="s">
        <v>546</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8">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0"/>
      <c r="S41" s="1350"/>
      <c r="T41" s="694"/>
      <c r="U41" s="694"/>
      <c r="V41" s="333">
        <v>3</v>
      </c>
      <c r="W41" s="695"/>
      <c r="X41" s="695">
        <f>SUM(V41-W41)</f>
        <v>3</v>
      </c>
      <c r="Y41" s="365">
        <f t="shared" ref="Y41:Y42" si="2">IFERROR($W41/$V41, 0)</f>
        <v>0</v>
      </c>
      <c r="Z41" s="696"/>
      <c r="AA41" s="697">
        <v>0</v>
      </c>
      <c r="AB41" s="697">
        <v>0</v>
      </c>
      <c r="AC41" s="1058">
        <v>0</v>
      </c>
      <c r="AD41" s="698" t="s">
        <v>606</v>
      </c>
    </row>
    <row r="42" spans="1:115" ht="24.75" customHeight="1">
      <c r="A42" s="1202"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5"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3"/>
      <c r="B43" s="1203"/>
      <c r="C43" s="1203"/>
      <c r="D43" s="1203"/>
      <c r="E43" s="1204"/>
      <c r="F43" s="1203"/>
      <c r="G43" s="1203"/>
      <c r="H43" s="1205"/>
      <c r="I43" s="1206"/>
      <c r="J43" s="1205"/>
      <c r="K43" s="1205"/>
      <c r="L43" s="1204"/>
      <c r="M43" s="1205"/>
      <c r="N43" s="1205"/>
      <c r="O43" s="1214"/>
      <c r="P43" s="1207"/>
      <c r="Q43" s="1208"/>
      <c r="R43" s="1209"/>
      <c r="S43" s="1209"/>
      <c r="T43" s="1209"/>
      <c r="U43" s="1210"/>
      <c r="V43" s="1209"/>
      <c r="W43" s="1210"/>
      <c r="X43" s="3"/>
      <c r="Y43" s="208"/>
      <c r="Z43" s="1211"/>
      <c r="AA43" s="1211"/>
      <c r="AB43" s="1209"/>
      <c r="AC43" s="1212"/>
      <c r="AD43" s="1043"/>
      <c r="AE43" s="1043"/>
      <c r="AF43" s="1042"/>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3"/>
      <c r="BC43" s="1043"/>
      <c r="BD43" s="1043"/>
      <c r="BE43" s="1043"/>
      <c r="BF43" s="1043"/>
      <c r="BG43" s="1043"/>
      <c r="BH43" s="1043"/>
      <c r="BI43" s="1043"/>
      <c r="BJ43" s="1043"/>
      <c r="BK43" s="1043"/>
      <c r="BL43" s="1043"/>
      <c r="BM43" s="1043"/>
      <c r="BN43" s="1043"/>
      <c r="BO43" s="1043"/>
      <c r="BP43" s="1043"/>
      <c r="BQ43" s="1043"/>
      <c r="BR43" s="1043"/>
      <c r="BS43" s="1043"/>
      <c r="BT43" s="1043"/>
      <c r="BU43" s="1043"/>
      <c r="BV43" s="1043"/>
      <c r="BW43" s="1043"/>
      <c r="BX43" s="1043"/>
      <c r="BY43" s="1043"/>
      <c r="BZ43" s="1043"/>
      <c r="CA43" s="1043"/>
      <c r="CB43" s="1043"/>
      <c r="CC43" s="1043"/>
      <c r="CD43" s="1043"/>
      <c r="CE43" s="1043"/>
      <c r="CF43" s="1043"/>
      <c r="CG43" s="1043"/>
      <c r="CH43" s="1043"/>
      <c r="CI43" s="1043"/>
      <c r="CJ43" s="1043"/>
      <c r="CK43" s="1043"/>
      <c r="CL43" s="1043"/>
      <c r="CM43" s="1043"/>
      <c r="CN43" s="1043"/>
      <c r="CO43" s="1043"/>
      <c r="CP43" s="1043"/>
      <c r="CQ43" s="1043"/>
      <c r="CR43" s="1043"/>
      <c r="CS43" s="1043"/>
      <c r="CT43" s="1043"/>
      <c r="CU43" s="1043"/>
      <c r="CV43" s="1043"/>
      <c r="CW43" s="1043"/>
      <c r="CX43" s="1043"/>
      <c r="CY43" s="1043"/>
      <c r="CZ43" s="1043"/>
      <c r="DA43" s="1043"/>
      <c r="DB43" s="1043"/>
      <c r="DC43" s="1043"/>
      <c r="DD43" s="1043"/>
      <c r="DE43" s="1043"/>
      <c r="DF43" s="1043"/>
      <c r="DG43" s="1043"/>
      <c r="DH43" s="1043"/>
      <c r="DI43" s="1043"/>
      <c r="DJ43" s="1043"/>
      <c r="DK43" s="1043"/>
    </row>
    <row r="44" spans="1:115" ht="24.75" customHeight="1">
      <c r="A44" s="742"/>
      <c r="B44" s="355"/>
      <c r="C44" s="741"/>
      <c r="D44" s="741"/>
      <c r="E44" s="741"/>
      <c r="F44" s="742"/>
      <c r="G44" s="742"/>
      <c r="H44" s="743"/>
      <c r="I44" s="301"/>
      <c r="J44" s="743"/>
      <c r="K44" s="743"/>
      <c r="L44" s="741"/>
      <c r="M44" s="743"/>
      <c r="N44" s="773"/>
      <c r="O44" s="1215"/>
      <c r="P44" s="726"/>
      <c r="Q44" s="718"/>
      <c r="R44" s="718"/>
      <c r="S44" s="718"/>
      <c r="T44" s="718"/>
      <c r="U44" s="718"/>
      <c r="V44" s="723"/>
      <c r="W44" s="723"/>
      <c r="X44" s="723"/>
      <c r="Y44" s="3"/>
      <c r="Z44" s="1213"/>
      <c r="AA44" s="816"/>
      <c r="AB44" s="816"/>
      <c r="AC44" s="723"/>
      <c r="AD44" s="720"/>
      <c r="AF44" s="724"/>
    </row>
    <row r="45" spans="1:115" ht="24.75" customHeight="1">
      <c r="A45" s="1071" t="s">
        <v>610</v>
      </c>
      <c r="B45" s="1200" t="s">
        <v>90</v>
      </c>
      <c r="C45" s="1200" t="s">
        <v>91</v>
      </c>
      <c r="D45" s="1200" t="s">
        <v>444</v>
      </c>
      <c r="E45" s="1200" t="s">
        <v>529</v>
      </c>
      <c r="F45" s="1200" t="s">
        <v>530</v>
      </c>
      <c r="G45" s="1200" t="s">
        <v>92</v>
      </c>
      <c r="H45" s="1200" t="s">
        <v>68</v>
      </c>
      <c r="I45" s="1200" t="s">
        <v>93</v>
      </c>
      <c r="J45" s="1200" t="s">
        <v>26</v>
      </c>
      <c r="K45" s="1200" t="s">
        <v>531</v>
      </c>
      <c r="L45" s="1200" t="s">
        <v>96</v>
      </c>
      <c r="M45" s="1200" t="s">
        <v>95</v>
      </c>
      <c r="N45" s="1201" t="s">
        <v>532</v>
      </c>
      <c r="O45" s="1200" t="s">
        <v>94</v>
      </c>
      <c r="P45" s="1200" t="s">
        <v>97</v>
      </c>
      <c r="Q45" s="1072" t="s">
        <v>98</v>
      </c>
      <c r="R45" s="1072" t="s">
        <v>533</v>
      </c>
      <c r="S45" s="1072" t="s">
        <v>534</v>
      </c>
      <c r="T45" s="1072" t="s">
        <v>535</v>
      </c>
      <c r="U45" s="1072" t="s">
        <v>536</v>
      </c>
      <c r="V45" s="1072" t="s">
        <v>69</v>
      </c>
      <c r="W45" s="1072" t="s">
        <v>537</v>
      </c>
      <c r="X45" s="1072" t="s">
        <v>538</v>
      </c>
      <c r="Y45" s="1072" t="s">
        <v>497</v>
      </c>
      <c r="Z45" s="1072" t="s">
        <v>539</v>
      </c>
      <c r="AA45" s="1218" t="s">
        <v>540</v>
      </c>
      <c r="AB45" s="1072" t="s">
        <v>499</v>
      </c>
      <c r="AC45" s="1072" t="s">
        <v>541</v>
      </c>
      <c r="AD45" s="1219" t="s">
        <v>542</v>
      </c>
      <c r="AE45" s="725"/>
      <c r="AF45" s="776"/>
    </row>
    <row r="46" spans="1:115" ht="24.75" customHeight="1">
      <c r="A46" s="688" t="s">
        <v>611</v>
      </c>
      <c r="B46" s="377" t="s">
        <v>34</v>
      </c>
      <c r="C46" s="699">
        <v>46171</v>
      </c>
      <c r="D46" s="699" t="s">
        <v>54</v>
      </c>
      <c r="E46" s="699">
        <v>46156</v>
      </c>
      <c r="F46" s="700" t="s">
        <v>53</v>
      </c>
      <c r="G46" s="699" t="s">
        <v>612</v>
      </c>
      <c r="H46" s="1060">
        <v>70</v>
      </c>
      <c r="I46" s="1057" t="s">
        <v>546</v>
      </c>
      <c r="J46" s="1060" t="s">
        <v>30</v>
      </c>
      <c r="K46" s="691"/>
      <c r="L46" s="699"/>
      <c r="M46" s="372" t="s">
        <v>110</v>
      </c>
      <c r="N46" s="1061">
        <v>80624</v>
      </c>
      <c r="O46" s="372" t="s">
        <v>110</v>
      </c>
      <c r="P46" s="707" t="s">
        <v>29</v>
      </c>
      <c r="Q46" s="702">
        <v>46158</v>
      </c>
      <c r="R46" s="702"/>
      <c r="S46" s="702"/>
      <c r="T46" s="702"/>
      <c r="U46" s="702"/>
      <c r="V46" s="670">
        <v>6762</v>
      </c>
      <c r="W46" s="1470">
        <v>5973</v>
      </c>
      <c r="X46" s="695">
        <f t="shared" ref="X46:X78" si="3">SUM(V46-W46)</f>
        <v>789</v>
      </c>
      <c r="Y46" s="365">
        <f t="shared" ref="Y46:Y78" si="4">IFERROR($W46/$V46, 0)</f>
        <v>0.883318544809228</v>
      </c>
      <c r="Z46" s="702">
        <v>46162</v>
      </c>
      <c r="AA46" s="697">
        <v>0</v>
      </c>
      <c r="AB46" s="697">
        <v>0</v>
      </c>
      <c r="AC46" s="1058">
        <v>0</v>
      </c>
      <c r="AD46" s="698" t="s">
        <v>613</v>
      </c>
      <c r="AE46" s="727"/>
    </row>
    <row r="47" spans="1:115" ht="24.75" customHeight="1">
      <c r="A47" s="1059" t="s">
        <v>614</v>
      </c>
      <c r="B47" s="377" t="s">
        <v>34</v>
      </c>
      <c r="C47" s="360">
        <v>46131</v>
      </c>
      <c r="D47" s="699" t="s">
        <v>54</v>
      </c>
      <c r="E47" s="699">
        <v>46156</v>
      </c>
      <c r="F47" s="700" t="s">
        <v>53</v>
      </c>
      <c r="G47" s="699" t="s">
        <v>615</v>
      </c>
      <c r="H47" s="992">
        <v>2</v>
      </c>
      <c r="I47" s="372" t="s">
        <v>546</v>
      </c>
      <c r="J47" s="1060" t="s">
        <v>30</v>
      </c>
      <c r="K47" s="988"/>
      <c r="L47" s="367"/>
      <c r="M47" s="372" t="s">
        <v>110</v>
      </c>
      <c r="N47" s="993">
        <v>21370</v>
      </c>
      <c r="O47" s="372" t="s">
        <v>110</v>
      </c>
      <c r="P47" s="707" t="s">
        <v>32</v>
      </c>
      <c r="Q47" s="994">
        <v>46159</v>
      </c>
      <c r="R47" s="994"/>
      <c r="S47" s="994"/>
      <c r="T47" s="994"/>
      <c r="U47" s="994"/>
      <c r="V47" s="995">
        <v>1782</v>
      </c>
      <c r="W47" s="991"/>
      <c r="X47" s="991">
        <f>SUM(V47-W47)</f>
        <v>1782</v>
      </c>
      <c r="Y47" s="365">
        <f>IFERROR($W47/$V47, 0)</f>
        <v>0</v>
      </c>
      <c r="Z47" s="996"/>
      <c r="AA47" s="697">
        <v>0</v>
      </c>
      <c r="AB47" s="697">
        <v>0</v>
      </c>
      <c r="AC47" s="1058">
        <v>0</v>
      </c>
      <c r="AD47" s="698" t="s">
        <v>616</v>
      </c>
      <c r="AE47" s="727"/>
    </row>
    <row r="48" spans="1:115" ht="24.75" customHeight="1">
      <c r="A48" s="688" t="s">
        <v>617</v>
      </c>
      <c r="B48" s="377" t="s">
        <v>34</v>
      </c>
      <c r="C48" s="699">
        <v>46171</v>
      </c>
      <c r="D48" s="699" t="s">
        <v>54</v>
      </c>
      <c r="E48" s="699">
        <v>46156</v>
      </c>
      <c r="F48" s="700" t="s">
        <v>53</v>
      </c>
      <c r="G48" s="699" t="s">
        <v>618</v>
      </c>
      <c r="H48" s="1060">
        <v>60</v>
      </c>
      <c r="I48" s="372" t="s">
        <v>546</v>
      </c>
      <c r="J48" s="1060" t="s">
        <v>30</v>
      </c>
      <c r="K48" s="691"/>
      <c r="L48" s="699"/>
      <c r="M48" s="372" t="s">
        <v>110</v>
      </c>
      <c r="N48" s="1061">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8">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0"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8">
        <v>0</v>
      </c>
      <c r="AD49" s="698" t="s">
        <v>622</v>
      </c>
      <c r="AE49" s="727"/>
    </row>
    <row r="50" spans="1:31" ht="24.75" customHeight="1">
      <c r="A50" s="1404" t="s">
        <v>623</v>
      </c>
      <c r="B50" s="377" t="s">
        <v>34</v>
      </c>
      <c r="C50" s="1394">
        <v>46191</v>
      </c>
      <c r="D50" s="1393" t="s">
        <v>473</v>
      </c>
      <c r="E50" s="1393">
        <v>46142</v>
      </c>
      <c r="F50" s="1392" t="s">
        <v>53</v>
      </c>
      <c r="G50" s="1260"/>
      <c r="H50" s="1518">
        <v>58</v>
      </c>
      <c r="I50" s="372" t="s">
        <v>546</v>
      </c>
      <c r="J50" s="1060" t="s">
        <v>30</v>
      </c>
      <c r="K50" s="1519"/>
      <c r="L50" s="1393"/>
      <c r="M50" s="372" t="s">
        <v>110</v>
      </c>
      <c r="N50" s="993">
        <v>56668.15</v>
      </c>
      <c r="O50" s="372" t="s">
        <v>110</v>
      </c>
      <c r="P50" s="707" t="s">
        <v>29</v>
      </c>
      <c r="Q50" s="1520">
        <v>46144</v>
      </c>
      <c r="R50" s="1520"/>
      <c r="S50" s="1520"/>
      <c r="T50" s="1520"/>
      <c r="U50" s="1520"/>
      <c r="V50" s="1521">
        <v>4436</v>
      </c>
      <c r="W50" s="1523">
        <v>3996</v>
      </c>
      <c r="X50" s="1522">
        <f>SUM(V50-W50)</f>
        <v>440</v>
      </c>
      <c r="Y50" s="1247">
        <f>IFERROR($W50/$V50, 0)</f>
        <v>0.90081154192966639</v>
      </c>
      <c r="Z50" s="1520">
        <v>46153</v>
      </c>
      <c r="AA50" s="697">
        <v>0</v>
      </c>
      <c r="AB50" s="697">
        <v>0</v>
      </c>
      <c r="AC50" s="1058">
        <v>0</v>
      </c>
      <c r="AD50" s="1248" t="s">
        <v>624</v>
      </c>
      <c r="AE50" s="727"/>
    </row>
    <row r="51" spans="1:31" ht="24.75" customHeight="1">
      <c r="A51" s="1396" t="s">
        <v>625</v>
      </c>
      <c r="B51" s="1064" t="s">
        <v>34</v>
      </c>
      <c r="C51" s="1394">
        <v>46191</v>
      </c>
      <c r="D51" s="1393"/>
      <c r="E51" s="1393"/>
      <c r="F51" s="1392"/>
      <c r="G51" s="1260"/>
      <c r="H51" s="1518">
        <v>61</v>
      </c>
      <c r="I51" s="372" t="s">
        <v>546</v>
      </c>
      <c r="J51" s="1060" t="s">
        <v>30</v>
      </c>
      <c r="K51" s="1519"/>
      <c r="L51" s="1393"/>
      <c r="M51" s="372" t="s">
        <v>110</v>
      </c>
      <c r="N51" s="993">
        <v>44936</v>
      </c>
      <c r="O51" s="372" t="s">
        <v>110</v>
      </c>
      <c r="P51" s="707" t="s">
        <v>32</v>
      </c>
      <c r="Q51" s="1520"/>
      <c r="R51" s="1520"/>
      <c r="S51" s="1520"/>
      <c r="T51" s="1520"/>
      <c r="U51" s="1520"/>
      <c r="V51" s="1521">
        <v>3375</v>
      </c>
      <c r="W51" s="1522"/>
      <c r="X51" s="1522">
        <f>SUM(V51-W51)</f>
        <v>3375</v>
      </c>
      <c r="Y51" s="1247">
        <f>IFERROR($W51/$V51, 0)</f>
        <v>0</v>
      </c>
      <c r="Z51" s="1524"/>
      <c r="AA51" s="697">
        <v>0</v>
      </c>
      <c r="AB51" s="697">
        <v>0</v>
      </c>
      <c r="AC51" s="1058">
        <v>0</v>
      </c>
      <c r="AD51" s="1248" t="s">
        <v>624</v>
      </c>
      <c r="AE51" s="727"/>
    </row>
    <row r="52" spans="1:31" ht="24.75" customHeight="1">
      <c r="A52" s="742" t="s">
        <v>626</v>
      </c>
      <c r="B52" s="1064" t="s">
        <v>34</v>
      </c>
      <c r="C52" s="1394">
        <v>46181</v>
      </c>
      <c r="D52" s="1393"/>
      <c r="E52" s="1393"/>
      <c r="F52" s="1392"/>
      <c r="G52" s="1260"/>
      <c r="H52" s="1518">
        <v>85</v>
      </c>
      <c r="I52" s="372" t="s">
        <v>546</v>
      </c>
      <c r="J52" s="1060" t="s">
        <v>30</v>
      </c>
      <c r="K52" s="1519"/>
      <c r="L52" s="1393"/>
      <c r="M52" s="372" t="s">
        <v>110</v>
      </c>
      <c r="N52" s="993">
        <v>60062</v>
      </c>
      <c r="O52" s="372" t="s">
        <v>110</v>
      </c>
      <c r="P52" s="707" t="s">
        <v>32</v>
      </c>
      <c r="Q52" s="1520"/>
      <c r="R52" s="1520"/>
      <c r="S52" s="1520"/>
      <c r="T52" s="1520"/>
      <c r="U52" s="1520"/>
      <c r="V52" s="1521">
        <v>4380</v>
      </c>
      <c r="W52" s="1522"/>
      <c r="X52" s="1522">
        <f>SUM(V52-W52)</f>
        <v>4380</v>
      </c>
      <c r="Y52" s="1247">
        <f>IFERROR($W52/$V52, 0)</f>
        <v>0</v>
      </c>
      <c r="Z52" s="1524"/>
      <c r="AA52" s="697">
        <v>0</v>
      </c>
      <c r="AB52" s="697">
        <v>0</v>
      </c>
      <c r="AC52" s="1058">
        <v>0</v>
      </c>
      <c r="AD52" s="1248" t="s">
        <v>627</v>
      </c>
      <c r="AE52" s="727"/>
    </row>
    <row r="53" spans="1:31" ht="24.75" customHeight="1">
      <c r="A53" s="1396" t="s">
        <v>628</v>
      </c>
      <c r="B53" s="1064" t="s">
        <v>34</v>
      </c>
      <c r="C53" s="1394">
        <v>46191</v>
      </c>
      <c r="D53" s="1393"/>
      <c r="E53" s="1393"/>
      <c r="F53" s="1392"/>
      <c r="G53" s="1260"/>
      <c r="H53" s="1518">
        <v>86</v>
      </c>
      <c r="I53" s="372" t="s">
        <v>546</v>
      </c>
      <c r="J53" s="1060" t="s">
        <v>30</v>
      </c>
      <c r="K53" s="1519"/>
      <c r="L53" s="1393"/>
      <c r="M53" s="372" t="s">
        <v>110</v>
      </c>
      <c r="N53" s="993">
        <v>64118</v>
      </c>
      <c r="O53" s="372" t="s">
        <v>110</v>
      </c>
      <c r="P53" s="707" t="s">
        <v>32</v>
      </c>
      <c r="Q53" s="1520"/>
      <c r="R53" s="1520"/>
      <c r="S53" s="1520"/>
      <c r="T53" s="1520"/>
      <c r="U53" s="1520"/>
      <c r="V53" s="1521">
        <v>4753</v>
      </c>
      <c r="W53" s="1522"/>
      <c r="X53" s="1522">
        <f>SUM(V53-W53)</f>
        <v>4753</v>
      </c>
      <c r="Y53" s="1247">
        <f>IFERROR($W53/$V53, 0)</f>
        <v>0</v>
      </c>
      <c r="Z53" s="1524"/>
      <c r="AA53" s="697">
        <v>0</v>
      </c>
      <c r="AB53" s="697">
        <v>0</v>
      </c>
      <c r="AC53" s="1058">
        <v>0</v>
      </c>
      <c r="AD53" s="1248" t="s">
        <v>624</v>
      </c>
      <c r="AE53" s="727"/>
    </row>
    <row r="54" spans="1:31" ht="24.75" customHeight="1">
      <c r="A54" s="1396" t="s">
        <v>629</v>
      </c>
      <c r="B54" s="1064" t="s">
        <v>34</v>
      </c>
      <c r="C54" s="1394">
        <v>46191</v>
      </c>
      <c r="D54" s="1393"/>
      <c r="E54" s="1393"/>
      <c r="F54" s="1392"/>
      <c r="G54" s="1260"/>
      <c r="H54" s="1518">
        <v>87</v>
      </c>
      <c r="I54" s="372" t="s">
        <v>546</v>
      </c>
      <c r="J54" s="1060" t="s">
        <v>30</v>
      </c>
      <c r="K54" s="1519"/>
      <c r="L54" s="1393"/>
      <c r="M54" s="372" t="s">
        <v>110</v>
      </c>
      <c r="N54" s="993">
        <v>64040</v>
      </c>
      <c r="O54" s="372" t="s">
        <v>110</v>
      </c>
      <c r="P54" s="707" t="s">
        <v>32</v>
      </c>
      <c r="Q54" s="1520"/>
      <c r="R54" s="1520"/>
      <c r="S54" s="1520"/>
      <c r="T54" s="1520"/>
      <c r="U54" s="1520"/>
      <c r="V54" s="1521">
        <v>4888</v>
      </c>
      <c r="W54" s="1522"/>
      <c r="X54" s="1522">
        <f>SUM(V54-W54)</f>
        <v>4888</v>
      </c>
      <c r="Y54" s="1247">
        <f>IFERROR($W54/$V54, 0)</f>
        <v>0</v>
      </c>
      <c r="Z54" s="1524"/>
      <c r="AA54" s="697">
        <v>0</v>
      </c>
      <c r="AB54" s="697">
        <v>0</v>
      </c>
      <c r="AC54" s="1058">
        <v>0</v>
      </c>
      <c r="AD54" s="1248" t="s">
        <v>624</v>
      </c>
      <c r="AE54" s="727"/>
    </row>
    <row r="55" spans="1:31" ht="24.75" customHeight="1">
      <c r="A55" s="1396" t="s">
        <v>630</v>
      </c>
      <c r="B55" s="1064" t="s">
        <v>34</v>
      </c>
      <c r="C55" s="1394">
        <v>46191</v>
      </c>
      <c r="D55" s="1393" t="s">
        <v>54</v>
      </c>
      <c r="E55" s="1393">
        <v>46163</v>
      </c>
      <c r="F55" s="1392" t="s">
        <v>53</v>
      </c>
      <c r="G55" s="1260"/>
      <c r="H55" s="1518">
        <v>82</v>
      </c>
      <c r="I55" s="372" t="s">
        <v>546</v>
      </c>
      <c r="J55" s="1060" t="s">
        <v>30</v>
      </c>
      <c r="K55" s="1519"/>
      <c r="L55" s="1393"/>
      <c r="M55" s="372" t="s">
        <v>110</v>
      </c>
      <c r="N55" s="993">
        <v>60234</v>
      </c>
      <c r="O55" s="372" t="s">
        <v>110</v>
      </c>
      <c r="P55" s="707" t="s">
        <v>32</v>
      </c>
      <c r="Q55" s="1520"/>
      <c r="R55" s="1520"/>
      <c r="S55" s="1520"/>
      <c r="T55" s="1520"/>
      <c r="U55" s="1520"/>
      <c r="V55" s="1521">
        <v>4497</v>
      </c>
      <c r="W55" s="1522"/>
      <c r="X55" s="1522">
        <f>SUM(V55-W55)</f>
        <v>4497</v>
      </c>
      <c r="Y55" s="1247">
        <f>IFERROR($W55/$V55, 0)</f>
        <v>0</v>
      </c>
      <c r="Z55" s="1524"/>
      <c r="AA55" s="697">
        <v>0</v>
      </c>
      <c r="AB55" s="697">
        <v>0</v>
      </c>
      <c r="AC55" s="1058">
        <v>0</v>
      </c>
      <c r="AD55" s="1248" t="s">
        <v>624</v>
      </c>
      <c r="AE55" s="727"/>
    </row>
    <row r="56" spans="1:31" ht="24.75" customHeight="1">
      <c r="A56" s="1396" t="s">
        <v>631</v>
      </c>
      <c r="B56" s="1064" t="s">
        <v>34</v>
      </c>
      <c r="C56" s="1394">
        <v>46191</v>
      </c>
      <c r="D56" s="1393" t="s">
        <v>473</v>
      </c>
      <c r="E56" s="1393">
        <v>46142</v>
      </c>
      <c r="F56" s="1392" t="s">
        <v>53</v>
      </c>
      <c r="G56" s="1260"/>
      <c r="H56" s="1518">
        <v>81</v>
      </c>
      <c r="I56" s="372" t="s">
        <v>546</v>
      </c>
      <c r="J56" s="1060" t="s">
        <v>30</v>
      </c>
      <c r="K56" s="1519"/>
      <c r="L56" s="1393"/>
      <c r="M56" s="372" t="s">
        <v>110</v>
      </c>
      <c r="N56" s="993">
        <v>66206</v>
      </c>
      <c r="O56" s="372" t="s">
        <v>110</v>
      </c>
      <c r="P56" s="707" t="s">
        <v>35</v>
      </c>
      <c r="Q56" s="1520">
        <v>46144</v>
      </c>
      <c r="R56" s="1520"/>
      <c r="S56" s="1520"/>
      <c r="T56" s="1520"/>
      <c r="U56" s="1520"/>
      <c r="V56" s="1521">
        <v>5035</v>
      </c>
      <c r="W56" s="1523">
        <v>351</v>
      </c>
      <c r="X56" s="1522">
        <f>SUM(V56-W56)</f>
        <v>4684</v>
      </c>
      <c r="Y56" s="1247">
        <f>IFERROR($W56/$V56, 0)</f>
        <v>6.9712015888778553E-2</v>
      </c>
      <c r="Z56" s="1520">
        <v>46164</v>
      </c>
      <c r="AA56" s="697">
        <v>0</v>
      </c>
      <c r="AB56" s="697">
        <v>0</v>
      </c>
      <c r="AC56" s="1058">
        <v>0</v>
      </c>
      <c r="AD56" s="1248" t="s">
        <v>624</v>
      </c>
      <c r="AE56" s="727"/>
    </row>
    <row r="57" spans="1:31" ht="24.75" customHeight="1">
      <c r="A57" s="1396" t="s">
        <v>632</v>
      </c>
      <c r="B57" s="1064" t="s">
        <v>34</v>
      </c>
      <c r="C57" s="1394">
        <v>46191</v>
      </c>
      <c r="D57" s="1393"/>
      <c r="E57" s="1393"/>
      <c r="F57" s="1392"/>
      <c r="G57" s="1260"/>
      <c r="H57" s="1518">
        <v>55</v>
      </c>
      <c r="I57" s="372" t="s">
        <v>546</v>
      </c>
      <c r="J57" s="1060" t="s">
        <v>30</v>
      </c>
      <c r="K57" s="1519"/>
      <c r="L57" s="1393"/>
      <c r="M57" s="372" t="s">
        <v>110</v>
      </c>
      <c r="N57" s="993">
        <v>45757.7</v>
      </c>
      <c r="O57" s="372" t="s">
        <v>110</v>
      </c>
      <c r="P57" s="707" t="s">
        <v>32</v>
      </c>
      <c r="Q57" s="1520"/>
      <c r="R57" s="1520"/>
      <c r="S57" s="1520"/>
      <c r="T57" s="1520"/>
      <c r="U57" s="1520"/>
      <c r="V57" s="1521">
        <v>3537</v>
      </c>
      <c r="W57" s="1522"/>
      <c r="X57" s="1522">
        <f>SUM(V57-W57)</f>
        <v>3537</v>
      </c>
      <c r="Y57" s="1247">
        <f>IFERROR($W57/$V57, 0)</f>
        <v>0</v>
      </c>
      <c r="Z57" s="1524"/>
      <c r="AA57" s="697">
        <v>0</v>
      </c>
      <c r="AB57" s="697">
        <v>0</v>
      </c>
      <c r="AC57" s="1058">
        <v>0</v>
      </c>
      <c r="AD57" s="1248" t="s">
        <v>624</v>
      </c>
      <c r="AE57" s="727"/>
    </row>
    <row r="58" spans="1:31" ht="24.75" customHeight="1">
      <c r="A58" s="1396" t="s">
        <v>633</v>
      </c>
      <c r="B58" s="1064" t="s">
        <v>34</v>
      </c>
      <c r="C58" s="1394">
        <v>46191</v>
      </c>
      <c r="D58" s="1393"/>
      <c r="E58" s="1393"/>
      <c r="F58" s="1392"/>
      <c r="G58" s="1260"/>
      <c r="H58" s="1518">
        <v>54</v>
      </c>
      <c r="I58" s="372" t="s">
        <v>546</v>
      </c>
      <c r="J58" s="1060" t="s">
        <v>30</v>
      </c>
      <c r="K58" s="1519"/>
      <c r="L58" s="1393"/>
      <c r="M58" s="372" t="s">
        <v>110</v>
      </c>
      <c r="N58" s="993">
        <v>39903.550000000003</v>
      </c>
      <c r="O58" s="372" t="s">
        <v>110</v>
      </c>
      <c r="P58" s="707" t="s">
        <v>32</v>
      </c>
      <c r="Q58" s="1520"/>
      <c r="R58" s="1520"/>
      <c r="S58" s="1520"/>
      <c r="T58" s="1520"/>
      <c r="U58" s="1520"/>
      <c r="V58" s="1521">
        <v>3000</v>
      </c>
      <c r="W58" s="1522"/>
      <c r="X58" s="1522">
        <f>SUM(V58-W58)</f>
        <v>3000</v>
      </c>
      <c r="Y58" s="1247">
        <f>IFERROR($W58/$V58, 0)</f>
        <v>0</v>
      </c>
      <c r="Z58" s="1524"/>
      <c r="AA58" s="697">
        <v>0</v>
      </c>
      <c r="AB58" s="697">
        <v>0</v>
      </c>
      <c r="AC58" s="1058">
        <v>0</v>
      </c>
      <c r="AD58" s="1248" t="s">
        <v>624</v>
      </c>
      <c r="AE58" s="727"/>
    </row>
    <row r="59" spans="1:31" ht="24.75" customHeight="1">
      <c r="A59" s="1396" t="s">
        <v>634</v>
      </c>
      <c r="B59" s="1064" t="s">
        <v>34</v>
      </c>
      <c r="C59" s="1394">
        <v>46191</v>
      </c>
      <c r="D59" s="1393"/>
      <c r="E59" s="1393"/>
      <c r="F59" s="1392"/>
      <c r="G59" s="1260"/>
      <c r="H59" s="1518">
        <v>78</v>
      </c>
      <c r="I59" s="372" t="s">
        <v>546</v>
      </c>
      <c r="J59" s="1060" t="s">
        <v>30</v>
      </c>
      <c r="K59" s="1519"/>
      <c r="L59" s="1393"/>
      <c r="M59" s="372" t="s">
        <v>110</v>
      </c>
      <c r="N59" s="993">
        <v>58190</v>
      </c>
      <c r="O59" s="372" t="s">
        <v>110</v>
      </c>
      <c r="P59" s="707" t="s">
        <v>32</v>
      </c>
      <c r="Q59" s="1520"/>
      <c r="R59" s="1520"/>
      <c r="S59" s="1520"/>
      <c r="T59" s="1520"/>
      <c r="U59" s="1520"/>
      <c r="V59" s="1521">
        <v>4283</v>
      </c>
      <c r="W59" s="1522"/>
      <c r="X59" s="1522">
        <f>SUM(V59-W59)</f>
        <v>4283</v>
      </c>
      <c r="Y59" s="1247">
        <f>IFERROR($W59/$V59, 0)</f>
        <v>0</v>
      </c>
      <c r="Z59" s="1524"/>
      <c r="AA59" s="697">
        <v>0</v>
      </c>
      <c r="AB59" s="697">
        <v>0</v>
      </c>
      <c r="AC59" s="1058">
        <v>0</v>
      </c>
      <c r="AD59" s="1248" t="s">
        <v>624</v>
      </c>
      <c r="AE59" s="727"/>
    </row>
    <row r="60" spans="1:31" ht="24.75" customHeight="1">
      <c r="A60" s="1396" t="s">
        <v>635</v>
      </c>
      <c r="B60" s="1064" t="s">
        <v>34</v>
      </c>
      <c r="C60" s="1394">
        <v>46191</v>
      </c>
      <c r="D60" s="1393" t="s">
        <v>473</v>
      </c>
      <c r="E60" s="1393">
        <v>46142</v>
      </c>
      <c r="F60" s="1392" t="s">
        <v>53</v>
      </c>
      <c r="G60" s="1260"/>
      <c r="H60" s="1518">
        <v>75</v>
      </c>
      <c r="I60" s="372" t="s">
        <v>546</v>
      </c>
      <c r="J60" s="1060" t="s">
        <v>30</v>
      </c>
      <c r="K60" s="1519"/>
      <c r="L60" s="1393"/>
      <c r="M60" s="372" t="s">
        <v>110</v>
      </c>
      <c r="N60" s="993">
        <v>61026</v>
      </c>
      <c r="O60" s="372" t="s">
        <v>110</v>
      </c>
      <c r="P60" s="707" t="s">
        <v>35</v>
      </c>
      <c r="Q60" s="1520">
        <v>46144</v>
      </c>
      <c r="R60" s="1520"/>
      <c r="S60" s="1520"/>
      <c r="T60" s="1520"/>
      <c r="U60" s="1520"/>
      <c r="V60" s="1521">
        <v>4683</v>
      </c>
      <c r="W60" s="1522"/>
      <c r="X60" s="1522">
        <f>SUM(V60-W60)</f>
        <v>4683</v>
      </c>
      <c r="Y60" s="1247">
        <f>IFERROR($W60/$V60, 0)</f>
        <v>0</v>
      </c>
      <c r="Z60" s="1524"/>
      <c r="AA60" s="697">
        <v>0</v>
      </c>
      <c r="AB60" s="697">
        <v>0</v>
      </c>
      <c r="AC60" s="1058">
        <v>0</v>
      </c>
      <c r="AD60" s="1248" t="s">
        <v>624</v>
      </c>
      <c r="AE60" s="727"/>
    </row>
    <row r="61" spans="1:31" ht="24.75" customHeight="1">
      <c r="A61" s="1396" t="s">
        <v>636</v>
      </c>
      <c r="B61" s="1064" t="s">
        <v>34</v>
      </c>
      <c r="C61" s="1394">
        <v>46191</v>
      </c>
      <c r="D61" s="1393"/>
      <c r="E61" s="1393"/>
      <c r="F61" s="1392"/>
      <c r="G61" s="1260"/>
      <c r="H61" s="1518">
        <v>65</v>
      </c>
      <c r="I61" s="372" t="s">
        <v>546</v>
      </c>
      <c r="J61" s="1060" t="s">
        <v>30</v>
      </c>
      <c r="K61" s="1519"/>
      <c r="L61" s="1393"/>
      <c r="M61" s="372" t="s">
        <v>110</v>
      </c>
      <c r="N61" s="993">
        <v>45252</v>
      </c>
      <c r="O61" s="372" t="s">
        <v>110</v>
      </c>
      <c r="P61" s="707" t="s">
        <v>32</v>
      </c>
      <c r="Q61" s="1520"/>
      <c r="R61" s="1520"/>
      <c r="S61" s="1520"/>
      <c r="T61" s="1520"/>
      <c r="U61" s="1520"/>
      <c r="V61" s="1521">
        <v>3360</v>
      </c>
      <c r="W61" s="1522"/>
      <c r="X61" s="1522">
        <f>SUM(V61-W61)</f>
        <v>3360</v>
      </c>
      <c r="Y61" s="1247">
        <f>IFERROR($W61/$V61, 0)</f>
        <v>0</v>
      </c>
      <c r="Z61" s="1524"/>
      <c r="AA61" s="697">
        <v>0</v>
      </c>
      <c r="AB61" s="697">
        <v>0</v>
      </c>
      <c r="AC61" s="1058">
        <v>0</v>
      </c>
      <c r="AD61" s="1248" t="s">
        <v>624</v>
      </c>
      <c r="AE61" s="727"/>
    </row>
    <row r="62" spans="1:31" ht="24.75" customHeight="1">
      <c r="A62" s="1420" t="s">
        <v>637</v>
      </c>
      <c r="B62" s="1064" t="s">
        <v>34</v>
      </c>
      <c r="C62" s="1394">
        <v>46191</v>
      </c>
      <c r="D62" s="1393"/>
      <c r="E62" s="1393"/>
      <c r="F62" s="1392"/>
      <c r="G62" s="1260"/>
      <c r="H62" s="1518">
        <v>21</v>
      </c>
      <c r="I62" s="372" t="s">
        <v>546</v>
      </c>
      <c r="J62" s="743" t="s">
        <v>30</v>
      </c>
      <c r="K62" s="743"/>
      <c r="L62" s="1393"/>
      <c r="M62" s="372" t="s">
        <v>110</v>
      </c>
      <c r="N62" s="993">
        <v>38308</v>
      </c>
      <c r="O62" s="372" t="s">
        <v>110</v>
      </c>
      <c r="P62" s="707" t="s">
        <v>32</v>
      </c>
      <c r="Q62" s="1520"/>
      <c r="R62" s="1520"/>
      <c r="S62" s="1520"/>
      <c r="T62" s="1520"/>
      <c r="U62" s="1520"/>
      <c r="V62" s="1521">
        <v>3379</v>
      </c>
      <c r="W62" s="1522"/>
      <c r="X62" s="1522">
        <f>SUM(V62-W62)</f>
        <v>3379</v>
      </c>
      <c r="Y62" s="1247">
        <f>IFERROR($W62/$V62, 0)</f>
        <v>0</v>
      </c>
      <c r="Z62" s="1524"/>
      <c r="AA62" s="697">
        <v>0</v>
      </c>
      <c r="AB62" s="697">
        <v>0</v>
      </c>
      <c r="AC62" s="1058">
        <v>0</v>
      </c>
      <c r="AD62" s="1248" t="s">
        <v>638</v>
      </c>
      <c r="AE62" s="727"/>
    </row>
    <row r="63" spans="1:31" ht="24.75" customHeight="1">
      <c r="A63" s="1396" t="s">
        <v>639</v>
      </c>
      <c r="B63" s="1064" t="s">
        <v>34</v>
      </c>
      <c r="C63" s="1394">
        <v>46191</v>
      </c>
      <c r="D63" s="1393"/>
      <c r="E63" s="1393"/>
      <c r="F63" s="1392"/>
      <c r="G63" s="1260"/>
      <c r="H63" s="1518">
        <v>85</v>
      </c>
      <c r="I63" s="372" t="s">
        <v>546</v>
      </c>
      <c r="J63" s="1060" t="s">
        <v>30</v>
      </c>
      <c r="K63" s="1519"/>
      <c r="L63" s="1393"/>
      <c r="M63" s="372" t="s">
        <v>110</v>
      </c>
      <c r="N63" s="993">
        <v>56492</v>
      </c>
      <c r="O63" s="372" t="s">
        <v>110</v>
      </c>
      <c r="P63" s="707" t="s">
        <v>32</v>
      </c>
      <c r="Q63" s="1520"/>
      <c r="R63" s="1520"/>
      <c r="S63" s="1520"/>
      <c r="T63" s="1520"/>
      <c r="U63" s="1520"/>
      <c r="V63" s="1521">
        <v>4054</v>
      </c>
      <c r="W63" s="1522"/>
      <c r="X63" s="1522">
        <f>SUM(V63-W63)</f>
        <v>4054</v>
      </c>
      <c r="Y63" s="1247">
        <f>IFERROR($W63/$V63, 0)</f>
        <v>0</v>
      </c>
      <c r="Z63" s="1524"/>
      <c r="AA63" s="697">
        <v>0</v>
      </c>
      <c r="AB63" s="697">
        <v>0</v>
      </c>
      <c r="AC63" s="1058">
        <v>0</v>
      </c>
      <c r="AD63" s="1248" t="s">
        <v>624</v>
      </c>
      <c r="AE63" s="727"/>
    </row>
    <row r="64" spans="1:31" ht="24.75" customHeight="1">
      <c r="A64" s="1396" t="s">
        <v>640</v>
      </c>
      <c r="B64" s="1064" t="s">
        <v>34</v>
      </c>
      <c r="C64" s="1394">
        <v>46191</v>
      </c>
      <c r="D64" s="1393"/>
      <c r="E64" s="1393"/>
      <c r="F64" s="1392"/>
      <c r="G64" s="1260"/>
      <c r="H64" s="1518">
        <v>87</v>
      </c>
      <c r="I64" s="372" t="s">
        <v>546</v>
      </c>
      <c r="J64" s="1060" t="s">
        <v>30</v>
      </c>
      <c r="K64" s="1519"/>
      <c r="L64" s="1393"/>
      <c r="M64" s="372" t="s">
        <v>110</v>
      </c>
      <c r="N64" s="993">
        <v>59286</v>
      </c>
      <c r="O64" s="372" t="s">
        <v>110</v>
      </c>
      <c r="P64" s="707" t="s">
        <v>32</v>
      </c>
      <c r="Q64" s="1520"/>
      <c r="R64" s="1520"/>
      <c r="S64" s="1520"/>
      <c r="T64" s="1520"/>
      <c r="U64" s="1520"/>
      <c r="V64" s="1521">
        <v>4413</v>
      </c>
      <c r="W64" s="1522"/>
      <c r="X64" s="1522">
        <f>SUM(V64-W64)</f>
        <v>4413</v>
      </c>
      <c r="Y64" s="1247">
        <f>IFERROR($W64/$V64, 0)</f>
        <v>0</v>
      </c>
      <c r="Z64" s="1524"/>
      <c r="AA64" s="697">
        <v>0</v>
      </c>
      <c r="AB64" s="697">
        <v>0</v>
      </c>
      <c r="AC64" s="1058">
        <v>0</v>
      </c>
      <c r="AD64" s="1248" t="s">
        <v>624</v>
      </c>
      <c r="AE64" s="727"/>
    </row>
    <row r="65" spans="1:31" ht="24.75" customHeight="1">
      <c r="A65" s="1396" t="s">
        <v>641</v>
      </c>
      <c r="B65" s="1064" t="s">
        <v>34</v>
      </c>
      <c r="C65" s="1394">
        <v>46191</v>
      </c>
      <c r="D65" s="1393" t="s">
        <v>54</v>
      </c>
      <c r="E65" s="1393">
        <v>46163</v>
      </c>
      <c r="F65" s="1392" t="s">
        <v>53</v>
      </c>
      <c r="G65" s="1260"/>
      <c r="H65" s="1518">
        <v>83</v>
      </c>
      <c r="I65" s="372" t="s">
        <v>546</v>
      </c>
      <c r="J65" s="1060" t="s">
        <v>30</v>
      </c>
      <c r="K65" s="1519"/>
      <c r="L65" s="1393"/>
      <c r="M65" s="372" t="s">
        <v>110</v>
      </c>
      <c r="N65" s="993">
        <v>58914</v>
      </c>
      <c r="O65" s="372" t="s">
        <v>110</v>
      </c>
      <c r="P65" s="707" t="s">
        <v>32</v>
      </c>
      <c r="Q65" s="1520"/>
      <c r="R65" s="1520"/>
      <c r="S65" s="1520"/>
      <c r="T65" s="1520"/>
      <c r="U65" s="1520"/>
      <c r="V65" s="1521">
        <v>4343</v>
      </c>
      <c r="W65" s="1522"/>
      <c r="X65" s="1522">
        <f>SUM(V65-W65)</f>
        <v>4343</v>
      </c>
      <c r="Y65" s="1247">
        <f>IFERROR($W65/$V65, 0)</f>
        <v>0</v>
      </c>
      <c r="Z65" s="1524"/>
      <c r="AA65" s="697">
        <v>0</v>
      </c>
      <c r="AB65" s="697">
        <v>0</v>
      </c>
      <c r="AC65" s="1058">
        <v>0</v>
      </c>
      <c r="AD65" s="1248" t="s">
        <v>624</v>
      </c>
      <c r="AE65" s="727"/>
    </row>
    <row r="66" spans="1:31" ht="24.75" customHeight="1">
      <c r="A66" s="1396" t="s">
        <v>642</v>
      </c>
      <c r="B66" s="1064" t="s">
        <v>34</v>
      </c>
      <c r="C66" s="1394">
        <v>46191</v>
      </c>
      <c r="D66" s="1393"/>
      <c r="E66" s="1393"/>
      <c r="F66" s="1392"/>
      <c r="G66" s="1260"/>
      <c r="H66" s="1518">
        <v>56</v>
      </c>
      <c r="I66" s="372" t="s">
        <v>546</v>
      </c>
      <c r="J66" s="1060" t="s">
        <v>30</v>
      </c>
      <c r="K66" s="1519"/>
      <c r="L66" s="1393"/>
      <c r="M66" s="372" t="s">
        <v>110</v>
      </c>
      <c r="N66" s="993">
        <v>42220</v>
      </c>
      <c r="O66" s="372" t="s">
        <v>110</v>
      </c>
      <c r="P66" s="707" t="s">
        <v>32</v>
      </c>
      <c r="Q66" s="1520"/>
      <c r="R66" s="1520"/>
      <c r="S66" s="1520"/>
      <c r="T66" s="1520"/>
      <c r="U66" s="1520"/>
      <c r="V66" s="1521">
        <v>3090</v>
      </c>
      <c r="W66" s="1522"/>
      <c r="X66" s="1522">
        <f>SUM(V66-W66)</f>
        <v>3090</v>
      </c>
      <c r="Y66" s="1247">
        <f>IFERROR($W66/$V66, 0)</f>
        <v>0</v>
      </c>
      <c r="Z66" s="1524"/>
      <c r="AA66" s="697">
        <v>0</v>
      </c>
      <c r="AB66" s="697">
        <v>0</v>
      </c>
      <c r="AC66" s="1058">
        <v>0</v>
      </c>
      <c r="AD66" s="1248" t="s">
        <v>624</v>
      </c>
      <c r="AE66" s="727"/>
    </row>
    <row r="67" spans="1:31" ht="24.75" customHeight="1">
      <c r="A67" s="1396" t="s">
        <v>643</v>
      </c>
      <c r="B67" s="1064" t="s">
        <v>34</v>
      </c>
      <c r="C67" s="1394">
        <v>46191</v>
      </c>
      <c r="D67" s="1393"/>
      <c r="E67" s="1393"/>
      <c r="F67" s="1392"/>
      <c r="G67" s="1260"/>
      <c r="H67" s="1518">
        <v>77</v>
      </c>
      <c r="I67" s="372" t="s">
        <v>546</v>
      </c>
      <c r="J67" s="1060" t="s">
        <v>30</v>
      </c>
      <c r="K67" s="1519"/>
      <c r="L67" s="1393"/>
      <c r="M67" s="372" t="s">
        <v>110</v>
      </c>
      <c r="N67" s="993">
        <v>52948</v>
      </c>
      <c r="O67" s="372" t="s">
        <v>110</v>
      </c>
      <c r="P67" s="707" t="s">
        <v>32</v>
      </c>
      <c r="Q67" s="1520"/>
      <c r="R67" s="1520"/>
      <c r="S67" s="1520"/>
      <c r="T67" s="1520"/>
      <c r="U67" s="1520"/>
      <c r="V67" s="1521">
        <v>3957</v>
      </c>
      <c r="W67" s="1522"/>
      <c r="X67" s="1522">
        <f>SUM(V67-W67)</f>
        <v>3957</v>
      </c>
      <c r="Y67" s="1247">
        <f>IFERROR($W67/$V67, 0)</f>
        <v>0</v>
      </c>
      <c r="Z67" s="1524"/>
      <c r="AA67" s="697">
        <v>0</v>
      </c>
      <c r="AB67" s="697">
        <v>0</v>
      </c>
      <c r="AC67" s="1058">
        <v>0</v>
      </c>
      <c r="AD67" s="1248" t="s">
        <v>624</v>
      </c>
      <c r="AE67" s="727"/>
    </row>
    <row r="68" spans="1:31" ht="24.75" customHeight="1">
      <c r="A68" s="1420" t="s">
        <v>644</v>
      </c>
      <c r="B68" s="1064" t="s">
        <v>34</v>
      </c>
      <c r="C68" s="1394">
        <v>46191</v>
      </c>
      <c r="D68" s="1393"/>
      <c r="E68" s="1393"/>
      <c r="F68" s="1392"/>
      <c r="G68" s="1260"/>
      <c r="H68" s="1518">
        <v>74</v>
      </c>
      <c r="I68" s="372" t="s">
        <v>546</v>
      </c>
      <c r="J68" s="743" t="s">
        <v>30</v>
      </c>
      <c r="K68" s="743"/>
      <c r="L68" s="1393"/>
      <c r="M68" s="372" t="s">
        <v>110</v>
      </c>
      <c r="N68" s="993">
        <v>51256</v>
      </c>
      <c r="O68" s="372" t="s">
        <v>110</v>
      </c>
      <c r="P68" s="707" t="s">
        <v>32</v>
      </c>
      <c r="Q68" s="1520"/>
      <c r="R68" s="1520"/>
      <c r="S68" s="1520"/>
      <c r="T68" s="1520"/>
      <c r="U68" s="1520"/>
      <c r="V68" s="1521">
        <v>3826</v>
      </c>
      <c r="W68" s="1522"/>
      <c r="X68" s="1522">
        <f>SUM(V68-W68)</f>
        <v>3826</v>
      </c>
      <c r="Y68" s="1247">
        <f>IFERROR($W68/$V68, 0)</f>
        <v>0</v>
      </c>
      <c r="Z68" s="1524"/>
      <c r="AA68" s="697">
        <v>0</v>
      </c>
      <c r="AB68" s="697">
        <v>0</v>
      </c>
      <c r="AC68" s="1058">
        <v>0</v>
      </c>
      <c r="AD68" s="1248" t="s">
        <v>638</v>
      </c>
      <c r="AE68" s="727"/>
    </row>
    <row r="69" spans="1:31" ht="24.75" customHeight="1">
      <c r="A69" s="1420" t="s">
        <v>645</v>
      </c>
      <c r="B69" s="1064" t="s">
        <v>34</v>
      </c>
      <c r="C69" s="1394">
        <v>46191</v>
      </c>
      <c r="D69" s="1393"/>
      <c r="E69" s="1393"/>
      <c r="F69" s="1392"/>
      <c r="G69" s="1260"/>
      <c r="H69" s="1518">
        <v>73</v>
      </c>
      <c r="I69" s="372" t="s">
        <v>546</v>
      </c>
      <c r="J69" s="1060" t="s">
        <v>30</v>
      </c>
      <c r="K69" s="1519"/>
      <c r="L69" s="1393"/>
      <c r="M69" s="372" t="s">
        <v>110</v>
      </c>
      <c r="N69" s="993">
        <v>61225.25</v>
      </c>
      <c r="O69" s="372" t="s">
        <v>110</v>
      </c>
      <c r="P69" s="707" t="s">
        <v>32</v>
      </c>
      <c r="Q69" s="1520"/>
      <c r="R69" s="1520"/>
      <c r="S69" s="1520"/>
      <c r="T69" s="1520"/>
      <c r="U69" s="1520"/>
      <c r="V69" s="1521">
        <v>4654</v>
      </c>
      <c r="W69" s="1522"/>
      <c r="X69" s="1522">
        <f>SUM(V69-W69)</f>
        <v>4654</v>
      </c>
      <c r="Y69" s="1247">
        <f>IFERROR($W69/$V69, 0)</f>
        <v>0</v>
      </c>
      <c r="Z69" s="1524"/>
      <c r="AA69" s="697">
        <v>0</v>
      </c>
      <c r="AB69" s="697">
        <v>0</v>
      </c>
      <c r="AC69" s="1058">
        <v>0</v>
      </c>
      <c r="AD69" s="1248" t="s">
        <v>624</v>
      </c>
      <c r="AE69" s="727"/>
    </row>
    <row r="70" spans="1:31" ht="24.75" customHeight="1">
      <c r="A70" s="1391" t="s">
        <v>646</v>
      </c>
      <c r="B70" s="1430" t="s">
        <v>34</v>
      </c>
      <c r="C70" s="1394">
        <v>46203</v>
      </c>
      <c r="D70" s="1392" t="s">
        <v>50</v>
      </c>
      <c r="E70" s="1393">
        <v>46161</v>
      </c>
      <c r="F70" s="1392" t="s">
        <v>53</v>
      </c>
      <c r="G70" s="1260"/>
      <c r="H70" s="1182">
        <v>0</v>
      </c>
      <c r="I70" s="1267" t="s">
        <v>546</v>
      </c>
      <c r="J70" s="1182" t="s">
        <v>30</v>
      </c>
      <c r="K70" s="1519"/>
      <c r="L70" s="1393"/>
      <c r="M70" s="1182" t="s">
        <v>110</v>
      </c>
      <c r="N70" s="1433">
        <v>36161.25</v>
      </c>
      <c r="O70" s="1182" t="s">
        <v>110</v>
      </c>
      <c r="P70" s="1434" t="s">
        <v>32</v>
      </c>
      <c r="Q70" s="1520"/>
      <c r="R70" s="1520"/>
      <c r="S70" s="1520"/>
      <c r="T70" s="1520"/>
      <c r="U70" s="1520"/>
      <c r="V70" s="1521">
        <v>2885</v>
      </c>
      <c r="W70" s="1522"/>
      <c r="X70" s="1522">
        <f>SUM(V70-W70)</f>
        <v>2885</v>
      </c>
      <c r="Y70" s="1247">
        <f>IFERROR($W70/$V70, 0)</f>
        <v>0</v>
      </c>
      <c r="Z70" s="1524"/>
      <c r="AA70" s="1194">
        <v>0</v>
      </c>
      <c r="AB70" s="1194">
        <v>0</v>
      </c>
      <c r="AC70" s="1232">
        <v>0</v>
      </c>
      <c r="AD70" s="1248" t="s">
        <v>647</v>
      </c>
      <c r="AE70" s="727"/>
    </row>
    <row r="71" spans="1:31" ht="24.75" customHeight="1">
      <c r="A71" s="688" t="s">
        <v>648</v>
      </c>
      <c r="B71" s="377" t="s">
        <v>34</v>
      </c>
      <c r="C71" s="1394">
        <v>46181</v>
      </c>
      <c r="D71" s="1392"/>
      <c r="E71" s="1393"/>
      <c r="F71" s="1392"/>
      <c r="G71" s="1260"/>
      <c r="H71" s="1518">
        <v>47</v>
      </c>
      <c r="I71" s="372" t="s">
        <v>546</v>
      </c>
      <c r="J71" s="701" t="s">
        <v>30</v>
      </c>
      <c r="K71" s="1519"/>
      <c r="L71" s="1393"/>
      <c r="M71" s="701" t="s">
        <v>110</v>
      </c>
      <c r="N71" s="705">
        <v>36936</v>
      </c>
      <c r="O71" s="701" t="s">
        <v>110</v>
      </c>
      <c r="P71" s="707" t="s">
        <v>32</v>
      </c>
      <c r="Q71" s="1520"/>
      <c r="R71" s="1520"/>
      <c r="S71" s="1520"/>
      <c r="T71" s="1520"/>
      <c r="U71" s="1520"/>
      <c r="V71" s="1521">
        <v>2724</v>
      </c>
      <c r="W71" s="1522"/>
      <c r="X71" s="1522">
        <f>SUM(V71-W71)</f>
        <v>2724</v>
      </c>
      <c r="Y71" s="1247">
        <f>IFERROR($W71/$V71, 0)</f>
        <v>0</v>
      </c>
      <c r="Z71" s="1524"/>
      <c r="AA71" s="697">
        <v>0</v>
      </c>
      <c r="AB71" s="697">
        <v>0</v>
      </c>
      <c r="AC71" s="1058">
        <v>0</v>
      </c>
      <c r="AD71" s="1248"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88">
        <v>0</v>
      </c>
      <c r="AB72" s="1388">
        <v>0</v>
      </c>
      <c r="AC72" s="703">
        <v>0</v>
      </c>
      <c r="AD72" s="1389" t="s">
        <v>651</v>
      </c>
      <c r="AE72" s="1390"/>
    </row>
    <row r="73" spans="1:31" ht="24.75" customHeight="1">
      <c r="A73" s="1391" t="s">
        <v>652</v>
      </c>
      <c r="B73" s="377" t="s">
        <v>34</v>
      </c>
      <c r="C73" s="1394">
        <v>46172</v>
      </c>
      <c r="D73" s="1392" t="s">
        <v>50</v>
      </c>
      <c r="E73" s="1393">
        <v>46143</v>
      </c>
      <c r="F73" s="1392"/>
      <c r="G73" s="1246"/>
      <c r="H73" s="992">
        <v>0</v>
      </c>
      <c r="I73" s="372" t="s">
        <v>546</v>
      </c>
      <c r="J73" s="701" t="s">
        <v>30</v>
      </c>
      <c r="K73" s="1519"/>
      <c r="L73" s="1393"/>
      <c r="M73" s="701" t="s">
        <v>110</v>
      </c>
      <c r="N73" s="705">
        <v>3443</v>
      </c>
      <c r="O73" s="701" t="s">
        <v>110</v>
      </c>
      <c r="P73" s="693" t="s">
        <v>35</v>
      </c>
      <c r="Q73" s="1520">
        <v>46147</v>
      </c>
      <c r="R73" s="1520"/>
      <c r="S73" s="1520"/>
      <c r="T73" s="1520"/>
      <c r="U73" s="1520"/>
      <c r="V73" s="1522">
        <v>224</v>
      </c>
      <c r="W73" s="1522"/>
      <c r="X73" s="1522">
        <f>SUM(V73-W73)</f>
        <v>224</v>
      </c>
      <c r="Y73" s="1247">
        <f>IFERROR($W73/$V73, 0)</f>
        <v>0</v>
      </c>
      <c r="Z73" s="1520"/>
      <c r="AA73" s="697">
        <v>0</v>
      </c>
      <c r="AB73" s="697">
        <v>0</v>
      </c>
      <c r="AC73" s="703">
        <v>0</v>
      </c>
      <c r="AD73" s="1248" t="s">
        <v>653</v>
      </c>
      <c r="AE73" s="727"/>
    </row>
    <row r="74" spans="1:31" ht="24.75" customHeight="1">
      <c r="A74" s="1062" t="s">
        <v>654</v>
      </c>
      <c r="B74" s="377" t="s">
        <v>34</v>
      </c>
      <c r="C74" s="360">
        <v>46160</v>
      </c>
      <c r="D74" s="366" t="s">
        <v>470</v>
      </c>
      <c r="E74" s="367"/>
      <c r="F74" s="366"/>
      <c r="G74" s="700"/>
      <c r="H74" s="992">
        <v>107</v>
      </c>
      <c r="I74" s="372" t="s">
        <v>546</v>
      </c>
      <c r="J74" s="743" t="s">
        <v>33</v>
      </c>
      <c r="K74" s="988" t="s">
        <v>655</v>
      </c>
      <c r="L74" s="367"/>
      <c r="M74" s="1182" t="s">
        <v>110</v>
      </c>
      <c r="N74" s="943">
        <v>175204.4</v>
      </c>
      <c r="O74" s="1183" t="s">
        <v>110</v>
      </c>
      <c r="P74" s="738" t="s">
        <v>32</v>
      </c>
      <c r="Q74" s="994"/>
      <c r="R74" s="994"/>
      <c r="S74" s="994"/>
      <c r="T74" s="994"/>
      <c r="U74" s="994"/>
      <c r="V74" s="995">
        <v>8686</v>
      </c>
      <c r="W74" s="991"/>
      <c r="X74" s="991">
        <f t="shared" si="5"/>
        <v>8686</v>
      </c>
      <c r="Y74" s="365">
        <f t="shared" si="6"/>
        <v>0</v>
      </c>
      <c r="Z74" s="996"/>
      <c r="AA74" s="697">
        <v>0</v>
      </c>
      <c r="AB74" s="697">
        <v>0</v>
      </c>
      <c r="AC74" s="703">
        <v>0</v>
      </c>
      <c r="AD74" s="698" t="s">
        <v>656</v>
      </c>
      <c r="AE74" s="727"/>
    </row>
    <row r="75" spans="1:31" ht="24.75" customHeight="1">
      <c r="A75" s="1059" t="s">
        <v>657</v>
      </c>
      <c r="B75" s="377" t="s">
        <v>37</v>
      </c>
      <c r="C75" s="1394">
        <v>46172</v>
      </c>
      <c r="D75" s="700" t="s">
        <v>52</v>
      </c>
      <c r="E75" s="1245">
        <v>46122</v>
      </c>
      <c r="F75" s="1244" t="s">
        <v>51</v>
      </c>
      <c r="G75" s="1246"/>
      <c r="H75" s="992">
        <v>0</v>
      </c>
      <c r="I75" s="372" t="s">
        <v>546</v>
      </c>
      <c r="J75" s="701" t="s">
        <v>30</v>
      </c>
      <c r="K75" s="1372"/>
      <c r="L75" s="1245"/>
      <c r="M75" s="701" t="s">
        <v>110</v>
      </c>
      <c r="N75" s="1373">
        <v>43061.3</v>
      </c>
      <c r="O75" s="747" t="s">
        <v>110</v>
      </c>
      <c r="P75" s="1374" t="s">
        <v>35</v>
      </c>
      <c r="Q75" s="994">
        <v>46126</v>
      </c>
      <c r="R75" s="994"/>
      <c r="S75" s="1375"/>
      <c r="T75" s="1375"/>
      <c r="U75" s="1375"/>
      <c r="V75" s="1376">
        <v>11789</v>
      </c>
      <c r="W75" s="1231">
        <v>0</v>
      </c>
      <c r="X75" s="1377">
        <f t="shared" si="5"/>
        <v>11789</v>
      </c>
      <c r="Y75" s="1247">
        <f t="shared" si="6"/>
        <v>0</v>
      </c>
      <c r="Z75" s="1375"/>
      <c r="AA75" s="697">
        <v>0</v>
      </c>
      <c r="AB75" s="697">
        <v>0</v>
      </c>
      <c r="AC75" s="703">
        <v>0</v>
      </c>
      <c r="AD75" s="1248"/>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1" t="s">
        <v>667</v>
      </c>
      <c r="B79" s="1184" t="s">
        <v>37</v>
      </c>
      <c r="C79" s="1394">
        <v>46208</v>
      </c>
      <c r="D79" s="1392"/>
      <c r="E79" s="1393"/>
      <c r="F79" s="1392"/>
      <c r="G79" s="1246"/>
      <c r="H79" s="1518">
        <v>56</v>
      </c>
      <c r="I79" s="1267" t="s">
        <v>546</v>
      </c>
      <c r="J79" s="1269" t="s">
        <v>30</v>
      </c>
      <c r="K79" s="1519"/>
      <c r="L79" s="1393"/>
      <c r="M79" s="1182" t="s">
        <v>110</v>
      </c>
      <c r="N79" s="1525">
        <v>38720</v>
      </c>
      <c r="O79" s="1183" t="s">
        <v>110</v>
      </c>
      <c r="P79" s="1345" t="s">
        <v>32</v>
      </c>
      <c r="Q79" s="1520"/>
      <c r="R79" s="1520"/>
      <c r="S79" s="1520"/>
      <c r="T79" s="1520"/>
      <c r="U79" s="1520"/>
      <c r="V79" s="1521">
        <v>3134</v>
      </c>
      <c r="W79" s="1522"/>
      <c r="X79" s="1522">
        <f>SUM(V79-W79)</f>
        <v>3134</v>
      </c>
      <c r="Y79" s="1247">
        <f>IFERROR($W79/$V79, 0)</f>
        <v>0</v>
      </c>
      <c r="Z79" s="1520"/>
      <c r="AA79" s="1526"/>
      <c r="AB79" s="1526"/>
      <c r="AC79" s="1521"/>
      <c r="AD79" s="1248" t="s">
        <v>668</v>
      </c>
      <c r="AE79" s="727"/>
    </row>
    <row r="80" spans="1:31" ht="24.75" customHeight="1">
      <c r="A80" s="1396" t="s">
        <v>669</v>
      </c>
      <c r="B80" s="1397" t="s">
        <v>37</v>
      </c>
      <c r="C80" s="699">
        <v>46187</v>
      </c>
      <c r="D80" s="1392"/>
      <c r="E80" s="1393"/>
      <c r="F80" s="1392"/>
      <c r="G80" s="1246"/>
      <c r="H80" s="1518">
        <v>53</v>
      </c>
      <c r="I80" s="1267" t="s">
        <v>546</v>
      </c>
      <c r="J80" s="1269" t="s">
        <v>30</v>
      </c>
      <c r="K80" s="1372"/>
      <c r="L80" s="1245"/>
      <c r="M80" s="1182" t="s">
        <v>110</v>
      </c>
      <c r="N80" s="1373">
        <v>56455</v>
      </c>
      <c r="O80" s="1183" t="s">
        <v>110</v>
      </c>
      <c r="P80" s="1345" t="s">
        <v>32</v>
      </c>
      <c r="Q80" s="1520"/>
      <c r="R80" s="1520"/>
      <c r="S80" s="1520"/>
      <c r="T80" s="1520"/>
      <c r="U80" s="1520"/>
      <c r="V80" s="1521">
        <v>4814</v>
      </c>
      <c r="W80" s="1522"/>
      <c r="X80" s="1522">
        <f>SUM(V80-W80)</f>
        <v>4814</v>
      </c>
      <c r="Y80" s="1247">
        <f>IFERROR($W80/$V80, 0)</f>
        <v>0</v>
      </c>
      <c r="Z80" s="1520"/>
      <c r="AA80" s="697">
        <v>0</v>
      </c>
      <c r="AB80" s="736">
        <v>0</v>
      </c>
      <c r="AC80" s="735">
        <v>0</v>
      </c>
      <c r="AD80" s="1248" t="s">
        <v>670</v>
      </c>
      <c r="AE80" s="727"/>
    </row>
    <row r="81" spans="1:31" ht="24.75" customHeight="1">
      <c r="A81" s="1395" t="s">
        <v>671</v>
      </c>
      <c r="B81" s="1397" t="s">
        <v>37</v>
      </c>
      <c r="C81" s="699">
        <v>46187</v>
      </c>
      <c r="D81" s="1392"/>
      <c r="E81" s="1393"/>
      <c r="F81" s="1392"/>
      <c r="G81" s="1246"/>
      <c r="H81" s="1518">
        <v>76</v>
      </c>
      <c r="I81" s="1267" t="s">
        <v>546</v>
      </c>
      <c r="J81" s="1269" t="s">
        <v>30</v>
      </c>
      <c r="K81" s="1372"/>
      <c r="L81" s="1245"/>
      <c r="M81" s="1182" t="s">
        <v>110</v>
      </c>
      <c r="N81" s="1373">
        <v>72914</v>
      </c>
      <c r="O81" s="1183" t="s">
        <v>110</v>
      </c>
      <c r="P81" s="1345" t="s">
        <v>32</v>
      </c>
      <c r="Q81" s="1520"/>
      <c r="R81" s="1520"/>
      <c r="S81" s="1520"/>
      <c r="T81" s="1520"/>
      <c r="U81" s="1520"/>
      <c r="V81" s="1521">
        <v>6115</v>
      </c>
      <c r="W81" s="1522"/>
      <c r="X81" s="1522">
        <f>SUM(V81-W81)</f>
        <v>6115</v>
      </c>
      <c r="Y81" s="1247">
        <f>IFERROR($W81/$V81, 0)</f>
        <v>0</v>
      </c>
      <c r="Z81" s="1520"/>
      <c r="AA81" s="697">
        <v>0</v>
      </c>
      <c r="AB81" s="736">
        <v>0</v>
      </c>
      <c r="AC81" s="735">
        <v>0</v>
      </c>
      <c r="AD81" s="1248" t="s">
        <v>670</v>
      </c>
      <c r="AE81" s="727"/>
    </row>
    <row r="82" spans="1:31" ht="24.75" customHeight="1">
      <c r="A82" s="1396" t="s">
        <v>672</v>
      </c>
      <c r="B82" s="1397" t="s">
        <v>37</v>
      </c>
      <c r="C82" s="699">
        <v>46181</v>
      </c>
      <c r="D82" s="1392" t="s">
        <v>471</v>
      </c>
      <c r="E82" s="1393">
        <v>46141</v>
      </c>
      <c r="F82" s="1392" t="s">
        <v>51</v>
      </c>
      <c r="G82" s="1246"/>
      <c r="H82" s="1518">
        <v>74</v>
      </c>
      <c r="I82" s="1267" t="s">
        <v>546</v>
      </c>
      <c r="J82" s="1269" t="s">
        <v>30</v>
      </c>
      <c r="K82" s="1519"/>
      <c r="L82" s="1393"/>
      <c r="M82" s="1182" t="s">
        <v>110</v>
      </c>
      <c r="N82" s="1373">
        <v>92274</v>
      </c>
      <c r="O82" s="1183" t="s">
        <v>110</v>
      </c>
      <c r="P82" s="1345" t="s">
        <v>29</v>
      </c>
      <c r="Q82" s="1520">
        <v>46142</v>
      </c>
      <c r="R82" s="1520"/>
      <c r="S82" s="1520"/>
      <c r="T82" s="1520"/>
      <c r="U82" s="1520"/>
      <c r="V82" s="1521">
        <v>8145</v>
      </c>
      <c r="W82" s="1523">
        <v>5200</v>
      </c>
      <c r="X82" s="1522">
        <f>SUM(V82-W82)</f>
        <v>2945</v>
      </c>
      <c r="Y82" s="1247">
        <f>IFERROR($W82/$V82, 0)</f>
        <v>0.63842848373235117</v>
      </c>
      <c r="Z82" s="1520">
        <v>46149</v>
      </c>
      <c r="AA82" s="697">
        <v>0</v>
      </c>
      <c r="AB82" s="697">
        <v>0</v>
      </c>
      <c r="AC82" s="703">
        <v>0</v>
      </c>
      <c r="AD82" s="1248" t="s">
        <v>673</v>
      </c>
      <c r="AE82" s="727"/>
    </row>
    <row r="83" spans="1:31" ht="24.75" customHeight="1">
      <c r="A83" s="1391" t="s">
        <v>674</v>
      </c>
      <c r="B83" s="1397" t="s">
        <v>37</v>
      </c>
      <c r="C83" s="1394">
        <v>46195</v>
      </c>
      <c r="D83" s="1392" t="s">
        <v>471</v>
      </c>
      <c r="E83" s="1393">
        <v>46156</v>
      </c>
      <c r="F83" s="1392"/>
      <c r="G83" s="1246"/>
      <c r="H83" s="1518">
        <v>69</v>
      </c>
      <c r="I83" s="1267" t="s">
        <v>546</v>
      </c>
      <c r="J83" s="1269" t="s">
        <v>30</v>
      </c>
      <c r="K83" s="1519"/>
      <c r="L83" s="1393"/>
      <c r="M83" s="1182" t="s">
        <v>110</v>
      </c>
      <c r="N83" s="416">
        <v>72896</v>
      </c>
      <c r="O83" s="1183" t="s">
        <v>110</v>
      </c>
      <c r="P83" s="1345" t="s">
        <v>32</v>
      </c>
      <c r="Q83" s="1520"/>
      <c r="R83" s="1520"/>
      <c r="S83" s="1520"/>
      <c r="T83" s="1520"/>
      <c r="U83" s="1520"/>
      <c r="V83" s="1521">
        <v>6189</v>
      </c>
      <c r="W83" s="1522"/>
      <c r="X83" s="1522">
        <f>SUM(V83-W83)</f>
        <v>6189</v>
      </c>
      <c r="Y83" s="1247">
        <f>IFERROR($W83/$V83, 0)</f>
        <v>0</v>
      </c>
      <c r="Z83" s="1520"/>
      <c r="AA83" s="1194">
        <v>0</v>
      </c>
      <c r="AB83" s="1194">
        <v>0</v>
      </c>
      <c r="AC83" s="1232">
        <v>0</v>
      </c>
      <c r="AD83" s="1248" t="s">
        <v>675</v>
      </c>
      <c r="AE83" s="727"/>
    </row>
    <row r="84" spans="1:31" ht="24.75" customHeight="1">
      <c r="A84" s="1431" t="s">
        <v>676</v>
      </c>
      <c r="B84" s="1397" t="s">
        <v>37</v>
      </c>
      <c r="C84" s="1394">
        <v>46195</v>
      </c>
      <c r="D84" s="1392"/>
      <c r="E84" s="1393"/>
      <c r="F84" s="1392"/>
      <c r="G84" s="1246"/>
      <c r="H84" s="1518">
        <v>60</v>
      </c>
      <c r="I84" s="1267" t="s">
        <v>546</v>
      </c>
      <c r="J84" s="1269" t="s">
        <v>30</v>
      </c>
      <c r="K84" s="1519"/>
      <c r="L84" s="1393"/>
      <c r="M84" s="1182" t="s">
        <v>110</v>
      </c>
      <c r="N84" s="416">
        <v>70151.5</v>
      </c>
      <c r="O84" s="1183" t="s">
        <v>110</v>
      </c>
      <c r="P84" s="1345" t="s">
        <v>32</v>
      </c>
      <c r="Q84" s="1520"/>
      <c r="R84" s="1520"/>
      <c r="S84" s="1520"/>
      <c r="T84" s="1520"/>
      <c r="U84" s="1520"/>
      <c r="V84" s="1521">
        <v>5673</v>
      </c>
      <c r="W84" s="1522"/>
      <c r="X84" s="1522">
        <f>SUM(V84-W84)</f>
        <v>5673</v>
      </c>
      <c r="Y84" s="1247">
        <f>IFERROR($W84/$V84, 0)</f>
        <v>0</v>
      </c>
      <c r="Z84" s="1520"/>
      <c r="AA84" s="1194">
        <v>0</v>
      </c>
      <c r="AB84" s="1194">
        <v>0</v>
      </c>
      <c r="AC84" s="1232">
        <v>0</v>
      </c>
      <c r="AD84" s="1248" t="s">
        <v>675</v>
      </c>
      <c r="AE84" s="727"/>
    </row>
    <row r="85" spans="1:31" ht="24.75" customHeight="1">
      <c r="A85" s="1431" t="s">
        <v>677</v>
      </c>
      <c r="B85" s="1397" t="s">
        <v>37</v>
      </c>
      <c r="C85" s="1394">
        <v>46195</v>
      </c>
      <c r="D85" s="1392"/>
      <c r="E85" s="1393"/>
      <c r="F85" s="1392"/>
      <c r="G85" s="1246"/>
      <c r="H85" s="1518">
        <v>70</v>
      </c>
      <c r="I85" s="1267" t="s">
        <v>546</v>
      </c>
      <c r="J85" s="1269" t="s">
        <v>30</v>
      </c>
      <c r="K85" s="1519"/>
      <c r="L85" s="1393"/>
      <c r="M85" s="1182" t="s">
        <v>110</v>
      </c>
      <c r="N85" s="416">
        <v>65362</v>
      </c>
      <c r="O85" s="1183" t="s">
        <v>110</v>
      </c>
      <c r="P85" s="1345" t="s">
        <v>32</v>
      </c>
      <c r="Q85" s="1520"/>
      <c r="R85" s="1520"/>
      <c r="S85" s="1520"/>
      <c r="T85" s="1520"/>
      <c r="U85" s="1520"/>
      <c r="V85" s="1521">
        <v>5460</v>
      </c>
      <c r="W85" s="1522"/>
      <c r="X85" s="1522">
        <f>SUM(V85-W85)</f>
        <v>5460</v>
      </c>
      <c r="Y85" s="1247">
        <f>IFERROR($W85/$V85, 0)</f>
        <v>0</v>
      </c>
      <c r="Z85" s="1520"/>
      <c r="AA85" s="1194">
        <v>0</v>
      </c>
      <c r="AB85" s="1194">
        <v>0</v>
      </c>
      <c r="AC85" s="1232">
        <v>0</v>
      </c>
      <c r="AD85" s="1248" t="s">
        <v>675</v>
      </c>
      <c r="AE85" s="727"/>
    </row>
    <row r="86" spans="1:31" ht="24.75" customHeight="1">
      <c r="A86" s="1395" t="s">
        <v>678</v>
      </c>
      <c r="B86" s="1397" t="s">
        <v>37</v>
      </c>
      <c r="C86" s="1344">
        <v>46171</v>
      </c>
      <c r="D86" s="1244"/>
      <c r="E86" s="1245"/>
      <c r="F86" s="1244"/>
      <c r="G86" s="1246"/>
      <c r="H86" s="1378">
        <v>79</v>
      </c>
      <c r="I86" s="1267" t="s">
        <v>546</v>
      </c>
      <c r="J86" s="1269" t="s">
        <v>30</v>
      </c>
      <c r="K86" s="1372"/>
      <c r="L86" s="1245"/>
      <c r="M86" s="1182" t="s">
        <v>110</v>
      </c>
      <c r="N86" s="1373">
        <v>89293.95</v>
      </c>
      <c r="O86" s="1183" t="s">
        <v>110</v>
      </c>
      <c r="P86" s="1345" t="s">
        <v>32</v>
      </c>
      <c r="Q86" s="1375"/>
      <c r="R86" s="1375"/>
      <c r="S86" s="1375"/>
      <c r="T86" s="1375"/>
      <c r="U86" s="1375"/>
      <c r="V86" s="1376">
        <v>7494</v>
      </c>
      <c r="W86" s="1377"/>
      <c r="X86" s="1377">
        <f t="shared" ref="X86:X88" si="7">SUM(V86-W86)</f>
        <v>7494</v>
      </c>
      <c r="Y86" s="1247">
        <f t="shared" ref="Y86:Y88" si="8">IFERROR($W86/$V86, 0)</f>
        <v>0</v>
      </c>
      <c r="Z86" s="1375"/>
      <c r="AA86" s="697">
        <v>0</v>
      </c>
      <c r="AB86" s="736">
        <v>0</v>
      </c>
      <c r="AC86" s="735">
        <v>0</v>
      </c>
      <c r="AD86" s="1248" t="s">
        <v>679</v>
      </c>
      <c r="AE86" s="727"/>
    </row>
    <row r="87" spans="1:31" ht="24.75" customHeight="1">
      <c r="A87" s="1395" t="s">
        <v>680</v>
      </c>
      <c r="B87" s="1397" t="s">
        <v>37</v>
      </c>
      <c r="C87" s="1344">
        <v>46171</v>
      </c>
      <c r="D87" s="1244" t="s">
        <v>471</v>
      </c>
      <c r="E87" s="1245">
        <v>46156</v>
      </c>
      <c r="F87" s="1244" t="s">
        <v>51</v>
      </c>
      <c r="G87" s="1246"/>
      <c r="H87" s="1378">
        <v>71</v>
      </c>
      <c r="I87" s="1267" t="s">
        <v>546</v>
      </c>
      <c r="J87" s="1269" t="s">
        <v>30</v>
      </c>
      <c r="K87" s="1372"/>
      <c r="L87" s="1245"/>
      <c r="M87" s="1182" t="s">
        <v>110</v>
      </c>
      <c r="N87" s="1373">
        <v>91537.75</v>
      </c>
      <c r="O87" s="1183" t="s">
        <v>110</v>
      </c>
      <c r="P87" s="1345" t="s">
        <v>32</v>
      </c>
      <c r="Q87" s="1375"/>
      <c r="R87" s="1375"/>
      <c r="S87" s="1375"/>
      <c r="T87" s="1375"/>
      <c r="U87" s="1375"/>
      <c r="V87" s="1376">
        <v>7255</v>
      </c>
      <c r="W87" s="1377"/>
      <c r="X87" s="1377">
        <f t="shared" si="7"/>
        <v>7255</v>
      </c>
      <c r="Y87" s="1247">
        <f t="shared" si="8"/>
        <v>0</v>
      </c>
      <c r="Z87" s="1375"/>
      <c r="AA87" s="697">
        <v>0</v>
      </c>
      <c r="AB87" s="736">
        <v>0</v>
      </c>
      <c r="AC87" s="735">
        <v>0</v>
      </c>
      <c r="AD87" s="1248" t="s">
        <v>679</v>
      </c>
      <c r="AE87" s="727"/>
    </row>
    <row r="88" spans="1:31" ht="24.75" customHeight="1">
      <c r="A88" s="1432" t="s">
        <v>681</v>
      </c>
      <c r="B88" s="1184" t="s">
        <v>37</v>
      </c>
      <c r="C88" s="1344">
        <v>46171</v>
      </c>
      <c r="D88" s="1244"/>
      <c r="E88" s="1245"/>
      <c r="F88" s="1244"/>
      <c r="G88" s="1246"/>
      <c r="H88" s="1378">
        <v>71</v>
      </c>
      <c r="I88" s="1267" t="s">
        <v>546</v>
      </c>
      <c r="J88" s="1269" t="s">
        <v>30</v>
      </c>
      <c r="K88" s="1372"/>
      <c r="L88" s="1245"/>
      <c r="M88" s="1182" t="s">
        <v>110</v>
      </c>
      <c r="N88" s="1373">
        <v>68762</v>
      </c>
      <c r="O88" s="1183" t="s">
        <v>110</v>
      </c>
      <c r="P88" s="1345" t="s">
        <v>32</v>
      </c>
      <c r="Q88" s="1375"/>
      <c r="R88" s="1375"/>
      <c r="S88" s="1375"/>
      <c r="T88" s="1375"/>
      <c r="U88" s="1375"/>
      <c r="V88" s="1376">
        <v>5624</v>
      </c>
      <c r="W88" s="1377"/>
      <c r="X88" s="1377">
        <f t="shared" si="7"/>
        <v>5624</v>
      </c>
      <c r="Y88" s="1247">
        <f t="shared" si="8"/>
        <v>0</v>
      </c>
      <c r="Z88" s="1375"/>
      <c r="AA88" s="697">
        <v>0</v>
      </c>
      <c r="AB88" s="736">
        <v>0</v>
      </c>
      <c r="AC88" s="735">
        <v>0</v>
      </c>
      <c r="AD88" s="1248" t="s">
        <v>679</v>
      </c>
      <c r="AE88" s="727"/>
    </row>
    <row r="89" spans="1:31" ht="24.75" customHeight="1">
      <c r="A89" s="1059" t="s">
        <v>682</v>
      </c>
      <c r="B89" s="1184" t="s">
        <v>37</v>
      </c>
      <c r="C89" s="1394">
        <v>46195</v>
      </c>
      <c r="D89" s="1392"/>
      <c r="E89" s="1393"/>
      <c r="F89" s="1392"/>
      <c r="G89" s="1246"/>
      <c r="H89" s="1518">
        <v>56</v>
      </c>
      <c r="I89" s="1267" t="s">
        <v>546</v>
      </c>
      <c r="J89" s="1269" t="s">
        <v>30</v>
      </c>
      <c r="K89" s="1519"/>
      <c r="L89" s="1393"/>
      <c r="M89" s="1182" t="s">
        <v>110</v>
      </c>
      <c r="N89" s="416">
        <v>55504</v>
      </c>
      <c r="O89" s="1183" t="s">
        <v>110</v>
      </c>
      <c r="P89" s="1345" t="s">
        <v>32</v>
      </c>
      <c r="Q89" s="1520"/>
      <c r="R89" s="1520"/>
      <c r="S89" s="1520"/>
      <c r="T89" s="1520"/>
      <c r="U89" s="1520"/>
      <c r="V89" s="1521">
        <v>4652</v>
      </c>
      <c r="W89" s="1522"/>
      <c r="X89" s="1522">
        <f>SUM(V89-W89)</f>
        <v>4652</v>
      </c>
      <c r="Y89" s="1247">
        <f>IFERROR($W89/$V89, 0)</f>
        <v>0</v>
      </c>
      <c r="Z89" s="1520"/>
      <c r="AA89" s="1194">
        <v>0</v>
      </c>
      <c r="AB89" s="1194">
        <v>0</v>
      </c>
      <c r="AC89" s="1232">
        <v>0</v>
      </c>
      <c r="AD89" s="1248" t="s">
        <v>675</v>
      </c>
      <c r="AE89" s="727"/>
    </row>
    <row r="90" spans="1:31" ht="24.75" customHeight="1">
      <c r="A90" s="1059" t="s">
        <v>683</v>
      </c>
      <c r="B90" s="1184" t="s">
        <v>37</v>
      </c>
      <c r="C90" s="1394">
        <v>46195</v>
      </c>
      <c r="D90" s="1392"/>
      <c r="E90" s="1393"/>
      <c r="F90" s="1392"/>
      <c r="G90" s="1246"/>
      <c r="H90" s="1518">
        <v>74</v>
      </c>
      <c r="I90" s="1267" t="s">
        <v>546</v>
      </c>
      <c r="J90" s="1269" t="s">
        <v>30</v>
      </c>
      <c r="K90" s="1519"/>
      <c r="L90" s="1393"/>
      <c r="M90" s="1182" t="s">
        <v>110</v>
      </c>
      <c r="N90" s="416">
        <v>70534.5</v>
      </c>
      <c r="O90" s="1183" t="s">
        <v>110</v>
      </c>
      <c r="P90" s="1345" t="s">
        <v>32</v>
      </c>
      <c r="Q90" s="1520"/>
      <c r="R90" s="1520"/>
      <c r="S90" s="1520"/>
      <c r="T90" s="1520"/>
      <c r="U90" s="1520"/>
      <c r="V90" s="1521">
        <v>5756</v>
      </c>
      <c r="W90" s="1522"/>
      <c r="X90" s="1522">
        <f>SUM(V90-W90)</f>
        <v>5756</v>
      </c>
      <c r="Y90" s="1247">
        <f>IFERROR($W90/$V90, 0)</f>
        <v>0</v>
      </c>
      <c r="Z90" s="1520"/>
      <c r="AA90" s="1194">
        <v>0</v>
      </c>
      <c r="AB90" s="1194">
        <v>0</v>
      </c>
      <c r="AC90" s="1232">
        <v>0</v>
      </c>
      <c r="AD90" s="1248" t="s">
        <v>675</v>
      </c>
      <c r="AE90" s="727"/>
    </row>
    <row r="91" spans="1:31" ht="24.75" customHeight="1">
      <c r="A91" s="1311" t="s">
        <v>684</v>
      </c>
      <c r="B91" s="1397" t="s">
        <v>37</v>
      </c>
      <c r="C91" s="699">
        <v>46187</v>
      </c>
      <c r="D91" s="1392"/>
      <c r="E91" s="1393"/>
      <c r="F91" s="1392"/>
      <c r="G91" s="1246"/>
      <c r="H91" s="1518">
        <v>85</v>
      </c>
      <c r="I91" s="1267" t="s">
        <v>546</v>
      </c>
      <c r="J91" s="1269" t="s">
        <v>30</v>
      </c>
      <c r="K91" s="1372"/>
      <c r="L91" s="1245"/>
      <c r="M91" s="1182" t="s">
        <v>110</v>
      </c>
      <c r="N91" s="1373">
        <v>64590</v>
      </c>
      <c r="O91" s="1183" t="s">
        <v>110</v>
      </c>
      <c r="P91" s="1345" t="s">
        <v>32</v>
      </c>
      <c r="Q91" s="1520"/>
      <c r="R91" s="1520"/>
      <c r="S91" s="1520"/>
      <c r="T91" s="1520"/>
      <c r="U91" s="1520"/>
      <c r="V91" s="1521">
        <v>5218</v>
      </c>
      <c r="W91" s="1522"/>
      <c r="X91" s="1522">
        <f>SUM(V91-W91)</f>
        <v>5218</v>
      </c>
      <c r="Y91" s="1247">
        <f>IFERROR($W91/$V91, 0)</f>
        <v>0</v>
      </c>
      <c r="Z91" s="1520"/>
      <c r="AA91" s="697">
        <v>0</v>
      </c>
      <c r="AB91" s="736">
        <v>0</v>
      </c>
      <c r="AC91" s="735">
        <v>0</v>
      </c>
      <c r="AD91" s="1248" t="s">
        <v>670</v>
      </c>
      <c r="AE91" s="727"/>
    </row>
    <row r="92" spans="1:31" ht="24.75" customHeight="1">
      <c r="A92" s="1391" t="s">
        <v>685</v>
      </c>
      <c r="B92" s="1184" t="s">
        <v>37</v>
      </c>
      <c r="C92" s="1394">
        <v>46195</v>
      </c>
      <c r="D92" s="1392" t="s">
        <v>50</v>
      </c>
      <c r="E92" s="1393">
        <v>46161</v>
      </c>
      <c r="F92" s="1392" t="s">
        <v>51</v>
      </c>
      <c r="G92" s="1246"/>
      <c r="H92" s="1518">
        <v>28</v>
      </c>
      <c r="I92" s="1267" t="s">
        <v>546</v>
      </c>
      <c r="J92" s="1269" t="s">
        <v>30</v>
      </c>
      <c r="K92" s="1519"/>
      <c r="L92" s="1393"/>
      <c r="M92" s="1182" t="s">
        <v>110</v>
      </c>
      <c r="N92" s="416">
        <v>27694</v>
      </c>
      <c r="O92" s="1183" t="s">
        <v>110</v>
      </c>
      <c r="P92" s="1345" t="s">
        <v>32</v>
      </c>
      <c r="Q92" s="1520"/>
      <c r="R92" s="1520"/>
      <c r="S92" s="1520"/>
      <c r="T92" s="1520"/>
      <c r="U92" s="1520"/>
      <c r="V92" s="1521">
        <v>2238</v>
      </c>
      <c r="W92" s="1522"/>
      <c r="X92" s="1522">
        <f>SUM(V92-W92)</f>
        <v>2238</v>
      </c>
      <c r="Y92" s="1247">
        <f>IFERROR($W92/$V92, 0)</f>
        <v>0</v>
      </c>
      <c r="Z92" s="1520"/>
      <c r="AA92" s="1194">
        <v>0</v>
      </c>
      <c r="AB92" s="1194">
        <v>0</v>
      </c>
      <c r="AC92" s="1232">
        <v>0</v>
      </c>
      <c r="AD92" s="1248" t="s">
        <v>675</v>
      </c>
      <c r="AE92" s="727"/>
    </row>
    <row r="93" spans="1:31" ht="24.75" customHeight="1">
      <c r="A93" s="1391" t="s">
        <v>686</v>
      </c>
      <c r="B93" s="1397" t="s">
        <v>37</v>
      </c>
      <c r="C93" s="1394">
        <v>46203</v>
      </c>
      <c r="D93" s="1392"/>
      <c r="E93" s="1393"/>
      <c r="F93" s="1392"/>
      <c r="G93" s="1246"/>
      <c r="H93" s="1518">
        <v>56</v>
      </c>
      <c r="I93" s="1267" t="s">
        <v>546</v>
      </c>
      <c r="J93" s="747" t="s">
        <v>30</v>
      </c>
      <c r="K93" s="1372"/>
      <c r="L93" s="1245"/>
      <c r="M93" s="1182" t="s">
        <v>110</v>
      </c>
      <c r="N93" s="1373">
        <v>50042</v>
      </c>
      <c r="O93" s="1183" t="s">
        <v>110</v>
      </c>
      <c r="P93" s="1345" t="s">
        <v>32</v>
      </c>
      <c r="Q93" s="1520"/>
      <c r="R93" s="1520"/>
      <c r="S93" s="1520"/>
      <c r="T93" s="1520"/>
      <c r="U93" s="1520"/>
      <c r="V93" s="1521">
        <v>4159</v>
      </c>
      <c r="W93" s="1522"/>
      <c r="X93" s="1522">
        <f>SUM(V93-W93)</f>
        <v>4159</v>
      </c>
      <c r="Y93" s="1247">
        <f>IFERROR($W93/$V93, 0)</f>
        <v>0</v>
      </c>
      <c r="Z93" s="1520"/>
      <c r="AA93" s="697">
        <v>0</v>
      </c>
      <c r="AB93" s="736">
        <v>0</v>
      </c>
      <c r="AC93" s="735">
        <v>0</v>
      </c>
      <c r="AD93" s="1248" t="s">
        <v>687</v>
      </c>
      <c r="AE93" s="727"/>
    </row>
    <row r="94" spans="1:31" ht="24.75" customHeight="1">
      <c r="A94" s="1391" t="s">
        <v>688</v>
      </c>
      <c r="B94" s="1397" t="s">
        <v>37</v>
      </c>
      <c r="C94" s="1394">
        <v>46203</v>
      </c>
      <c r="D94" s="1392"/>
      <c r="E94" s="1393"/>
      <c r="F94" s="1392"/>
      <c r="G94" s="1246"/>
      <c r="H94" s="1518">
        <v>62</v>
      </c>
      <c r="I94" s="1267" t="s">
        <v>546</v>
      </c>
      <c r="J94" s="747" t="s">
        <v>30</v>
      </c>
      <c r="K94" s="1372"/>
      <c r="L94" s="1245"/>
      <c r="M94" s="1182" t="s">
        <v>110</v>
      </c>
      <c r="N94" s="1373">
        <v>48766</v>
      </c>
      <c r="O94" s="1183" t="s">
        <v>110</v>
      </c>
      <c r="P94" s="1345" t="s">
        <v>32</v>
      </c>
      <c r="Q94" s="1520"/>
      <c r="R94" s="1520"/>
      <c r="S94" s="1520"/>
      <c r="T94" s="1520"/>
      <c r="U94" s="1520"/>
      <c r="V94" s="1521">
        <v>4009</v>
      </c>
      <c r="W94" s="1522"/>
      <c r="X94" s="1522">
        <f>SUM(V94-W94)</f>
        <v>4009</v>
      </c>
      <c r="Y94" s="1247">
        <f>IFERROR($W94/$V94, 0)</f>
        <v>0</v>
      </c>
      <c r="Z94" s="1520"/>
      <c r="AA94" s="697">
        <v>0</v>
      </c>
      <c r="AB94" s="736">
        <v>0</v>
      </c>
      <c r="AC94" s="735">
        <v>0</v>
      </c>
      <c r="AD94" s="1248" t="s">
        <v>687</v>
      </c>
      <c r="AE94" s="727"/>
    </row>
    <row r="95" spans="1:31" ht="24.75" customHeight="1">
      <c r="A95" s="1391" t="s">
        <v>689</v>
      </c>
      <c r="B95" s="1397" t="s">
        <v>37</v>
      </c>
      <c r="C95" s="1394">
        <v>46209</v>
      </c>
      <c r="D95" s="1392"/>
      <c r="E95" s="1393"/>
      <c r="F95" s="1392"/>
      <c r="G95" s="1246"/>
      <c r="H95" s="1518">
        <v>0</v>
      </c>
      <c r="I95" s="1267" t="s">
        <v>546</v>
      </c>
      <c r="J95" s="1269" t="s">
        <v>30</v>
      </c>
      <c r="K95" s="1519"/>
      <c r="L95" s="1393"/>
      <c r="M95" s="1182" t="s">
        <v>110</v>
      </c>
      <c r="N95" s="1373">
        <v>35456.550000000003</v>
      </c>
      <c r="O95" s="1183" t="s">
        <v>110</v>
      </c>
      <c r="P95" s="1345" t="s">
        <v>32</v>
      </c>
      <c r="Q95" s="1520"/>
      <c r="R95" s="1520"/>
      <c r="S95" s="1520"/>
      <c r="T95" s="1520"/>
      <c r="U95" s="1520"/>
      <c r="V95" s="1521">
        <v>2635</v>
      </c>
      <c r="W95" s="1522"/>
      <c r="X95" s="1522">
        <f>SUM(V95-W95)</f>
        <v>2635</v>
      </c>
      <c r="Y95" s="1247">
        <f>IFERROR($W95/$V95, 0)</f>
        <v>0</v>
      </c>
      <c r="Z95" s="1520"/>
      <c r="AA95" s="697">
        <v>0</v>
      </c>
      <c r="AB95" s="736">
        <v>0</v>
      </c>
      <c r="AC95" s="735">
        <v>0</v>
      </c>
      <c r="AD95" s="1248" t="s">
        <v>690</v>
      </c>
      <c r="AE95" s="727"/>
    </row>
    <row r="96" spans="1:31" ht="24.75" customHeight="1">
      <c r="A96" s="1391" t="s">
        <v>691</v>
      </c>
      <c r="B96" s="1184" t="s">
        <v>37</v>
      </c>
      <c r="C96" s="1394">
        <v>46195</v>
      </c>
      <c r="D96" s="1392"/>
      <c r="E96" s="1393"/>
      <c r="F96" s="1392"/>
      <c r="G96" s="1246"/>
      <c r="H96" s="1518">
        <v>0</v>
      </c>
      <c r="I96" s="1267" t="s">
        <v>546</v>
      </c>
      <c r="J96" s="1269" t="s">
        <v>30</v>
      </c>
      <c r="K96" s="1519"/>
      <c r="L96" s="1393"/>
      <c r="M96" s="1182" t="s">
        <v>110</v>
      </c>
      <c r="N96" s="416">
        <v>75219.199999999997</v>
      </c>
      <c r="O96" s="1183" t="s">
        <v>110</v>
      </c>
      <c r="P96" s="1345" t="s">
        <v>32</v>
      </c>
      <c r="Q96" s="1520"/>
      <c r="R96" s="1520"/>
      <c r="S96" s="1520"/>
      <c r="T96" s="1520"/>
      <c r="U96" s="1520"/>
      <c r="V96" s="1521">
        <v>5902</v>
      </c>
      <c r="W96" s="1522"/>
      <c r="X96" s="1522">
        <f>SUM(V96-W96)</f>
        <v>5902</v>
      </c>
      <c r="Y96" s="1247">
        <f>IFERROR($W96/$V96, 0)</f>
        <v>0</v>
      </c>
      <c r="Z96" s="1520"/>
      <c r="AA96" s="1194">
        <v>0</v>
      </c>
      <c r="AB96" s="1194">
        <v>0</v>
      </c>
      <c r="AC96" s="1232">
        <v>0</v>
      </c>
      <c r="AD96" s="1248" t="s">
        <v>675</v>
      </c>
      <c r="AE96" s="727"/>
    </row>
    <row r="97" spans="1:31" ht="24.75" customHeight="1">
      <c r="A97" s="1062" t="s">
        <v>692</v>
      </c>
      <c r="B97" s="1063" t="s">
        <v>37</v>
      </c>
      <c r="C97" s="360">
        <v>46172</v>
      </c>
      <c r="D97" s="366" t="s">
        <v>468</v>
      </c>
      <c r="E97" s="367"/>
      <c r="F97" s="366"/>
      <c r="G97" s="700"/>
      <c r="H97" s="992">
        <v>402</v>
      </c>
      <c r="I97" s="304" t="s">
        <v>546</v>
      </c>
      <c r="J97" s="747" t="s">
        <v>30</v>
      </c>
      <c r="K97" s="998"/>
      <c r="L97" s="367">
        <v>46092</v>
      </c>
      <c r="M97" s="1182" t="s">
        <v>110</v>
      </c>
      <c r="N97" s="705">
        <v>438978.5</v>
      </c>
      <c r="O97" s="1183" t="s">
        <v>110</v>
      </c>
      <c r="P97" s="738" t="s">
        <v>35</v>
      </c>
      <c r="Q97" s="994">
        <v>46091</v>
      </c>
      <c r="R97" s="994"/>
      <c r="S97" s="994"/>
      <c r="T97" s="994"/>
      <c r="U97" s="994"/>
      <c r="V97" s="995">
        <v>30807</v>
      </c>
      <c r="W97" s="991"/>
      <c r="X97" s="991">
        <f t="shared" ref="X97:X105" si="9">SUM(V97-W97)</f>
        <v>30807</v>
      </c>
      <c r="Y97" s="365">
        <f t="shared" ref="Y97:Y105" si="10">IFERROR($W97/$V97, 0)</f>
        <v>0</v>
      </c>
      <c r="Z97" s="994"/>
      <c r="AA97" s="816">
        <v>0</v>
      </c>
      <c r="AB97" s="819">
        <v>0</v>
      </c>
      <c r="AC97" s="735">
        <v>0</v>
      </c>
      <c r="AD97" s="1233" t="s">
        <v>693</v>
      </c>
      <c r="AE97" s="727"/>
    </row>
    <row r="98" spans="1:31" ht="24.75" customHeight="1">
      <c r="A98" s="1405" t="s">
        <v>694</v>
      </c>
      <c r="B98" s="1064" t="s">
        <v>40</v>
      </c>
      <c r="C98" s="1394">
        <v>46172</v>
      </c>
      <c r="D98" s="1392" t="s">
        <v>52</v>
      </c>
      <c r="E98" s="1393">
        <v>46142</v>
      </c>
      <c r="F98" s="1392" t="s">
        <v>51</v>
      </c>
      <c r="G98" s="1246"/>
      <c r="H98" s="1518">
        <v>79</v>
      </c>
      <c r="I98" s="304" t="s">
        <v>546</v>
      </c>
      <c r="J98" s="747" t="s">
        <v>30</v>
      </c>
      <c r="K98" s="1519"/>
      <c r="L98" s="1393"/>
      <c r="M98" s="1182" t="s">
        <v>110</v>
      </c>
      <c r="N98" s="1373">
        <v>73533</v>
      </c>
      <c r="O98" s="1183" t="s">
        <v>110</v>
      </c>
      <c r="P98" s="1345" t="s">
        <v>35</v>
      </c>
      <c r="Q98" s="1520">
        <v>46147</v>
      </c>
      <c r="R98" s="1520"/>
      <c r="S98" s="1520"/>
      <c r="T98" s="1520"/>
      <c r="U98" s="1520"/>
      <c r="V98" s="1521">
        <v>5974</v>
      </c>
      <c r="W98" s="1522"/>
      <c r="X98" s="1522">
        <f>SUM(V98-W98)</f>
        <v>5974</v>
      </c>
      <c r="Y98" s="1247">
        <f>IFERROR($W98/$V98, 0)</f>
        <v>0</v>
      </c>
      <c r="Z98" s="1520"/>
      <c r="AA98" s="697">
        <v>0</v>
      </c>
      <c r="AB98" s="697">
        <v>0</v>
      </c>
      <c r="AC98" s="1058">
        <v>0</v>
      </c>
      <c r="AD98" s="1248" t="s">
        <v>624</v>
      </c>
      <c r="AE98" s="727"/>
    </row>
    <row r="99" spans="1:31" ht="24.75" customHeight="1">
      <c r="A99" s="1311" t="s">
        <v>695</v>
      </c>
      <c r="B99" s="1064" t="s">
        <v>40</v>
      </c>
      <c r="C99" s="1394">
        <v>46172</v>
      </c>
      <c r="D99" s="1244" t="s">
        <v>52</v>
      </c>
      <c r="E99" s="1245">
        <v>46142</v>
      </c>
      <c r="F99" s="1244" t="s">
        <v>51</v>
      </c>
      <c r="G99" s="1246"/>
      <c r="H99" s="997">
        <v>74</v>
      </c>
      <c r="I99" s="304" t="s">
        <v>546</v>
      </c>
      <c r="J99" s="747" t="s">
        <v>30</v>
      </c>
      <c r="K99" s="1372"/>
      <c r="L99" s="1245"/>
      <c r="M99" s="1182" t="s">
        <v>110</v>
      </c>
      <c r="N99" s="1373">
        <v>75564</v>
      </c>
      <c r="O99" s="1183" t="s">
        <v>110</v>
      </c>
      <c r="P99" s="1345" t="s">
        <v>35</v>
      </c>
      <c r="Q99" s="1375">
        <v>46147</v>
      </c>
      <c r="R99" s="1375"/>
      <c r="S99" s="1375"/>
      <c r="T99" s="1375"/>
      <c r="U99" s="1375"/>
      <c r="V99" s="1376">
        <v>6250</v>
      </c>
      <c r="W99" s="1471">
        <v>3392</v>
      </c>
      <c r="X99" s="1377">
        <f t="shared" ref="X99:X103" si="11">SUM(V99-W99)</f>
        <v>2858</v>
      </c>
      <c r="Y99" s="1247">
        <f t="shared" ref="Y99:Y103" si="12">IFERROR($W99/$V99, 0)</f>
        <v>0.54271999999999998</v>
      </c>
      <c r="Z99" s="1375"/>
      <c r="AA99" s="697">
        <v>0</v>
      </c>
      <c r="AB99" s="736">
        <v>0</v>
      </c>
      <c r="AC99" s="735">
        <v>0</v>
      </c>
      <c r="AD99" s="1248" t="s">
        <v>696</v>
      </c>
      <c r="AE99" s="727"/>
    </row>
    <row r="100" spans="1:31" ht="24.75" customHeight="1">
      <c r="A100" s="1311" t="s">
        <v>697</v>
      </c>
      <c r="B100" s="1064" t="s">
        <v>40</v>
      </c>
      <c r="C100" s="1394">
        <v>46172</v>
      </c>
      <c r="D100" s="1244" t="s">
        <v>52</v>
      </c>
      <c r="E100" s="1245">
        <v>46142</v>
      </c>
      <c r="F100" s="1244" t="s">
        <v>51</v>
      </c>
      <c r="G100" s="1246"/>
      <c r="H100" s="997">
        <v>89</v>
      </c>
      <c r="I100" s="304" t="s">
        <v>546</v>
      </c>
      <c r="J100" s="747" t="s">
        <v>30</v>
      </c>
      <c r="K100" s="1372"/>
      <c r="L100" s="1245"/>
      <c r="M100" s="1182" t="s">
        <v>110</v>
      </c>
      <c r="N100" s="1373">
        <v>81150</v>
      </c>
      <c r="O100" s="1183" t="s">
        <v>110</v>
      </c>
      <c r="P100" s="1345" t="s">
        <v>35</v>
      </c>
      <c r="Q100" s="1375">
        <v>46148</v>
      </c>
      <c r="R100" s="1375"/>
      <c r="S100" s="1375"/>
      <c r="T100" s="1375"/>
      <c r="U100" s="1375"/>
      <c r="V100" s="1376">
        <v>6825</v>
      </c>
      <c r="W100" s="1377"/>
      <c r="X100" s="1377">
        <f t="shared" si="11"/>
        <v>6825</v>
      </c>
      <c r="Y100" s="1247">
        <f t="shared" si="12"/>
        <v>0</v>
      </c>
      <c r="Z100" s="1375"/>
      <c r="AA100" s="697">
        <v>0</v>
      </c>
      <c r="AB100" s="736">
        <v>0</v>
      </c>
      <c r="AC100" s="735">
        <v>0</v>
      </c>
      <c r="AD100" s="1248" t="s">
        <v>696</v>
      </c>
      <c r="AE100" s="727"/>
    </row>
    <row r="101" spans="1:31" ht="24.75" customHeight="1">
      <c r="A101" s="1311" t="s">
        <v>698</v>
      </c>
      <c r="B101" s="1064" t="s">
        <v>40</v>
      </c>
      <c r="C101" s="1394">
        <v>46172</v>
      </c>
      <c r="D101" s="1244" t="s">
        <v>50</v>
      </c>
      <c r="E101" s="1245">
        <v>46143</v>
      </c>
      <c r="F101" s="1244" t="s">
        <v>51</v>
      </c>
      <c r="G101" s="1246"/>
      <c r="H101" s="997">
        <v>0</v>
      </c>
      <c r="I101" s="304" t="s">
        <v>546</v>
      </c>
      <c r="J101" s="747" t="s">
        <v>30</v>
      </c>
      <c r="K101" s="1372"/>
      <c r="L101" s="1245"/>
      <c r="M101" s="1182" t="s">
        <v>110</v>
      </c>
      <c r="N101" s="1373">
        <v>21122.05</v>
      </c>
      <c r="O101" s="1183" t="s">
        <v>110</v>
      </c>
      <c r="P101" s="1345" t="s">
        <v>35</v>
      </c>
      <c r="Q101" s="1375">
        <v>46143</v>
      </c>
      <c r="R101" s="1375"/>
      <c r="S101" s="1375"/>
      <c r="T101" s="1375"/>
      <c r="U101" s="1375"/>
      <c r="V101" s="1376">
        <v>1693</v>
      </c>
      <c r="W101" s="1377"/>
      <c r="X101" s="1377">
        <f t="shared" si="11"/>
        <v>1693</v>
      </c>
      <c r="Y101" s="1247">
        <f t="shared" si="12"/>
        <v>0</v>
      </c>
      <c r="Z101" s="1375"/>
      <c r="AA101" s="697">
        <v>0</v>
      </c>
      <c r="AB101" s="736">
        <v>0</v>
      </c>
      <c r="AC101" s="735">
        <v>0</v>
      </c>
      <c r="AD101" s="1248" t="s">
        <v>696</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15405.5</v>
      </c>
      <c r="O102" s="1183" t="s">
        <v>110</v>
      </c>
      <c r="P102" s="1345" t="s">
        <v>35</v>
      </c>
      <c r="Q102" s="1375">
        <v>46143</v>
      </c>
      <c r="R102" s="1375"/>
      <c r="S102" s="1375"/>
      <c r="T102" s="1375"/>
      <c r="U102" s="1375"/>
      <c r="V102" s="1376">
        <v>761</v>
      </c>
      <c r="W102" s="1377"/>
      <c r="X102" s="1377">
        <f t="shared" si="11"/>
        <v>761</v>
      </c>
      <c r="Y102" s="1247">
        <f t="shared" si="12"/>
        <v>0</v>
      </c>
      <c r="Z102" s="1375"/>
      <c r="AA102" s="697">
        <v>0</v>
      </c>
      <c r="AB102" s="736">
        <v>0</v>
      </c>
      <c r="AC102" s="735">
        <v>0</v>
      </c>
      <c r="AD102" s="1248" t="s">
        <v>696</v>
      </c>
      <c r="AE102" s="727"/>
    </row>
    <row r="103" spans="1:31" ht="24.75" customHeight="1">
      <c r="A103" s="1311" t="s">
        <v>700</v>
      </c>
      <c r="B103" s="1064" t="s">
        <v>40</v>
      </c>
      <c r="C103" s="1394">
        <v>46172</v>
      </c>
      <c r="D103" s="1244" t="s">
        <v>50</v>
      </c>
      <c r="E103" s="1245">
        <v>46140</v>
      </c>
      <c r="F103" s="1244" t="s">
        <v>51</v>
      </c>
      <c r="G103" s="1246"/>
      <c r="H103" s="997">
        <v>0</v>
      </c>
      <c r="I103" s="304" t="s">
        <v>546</v>
      </c>
      <c r="J103" s="747" t="s">
        <v>30</v>
      </c>
      <c r="K103" s="1372"/>
      <c r="L103" s="1245"/>
      <c r="M103" s="1182" t="s">
        <v>110</v>
      </c>
      <c r="N103" s="1373">
        <v>33518.699999999997</v>
      </c>
      <c r="O103" s="1183" t="s">
        <v>110</v>
      </c>
      <c r="P103" s="1345" t="s">
        <v>29</v>
      </c>
      <c r="Q103" s="1375">
        <v>46140</v>
      </c>
      <c r="R103" s="1375"/>
      <c r="S103" s="1375"/>
      <c r="T103" s="1375"/>
      <c r="U103" s="1375"/>
      <c r="V103" s="1376">
        <v>3693</v>
      </c>
      <c r="W103" s="1377">
        <v>2153</v>
      </c>
      <c r="X103" s="1377">
        <f t="shared" si="11"/>
        <v>1540</v>
      </c>
      <c r="Y103" s="1247">
        <f t="shared" si="12"/>
        <v>0.58299485513132954</v>
      </c>
      <c r="Z103" s="1375">
        <v>46146</v>
      </c>
      <c r="AA103" s="697">
        <v>0</v>
      </c>
      <c r="AB103" s="736">
        <v>0</v>
      </c>
      <c r="AC103" s="735">
        <v>0</v>
      </c>
      <c r="AD103" s="1248" t="s">
        <v>696</v>
      </c>
      <c r="AE103" s="727"/>
    </row>
    <row r="104" spans="1:31" ht="24.75" customHeight="1">
      <c r="A104" s="1062" t="s">
        <v>701</v>
      </c>
      <c r="B104" s="1064" t="s">
        <v>40</v>
      </c>
      <c r="C104" s="360">
        <v>46111</v>
      </c>
      <c r="D104" s="366"/>
      <c r="E104" s="367"/>
      <c r="F104" s="700"/>
      <c r="G104" s="700"/>
      <c r="H104" s="997">
        <v>0</v>
      </c>
      <c r="I104" s="304" t="s">
        <v>546</v>
      </c>
      <c r="J104" s="747" t="s">
        <v>33</v>
      </c>
      <c r="K104" s="998" t="s">
        <v>702</v>
      </c>
      <c r="L104" s="367"/>
      <c r="M104" s="747" t="s">
        <v>238</v>
      </c>
      <c r="N104" s="818"/>
      <c r="O104" s="747" t="s">
        <v>238</v>
      </c>
      <c r="P104" s="738" t="s">
        <v>32</v>
      </c>
      <c r="Q104" s="994"/>
      <c r="R104" s="994"/>
      <c r="S104" s="994"/>
      <c r="T104" s="994"/>
      <c r="U104" s="994"/>
      <c r="V104" s="999"/>
      <c r="W104" s="1000"/>
      <c r="X104" s="1000">
        <f t="shared" si="9"/>
        <v>0</v>
      </c>
      <c r="Y104" s="256">
        <f t="shared" si="10"/>
        <v>0</v>
      </c>
      <c r="Z104" s="1286"/>
      <c r="AA104" s="816">
        <v>0</v>
      </c>
      <c r="AB104" s="816">
        <v>0</v>
      </c>
      <c r="AC104" s="766">
        <v>0</v>
      </c>
      <c r="AD104" s="1288" t="s">
        <v>703</v>
      </c>
      <c r="AE104" s="727"/>
    </row>
    <row r="105" spans="1:31" ht="24.75" customHeight="1">
      <c r="A105" s="1062" t="s">
        <v>704</v>
      </c>
      <c r="B105" s="1064" t="s">
        <v>40</v>
      </c>
      <c r="C105" s="360">
        <v>46111</v>
      </c>
      <c r="D105" s="366"/>
      <c r="E105" s="367"/>
      <c r="F105" s="700"/>
      <c r="G105" s="700"/>
      <c r="H105" s="997">
        <v>0</v>
      </c>
      <c r="I105" s="304" t="s">
        <v>546</v>
      </c>
      <c r="J105" s="747" t="s">
        <v>33</v>
      </c>
      <c r="K105" s="998" t="s">
        <v>702</v>
      </c>
      <c r="L105" s="367"/>
      <c r="M105" s="747" t="s">
        <v>238</v>
      </c>
      <c r="N105" s="818"/>
      <c r="O105" s="747" t="s">
        <v>238</v>
      </c>
      <c r="P105" s="738" t="s">
        <v>32</v>
      </c>
      <c r="Q105" s="994"/>
      <c r="R105" s="994"/>
      <c r="S105" s="994"/>
      <c r="T105" s="994"/>
      <c r="U105" s="994"/>
      <c r="V105" s="999"/>
      <c r="W105" s="1000"/>
      <c r="X105" s="1000">
        <f t="shared" si="9"/>
        <v>0</v>
      </c>
      <c r="Y105" s="3">
        <f t="shared" si="10"/>
        <v>0</v>
      </c>
      <c r="Z105" s="1287"/>
      <c r="AA105" s="816">
        <v>0</v>
      </c>
      <c r="AB105" s="816">
        <v>0</v>
      </c>
      <c r="AC105" s="766">
        <v>0</v>
      </c>
      <c r="AD105" s="1288" t="s">
        <v>703</v>
      </c>
      <c r="AE105" s="727"/>
    </row>
    <row r="106" spans="1:31" ht="24.75" customHeight="1">
      <c r="A106" s="742"/>
      <c r="B106" s="311"/>
      <c r="C106" s="741"/>
      <c r="D106" s="817"/>
      <c r="E106" s="745"/>
      <c r="F106" s="817"/>
      <c r="G106" s="817"/>
      <c r="H106" s="747"/>
      <c r="I106" s="304"/>
      <c r="J106" s="747"/>
      <c r="K106" s="743"/>
      <c r="L106" s="745"/>
      <c r="M106" s="934"/>
      <c r="N106" s="935"/>
      <c r="O106" s="934"/>
      <c r="P106" s="738"/>
      <c r="Q106" s="702"/>
      <c r="R106" s="702"/>
      <c r="S106" s="702"/>
      <c r="T106" s="702"/>
      <c r="U106" s="702"/>
      <c r="V106" s="783"/>
      <c r="W106" s="767"/>
      <c r="X106" s="739"/>
      <c r="Y106" s="1065"/>
      <c r="Z106" s="820"/>
      <c r="AA106" s="930"/>
      <c r="AB106" s="930"/>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6"/>
      <c r="Z107" s="687"/>
      <c r="AA107" s="752"/>
      <c r="AB107" s="752"/>
      <c r="AC107" s="750"/>
      <c r="AD107" s="720"/>
      <c r="AE107" s="724"/>
    </row>
    <row r="108" spans="1:31" ht="24.75" customHeight="1">
      <c r="A108" s="1067" t="s">
        <v>705</v>
      </c>
      <c r="B108" s="1067" t="s">
        <v>90</v>
      </c>
      <c r="C108" s="1067" t="s">
        <v>91</v>
      </c>
      <c r="D108" s="1067" t="s">
        <v>444</v>
      </c>
      <c r="E108" s="1067" t="s">
        <v>529</v>
      </c>
      <c r="F108" s="1067" t="s">
        <v>530</v>
      </c>
      <c r="G108" s="1067" t="s">
        <v>92</v>
      </c>
      <c r="H108" s="1067" t="s">
        <v>68</v>
      </c>
      <c r="I108" s="1067" t="s">
        <v>93</v>
      </c>
      <c r="J108" s="1067" t="s">
        <v>26</v>
      </c>
      <c r="K108" s="1067" t="s">
        <v>531</v>
      </c>
      <c r="L108" s="1067" t="s">
        <v>96</v>
      </c>
      <c r="M108" s="1067" t="s">
        <v>95</v>
      </c>
      <c r="N108" s="1068" t="s">
        <v>532</v>
      </c>
      <c r="O108" s="1067" t="s">
        <v>94</v>
      </c>
      <c r="P108" s="1069" t="s">
        <v>97</v>
      </c>
      <c r="Q108" s="1054" t="s">
        <v>98</v>
      </c>
      <c r="R108" s="1054" t="s">
        <v>533</v>
      </c>
      <c r="S108" s="1054" t="s">
        <v>534</v>
      </c>
      <c r="T108" s="1054" t="s">
        <v>535</v>
      </c>
      <c r="U108" s="1054" t="s">
        <v>536</v>
      </c>
      <c r="V108" s="1054" t="s">
        <v>69</v>
      </c>
      <c r="W108" s="1054" t="s">
        <v>537</v>
      </c>
      <c r="X108" s="1070" t="s">
        <v>538</v>
      </c>
      <c r="Y108" s="1070" t="s">
        <v>497</v>
      </c>
      <c r="Z108" s="1069" t="s">
        <v>539</v>
      </c>
      <c r="AA108" s="1055" t="s">
        <v>540</v>
      </c>
      <c r="AB108" s="1054" t="s">
        <v>499</v>
      </c>
      <c r="AC108" s="1054" t="s">
        <v>541</v>
      </c>
      <c r="AD108" s="1056"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7" t="s">
        <v>706</v>
      </c>
      <c r="B112" s="1067" t="s">
        <v>90</v>
      </c>
      <c r="C112" s="1067" t="s">
        <v>91</v>
      </c>
      <c r="D112" s="1067" t="s">
        <v>444</v>
      </c>
      <c r="E112" s="1067" t="s">
        <v>529</v>
      </c>
      <c r="F112" s="1067" t="s">
        <v>530</v>
      </c>
      <c r="G112" s="1067" t="s">
        <v>92</v>
      </c>
      <c r="H112" s="1067" t="s">
        <v>68</v>
      </c>
      <c r="I112" s="1067" t="s">
        <v>93</v>
      </c>
      <c r="J112" s="1067" t="s">
        <v>26</v>
      </c>
      <c r="K112" s="1067" t="s">
        <v>531</v>
      </c>
      <c r="L112" s="1067" t="s">
        <v>96</v>
      </c>
      <c r="M112" s="1067" t="s">
        <v>95</v>
      </c>
      <c r="N112" s="1068" t="s">
        <v>532</v>
      </c>
      <c r="O112" s="1067" t="s">
        <v>94</v>
      </c>
      <c r="P112" s="1071" t="s">
        <v>97</v>
      </c>
      <c r="Q112" s="1072" t="s">
        <v>98</v>
      </c>
      <c r="R112" s="1072" t="s">
        <v>533</v>
      </c>
      <c r="S112" s="1054" t="s">
        <v>534</v>
      </c>
      <c r="T112" s="1054" t="s">
        <v>535</v>
      </c>
      <c r="U112" s="1054" t="s">
        <v>536</v>
      </c>
      <c r="V112" s="1072" t="s">
        <v>69</v>
      </c>
      <c r="W112" s="1072" t="s">
        <v>537</v>
      </c>
      <c r="X112" s="1073" t="s">
        <v>538</v>
      </c>
      <c r="Y112" s="1073" t="s">
        <v>497</v>
      </c>
      <c r="Z112" s="1074" t="s">
        <v>539</v>
      </c>
      <c r="AA112" s="1075" t="s">
        <v>540</v>
      </c>
      <c r="AB112" s="1076" t="s">
        <v>499</v>
      </c>
      <c r="AC112" s="1076" t="s">
        <v>541</v>
      </c>
      <c r="AD112" s="1077"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2"/>
      <c r="R113" s="1002"/>
      <c r="S113" s="1078"/>
      <c r="T113" s="1078"/>
      <c r="U113" s="1078"/>
      <c r="V113" s="754">
        <v>4564</v>
      </c>
      <c r="W113" s="723"/>
      <c r="X113" s="754">
        <v>4564</v>
      </c>
      <c r="Y113" s="1066"/>
      <c r="Z113" s="1003"/>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2"/>
      <c r="R114" s="1002"/>
      <c r="S114" s="1078"/>
      <c r="T114" s="1078"/>
      <c r="U114" s="1078"/>
      <c r="V114" s="754">
        <v>5936</v>
      </c>
      <c r="W114" s="723"/>
      <c r="X114" s="754">
        <v>5936</v>
      </c>
      <c r="Y114" s="1066"/>
      <c r="Z114" s="1003"/>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2"/>
      <c r="R115" s="1002"/>
      <c r="S115" s="1078"/>
      <c r="T115" s="1078"/>
      <c r="U115" s="1078"/>
      <c r="V115" s="754">
        <v>7117</v>
      </c>
      <c r="W115" s="723"/>
      <c r="X115" s="754">
        <v>7117</v>
      </c>
      <c r="Y115" s="1066"/>
      <c r="Z115" s="1003"/>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2"/>
      <c r="R116" s="1002"/>
      <c r="S116" s="1078"/>
      <c r="T116" s="1078"/>
      <c r="U116" s="1078"/>
      <c r="V116" s="754">
        <v>9590</v>
      </c>
      <c r="W116" s="723"/>
      <c r="X116" s="754">
        <v>9590</v>
      </c>
      <c r="Y116" s="1066"/>
      <c r="Z116" s="1003"/>
      <c r="AA116" s="736">
        <v>0</v>
      </c>
      <c r="AB116" s="736">
        <v>0</v>
      </c>
      <c r="AC116" s="735">
        <v>0</v>
      </c>
      <c r="AD116" s="720" t="s">
        <v>708</v>
      </c>
      <c r="AE116" s="724"/>
    </row>
    <row r="117" spans="1:31" ht="24.75" customHeight="1">
      <c r="A117" s="1254"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2"/>
      <c r="R117" s="1002"/>
      <c r="S117" s="1078"/>
      <c r="T117" s="1078"/>
      <c r="U117" s="1078"/>
      <c r="V117" s="754">
        <v>9329</v>
      </c>
      <c r="W117" s="723"/>
      <c r="X117" s="754">
        <v>9329</v>
      </c>
      <c r="Y117" s="1066"/>
      <c r="Z117" s="1003"/>
      <c r="AA117" s="736">
        <v>0</v>
      </c>
      <c r="AB117" s="736">
        <v>0</v>
      </c>
      <c r="AC117" s="735">
        <v>0</v>
      </c>
      <c r="AD117" s="720" t="s">
        <v>713</v>
      </c>
      <c r="AE117" s="724"/>
    </row>
    <row r="118" spans="1:31" ht="24.75" customHeight="1">
      <c r="A118" s="1254"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2"/>
      <c r="R118" s="1002"/>
      <c r="S118" s="1078"/>
      <c r="T118" s="1078"/>
      <c r="U118" s="1078"/>
      <c r="V118" s="754">
        <v>9709</v>
      </c>
      <c r="W118" s="723"/>
      <c r="X118" s="754">
        <v>9709</v>
      </c>
      <c r="Y118" s="1066"/>
      <c r="Z118" s="1003"/>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2"/>
      <c r="R119" s="1002"/>
      <c r="S119" s="1078"/>
      <c r="T119" s="1078"/>
      <c r="U119" s="1078"/>
      <c r="V119" s="754">
        <v>9263</v>
      </c>
      <c r="W119" s="723"/>
      <c r="X119" s="754">
        <v>9263</v>
      </c>
      <c r="Y119" s="1066"/>
      <c r="Z119" s="1003"/>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2"/>
      <c r="R120" s="1002"/>
      <c r="S120" s="1078"/>
      <c r="T120" s="1078"/>
      <c r="U120" s="1078"/>
      <c r="V120" s="754">
        <v>10385</v>
      </c>
      <c r="W120" s="723"/>
      <c r="X120" s="754">
        <v>10385</v>
      </c>
      <c r="Y120" s="1066"/>
      <c r="Z120" s="1003"/>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2"/>
      <c r="R121" s="1002"/>
      <c r="S121" s="1078"/>
      <c r="T121" s="1078"/>
      <c r="U121" s="1078"/>
      <c r="V121" s="754">
        <v>9398</v>
      </c>
      <c r="W121" s="723"/>
      <c r="X121" s="754">
        <v>9398</v>
      </c>
      <c r="Y121" s="1066"/>
      <c r="Z121" s="1003"/>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2"/>
      <c r="R122" s="1002"/>
      <c r="S122" s="1078"/>
      <c r="T122" s="1078"/>
      <c r="U122" s="1078"/>
      <c r="V122" s="754">
        <v>7517</v>
      </c>
      <c r="W122" s="723"/>
      <c r="X122" s="754">
        <v>7517</v>
      </c>
      <c r="Y122" s="1066"/>
      <c r="Z122" s="1003"/>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2"/>
      <c r="R123" s="1002"/>
      <c r="S123" s="1078"/>
      <c r="T123" s="1078"/>
      <c r="U123" s="1078"/>
      <c r="V123" s="754">
        <v>5920</v>
      </c>
      <c r="W123" s="723"/>
      <c r="X123" s="754">
        <v>5920</v>
      </c>
      <c r="Y123" s="1066"/>
      <c r="Z123" s="1003"/>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2"/>
      <c r="R124" s="1002"/>
      <c r="S124" s="1078"/>
      <c r="T124" s="1078"/>
      <c r="U124" s="1078"/>
      <c r="V124" s="754">
        <v>5589</v>
      </c>
      <c r="W124" s="723"/>
      <c r="X124" s="754">
        <v>5589</v>
      </c>
      <c r="Y124" s="1066"/>
      <c r="Z124" s="1003"/>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2"/>
      <c r="R125" s="1002"/>
      <c r="S125" s="1078"/>
      <c r="T125" s="1078"/>
      <c r="U125" s="1078"/>
      <c r="V125" s="754">
        <v>5515</v>
      </c>
      <c r="W125" s="723"/>
      <c r="X125" s="754">
        <v>5515</v>
      </c>
      <c r="Y125" s="1066"/>
      <c r="Z125" s="1003"/>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2"/>
      <c r="R126" s="1002"/>
      <c r="S126" s="1078"/>
      <c r="T126" s="1078"/>
      <c r="U126" s="1078"/>
      <c r="V126" s="754">
        <v>5191</v>
      </c>
      <c r="W126" s="723"/>
      <c r="X126" s="754">
        <v>5191</v>
      </c>
      <c r="Y126" s="1066"/>
      <c r="Z126" s="1003"/>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2"/>
      <c r="R127" s="1002"/>
      <c r="S127" s="1078"/>
      <c r="T127" s="1078"/>
      <c r="U127" s="1078"/>
      <c r="V127" s="754">
        <v>5620</v>
      </c>
      <c r="W127" s="723"/>
      <c r="X127" s="754">
        <v>5620</v>
      </c>
      <c r="Y127" s="1066"/>
      <c r="Z127" s="1003"/>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2"/>
      <c r="R128" s="1002"/>
      <c r="S128" s="1078"/>
      <c r="T128" s="1078"/>
      <c r="U128" s="1078"/>
      <c r="V128" s="754">
        <v>6864</v>
      </c>
      <c r="W128" s="723"/>
      <c r="X128" s="754">
        <v>6864</v>
      </c>
      <c r="Y128" s="1066"/>
      <c r="Z128" s="1003"/>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2"/>
      <c r="R129" s="1002"/>
      <c r="S129" s="1078"/>
      <c r="T129" s="1078"/>
      <c r="U129" s="1078"/>
      <c r="V129" s="754">
        <v>6461</v>
      </c>
      <c r="W129" s="723"/>
      <c r="X129" s="754">
        <v>6461</v>
      </c>
      <c r="Y129" s="1066"/>
      <c r="Z129" s="1003"/>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2"/>
      <c r="R130" s="1002"/>
      <c r="S130" s="1078"/>
      <c r="T130" s="1078"/>
      <c r="U130" s="1078"/>
      <c r="V130" s="754">
        <v>2790</v>
      </c>
      <c r="W130" s="723"/>
      <c r="X130" s="754">
        <v>2790</v>
      </c>
      <c r="Y130" s="1066"/>
      <c r="Z130" s="1003"/>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2"/>
      <c r="R131" s="1002"/>
      <c r="S131" s="1078"/>
      <c r="T131" s="1078"/>
      <c r="U131" s="1078"/>
      <c r="V131" s="754">
        <v>7368</v>
      </c>
      <c r="W131" s="723"/>
      <c r="X131" s="754">
        <v>7368</v>
      </c>
      <c r="Y131" s="1066"/>
      <c r="Z131" s="1003"/>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2"/>
      <c r="R132" s="1002"/>
      <c r="S132" s="1078"/>
      <c r="T132" s="1078"/>
      <c r="U132" s="1078"/>
      <c r="V132" s="754">
        <v>7844</v>
      </c>
      <c r="W132" s="723"/>
      <c r="X132" s="754">
        <v>7844</v>
      </c>
      <c r="Y132" s="1066"/>
      <c r="Z132" s="1003"/>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2"/>
      <c r="R133" s="1002"/>
      <c r="S133" s="1078"/>
      <c r="T133" s="1078"/>
      <c r="U133" s="1078"/>
      <c r="V133" s="754">
        <v>8148</v>
      </c>
      <c r="W133" s="723"/>
      <c r="X133" s="754">
        <v>8148</v>
      </c>
      <c r="Y133" s="1066"/>
      <c r="Z133" s="1003"/>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2"/>
      <c r="R134" s="1002"/>
      <c r="S134" s="1078"/>
      <c r="T134" s="1078"/>
      <c r="U134" s="1078"/>
      <c r="V134" s="754">
        <v>6829</v>
      </c>
      <c r="W134" s="723"/>
      <c r="X134" s="754">
        <v>6829</v>
      </c>
      <c r="Y134" s="1066"/>
      <c r="Z134" s="1003"/>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2"/>
      <c r="R135" s="1002"/>
      <c r="S135" s="1078"/>
      <c r="T135" s="1078"/>
      <c r="U135" s="1078"/>
      <c r="V135" s="754">
        <v>6157</v>
      </c>
      <c r="W135" s="723"/>
      <c r="X135" s="754">
        <v>6157</v>
      </c>
      <c r="Y135" s="1066"/>
      <c r="Z135" s="1003"/>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2"/>
      <c r="R136" s="1002"/>
      <c r="S136" s="1078"/>
      <c r="T136" s="1078"/>
      <c r="U136" s="1078"/>
      <c r="V136" s="754">
        <v>9537</v>
      </c>
      <c r="W136" s="723"/>
      <c r="X136" s="754">
        <v>9537</v>
      </c>
      <c r="Y136" s="1066"/>
      <c r="Z136" s="1003"/>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2"/>
      <c r="R137" s="1002"/>
      <c r="S137" s="1078"/>
      <c r="T137" s="1078"/>
      <c r="U137" s="1078"/>
      <c r="V137" s="754">
        <v>6796</v>
      </c>
      <c r="W137" s="723"/>
      <c r="X137" s="754">
        <v>6796</v>
      </c>
      <c r="Y137" s="1066"/>
      <c r="Z137" s="1003"/>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2"/>
      <c r="R138" s="1002"/>
      <c r="S138" s="1078"/>
      <c r="T138" s="1078"/>
      <c r="U138" s="1078"/>
      <c r="V138" s="754">
        <v>6149</v>
      </c>
      <c r="W138" s="723"/>
      <c r="X138" s="754">
        <v>6149</v>
      </c>
      <c r="Y138" s="1066"/>
      <c r="Z138" s="1003"/>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2"/>
      <c r="R139" s="1002"/>
      <c r="S139" s="1078"/>
      <c r="T139" s="1078"/>
      <c r="U139" s="1078"/>
      <c r="V139" s="754">
        <v>6284</v>
      </c>
      <c r="W139" s="723"/>
      <c r="X139" s="754">
        <v>6284</v>
      </c>
      <c r="Y139" s="1066"/>
      <c r="Z139" s="1003"/>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2"/>
      <c r="R140" s="1002"/>
      <c r="S140" s="1078"/>
      <c r="T140" s="1078"/>
      <c r="U140" s="1078"/>
      <c r="V140" s="754">
        <v>7743</v>
      </c>
      <c r="W140" s="723"/>
      <c r="X140" s="754">
        <v>7743</v>
      </c>
      <c r="Y140" s="1066"/>
      <c r="Z140" s="1003"/>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2"/>
      <c r="R141" s="1002"/>
      <c r="S141" s="1078"/>
      <c r="T141" s="1078"/>
      <c r="U141" s="1078"/>
      <c r="V141" s="754">
        <v>6932</v>
      </c>
      <c r="W141" s="723"/>
      <c r="X141" s="754">
        <v>6932</v>
      </c>
      <c r="Y141" s="1066"/>
      <c r="Z141" s="1003"/>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2"/>
      <c r="R142" s="1002"/>
      <c r="S142" s="1078"/>
      <c r="T142" s="1078"/>
      <c r="U142" s="1078"/>
      <c r="V142" s="754">
        <v>6213</v>
      </c>
      <c r="W142" s="723"/>
      <c r="X142" s="754">
        <v>6213</v>
      </c>
      <c r="Y142" s="1066"/>
      <c r="Z142" s="1003"/>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2"/>
      <c r="R143" s="1002"/>
      <c r="S143" s="1078"/>
      <c r="T143" s="1078"/>
      <c r="U143" s="1078"/>
      <c r="V143" s="754">
        <v>4339</v>
      </c>
      <c r="W143" s="723"/>
      <c r="X143" s="754">
        <v>4339</v>
      </c>
      <c r="Y143" s="1066"/>
      <c r="Z143" s="1003"/>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2"/>
      <c r="R144" s="1002"/>
      <c r="S144" s="1078"/>
      <c r="T144" s="1078"/>
      <c r="U144" s="1078"/>
      <c r="V144" s="754">
        <v>3940</v>
      </c>
      <c r="W144" s="723"/>
      <c r="X144" s="754">
        <v>3940</v>
      </c>
      <c r="Y144" s="1066"/>
      <c r="Z144" s="1003"/>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2"/>
      <c r="R145" s="1002"/>
      <c r="S145" s="1078"/>
      <c r="T145" s="1078"/>
      <c r="U145" s="1078"/>
      <c r="V145" s="754">
        <v>6855</v>
      </c>
      <c r="W145" s="723"/>
      <c r="X145" s="754">
        <v>6855</v>
      </c>
      <c r="Y145" s="1066"/>
      <c r="Z145" s="1003"/>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2"/>
      <c r="R146" s="1002"/>
      <c r="S146" s="1078"/>
      <c r="T146" s="1078"/>
      <c r="U146" s="1078"/>
      <c r="V146" s="754">
        <v>7147</v>
      </c>
      <c r="W146" s="723"/>
      <c r="X146" s="754">
        <v>7147</v>
      </c>
      <c r="Y146" s="1066"/>
      <c r="Z146" s="1003"/>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2"/>
      <c r="R147" s="1002"/>
      <c r="S147" s="1078"/>
      <c r="T147" s="1078"/>
      <c r="U147" s="1078"/>
      <c r="V147" s="754">
        <v>6376</v>
      </c>
      <c r="W147" s="723"/>
      <c r="X147" s="754">
        <v>6376</v>
      </c>
      <c r="Y147" s="1066"/>
      <c r="Z147" s="1003"/>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2"/>
      <c r="R148" s="1002"/>
      <c r="S148" s="1078"/>
      <c r="T148" s="1078"/>
      <c r="U148" s="1078"/>
      <c r="V148" s="754">
        <v>4784</v>
      </c>
      <c r="W148" s="723"/>
      <c r="X148" s="754">
        <v>4784</v>
      </c>
      <c r="Y148" s="1066"/>
      <c r="Z148" s="1003"/>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2"/>
      <c r="R149" s="1002"/>
      <c r="S149" s="1078"/>
      <c r="T149" s="1078"/>
      <c r="U149" s="1078"/>
      <c r="V149" s="754">
        <v>6387</v>
      </c>
      <c r="W149" s="723"/>
      <c r="X149" s="754">
        <v>6387</v>
      </c>
      <c r="Y149" s="1066"/>
      <c r="Z149" s="1003"/>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2"/>
      <c r="R150" s="1002"/>
      <c r="S150" s="1078"/>
      <c r="T150" s="1078"/>
      <c r="U150" s="1078"/>
      <c r="V150" s="754">
        <v>6372</v>
      </c>
      <c r="W150" s="723"/>
      <c r="X150" s="754">
        <v>6372</v>
      </c>
      <c r="Y150" s="1066"/>
      <c r="Z150" s="1003"/>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2"/>
      <c r="R151" s="1002"/>
      <c r="S151" s="1078"/>
      <c r="T151" s="1078"/>
      <c r="U151" s="1078"/>
      <c r="V151" s="754">
        <v>5363</v>
      </c>
      <c r="W151" s="723"/>
      <c r="X151" s="754">
        <v>5363</v>
      </c>
      <c r="Y151" s="1066"/>
      <c r="Z151" s="1003"/>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2"/>
      <c r="R152" s="1002"/>
      <c r="S152" s="1078"/>
      <c r="T152" s="1078"/>
      <c r="U152" s="1078"/>
      <c r="V152" s="754">
        <v>5199</v>
      </c>
      <c r="W152" s="723"/>
      <c r="X152" s="754">
        <v>5199</v>
      </c>
      <c r="Y152" s="1066"/>
      <c r="Z152" s="1003"/>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2"/>
      <c r="R153" s="1002"/>
      <c r="S153" s="1078"/>
      <c r="T153" s="1078"/>
      <c r="U153" s="1078"/>
      <c r="V153" s="754">
        <v>9771</v>
      </c>
      <c r="W153" s="723"/>
      <c r="X153" s="754">
        <v>9771</v>
      </c>
      <c r="Y153" s="1066"/>
      <c r="Z153" s="1003"/>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2"/>
      <c r="R154" s="1002"/>
      <c r="S154" s="1078"/>
      <c r="T154" s="1078"/>
      <c r="U154" s="1078"/>
      <c r="V154" s="754">
        <v>9562</v>
      </c>
      <c r="W154" s="723"/>
      <c r="X154" s="754">
        <v>9562</v>
      </c>
      <c r="Y154" s="1066"/>
      <c r="Z154" s="1003"/>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2"/>
      <c r="R155" s="1002"/>
      <c r="S155" s="1078"/>
      <c r="T155" s="1078"/>
      <c r="U155" s="1078"/>
      <c r="V155" s="754">
        <v>6309</v>
      </c>
      <c r="W155" s="723"/>
      <c r="X155" s="754">
        <v>6309</v>
      </c>
      <c r="Y155" s="1066"/>
      <c r="Z155" s="1003"/>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2"/>
      <c r="R156" s="1002"/>
      <c r="S156" s="1078"/>
      <c r="T156" s="1078"/>
      <c r="U156" s="1078"/>
      <c r="V156" s="754">
        <v>10260</v>
      </c>
      <c r="W156" s="723"/>
      <c r="X156" s="754">
        <v>10260</v>
      </c>
      <c r="Y156" s="1066"/>
      <c r="Z156" s="1003"/>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2"/>
      <c r="R157" s="1002"/>
      <c r="S157" s="1078"/>
      <c r="T157" s="1078"/>
      <c r="U157" s="1078"/>
      <c r="V157" s="754">
        <v>10080</v>
      </c>
      <c r="W157" s="723"/>
      <c r="X157" s="754">
        <v>10080</v>
      </c>
      <c r="Y157" s="1066"/>
      <c r="Z157" s="1003"/>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2"/>
      <c r="R158" s="1002"/>
      <c r="S158" s="1078"/>
      <c r="T158" s="1078"/>
      <c r="U158" s="1078"/>
      <c r="V158" s="754">
        <v>6859</v>
      </c>
      <c r="W158" s="723"/>
      <c r="X158" s="754">
        <v>6859</v>
      </c>
      <c r="Y158" s="1066"/>
      <c r="Z158" s="1003"/>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2"/>
      <c r="R159" s="1002"/>
      <c r="S159" s="1078"/>
      <c r="T159" s="1078"/>
      <c r="U159" s="1078"/>
      <c r="V159" s="754">
        <v>5873</v>
      </c>
      <c r="W159" s="723"/>
      <c r="X159" s="754">
        <v>5873</v>
      </c>
      <c r="Y159" s="1066"/>
      <c r="Z159" s="1003"/>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2"/>
      <c r="R160" s="1002"/>
      <c r="S160" s="1078"/>
      <c r="T160" s="1078"/>
      <c r="U160" s="1078"/>
      <c r="V160" s="754">
        <v>4945</v>
      </c>
      <c r="W160" s="723"/>
      <c r="X160" s="754">
        <v>4945</v>
      </c>
      <c r="Y160" s="1066"/>
      <c r="Z160" s="1003"/>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2"/>
      <c r="R161" s="1002"/>
      <c r="S161" s="1078"/>
      <c r="T161" s="1078"/>
      <c r="U161" s="1078"/>
      <c r="V161" s="754">
        <v>4275</v>
      </c>
      <c r="W161" s="723"/>
      <c r="X161" s="754">
        <v>4275</v>
      </c>
      <c r="Y161" s="1066"/>
      <c r="Z161" s="1003"/>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2"/>
      <c r="R162" s="1002"/>
      <c r="S162" s="1078"/>
      <c r="T162" s="1078"/>
      <c r="U162" s="1078"/>
      <c r="V162" s="754">
        <v>6378</v>
      </c>
      <c r="W162" s="723"/>
      <c r="X162" s="754">
        <v>6378</v>
      </c>
      <c r="Y162" s="1066"/>
      <c r="Z162" s="1003"/>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2"/>
      <c r="R163" s="1002"/>
      <c r="S163" s="1078"/>
      <c r="T163" s="1078"/>
      <c r="U163" s="1078"/>
      <c r="V163" s="754">
        <v>7373</v>
      </c>
      <c r="W163" s="723"/>
      <c r="X163" s="754">
        <v>7373</v>
      </c>
      <c r="Y163" s="1066"/>
      <c r="Z163" s="1003"/>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5781</v>
      </c>
      <c r="W164" s="723"/>
      <c r="X164" s="754">
        <v>5781</v>
      </c>
      <c r="Y164" s="1066"/>
      <c r="Z164" s="1003"/>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9051</v>
      </c>
      <c r="W165" s="723"/>
      <c r="X165" s="754">
        <v>9051</v>
      </c>
      <c r="Y165" s="1066"/>
      <c r="Z165" s="1003"/>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7261</v>
      </c>
      <c r="W166" s="723"/>
      <c r="X166" s="754">
        <v>7261</v>
      </c>
      <c r="Y166" s="1066"/>
      <c r="Z166" s="1003"/>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9638</v>
      </c>
      <c r="W167" s="723"/>
      <c r="X167" s="754">
        <v>9638</v>
      </c>
      <c r="Y167" s="1066"/>
      <c r="Z167" s="1003"/>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8746</v>
      </c>
      <c r="W168" s="723"/>
      <c r="X168" s="754">
        <v>8746</v>
      </c>
      <c r="Y168" s="1066"/>
      <c r="Z168" s="1003"/>
      <c r="AA168" s="736">
        <v>0</v>
      </c>
      <c r="AB168" s="736">
        <v>0</v>
      </c>
      <c r="AC168" s="735">
        <v>0</v>
      </c>
      <c r="AD168" s="720" t="s">
        <v>761</v>
      </c>
      <c r="AE168" s="724"/>
    </row>
    <row r="169" spans="1:31" ht="24.75" customHeight="1">
      <c r="A169" s="298"/>
      <c r="B169" s="355"/>
      <c r="C169" s="299"/>
      <c r="D169" s="455"/>
      <c r="E169" s="299"/>
      <c r="F169" s="298"/>
      <c r="G169" s="742"/>
      <c r="H169" s="1079"/>
      <c r="I169" s="301"/>
      <c r="J169" s="1079"/>
      <c r="K169" s="1080"/>
      <c r="L169" s="299"/>
      <c r="M169" s="1079"/>
      <c r="N169" s="1081"/>
      <c r="O169" s="1079"/>
      <c r="P169" s="1082"/>
      <c r="Q169" s="1002"/>
      <c r="R169" s="1002"/>
      <c r="S169" s="1078"/>
      <c r="T169" s="1078"/>
      <c r="U169" s="1078"/>
      <c r="V169" s="1083"/>
      <c r="W169" s="723"/>
      <c r="X169" s="1083"/>
      <c r="Y169" s="1066"/>
      <c r="Z169" s="1003"/>
      <c r="AA169" s="1004"/>
      <c r="AB169" s="1004"/>
      <c r="AC169" s="1084"/>
      <c r="AD169" s="720"/>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1067" t="s">
        <v>768</v>
      </c>
      <c r="B171" s="1067" t="s">
        <v>90</v>
      </c>
      <c r="C171" s="1067" t="s">
        <v>91</v>
      </c>
      <c r="D171" s="1067" t="s">
        <v>444</v>
      </c>
      <c r="E171" s="1067" t="s">
        <v>529</v>
      </c>
      <c r="F171" s="1067" t="s">
        <v>530</v>
      </c>
      <c r="G171" s="1067" t="s">
        <v>92</v>
      </c>
      <c r="H171" s="1067" t="s">
        <v>68</v>
      </c>
      <c r="I171" s="1067" t="s">
        <v>93</v>
      </c>
      <c r="J171" s="1067" t="s">
        <v>26</v>
      </c>
      <c r="K171" s="1067" t="s">
        <v>531</v>
      </c>
      <c r="L171" s="1067" t="s">
        <v>96</v>
      </c>
      <c r="M171" s="1067" t="s">
        <v>95</v>
      </c>
      <c r="N171" s="1068" t="s">
        <v>532</v>
      </c>
      <c r="O171" s="1067" t="s">
        <v>94</v>
      </c>
      <c r="P171" s="1085" t="s">
        <v>97</v>
      </c>
      <c r="Q171" s="1086" t="s">
        <v>98</v>
      </c>
      <c r="R171" s="1054" t="s">
        <v>533</v>
      </c>
      <c r="S171" s="1054" t="s">
        <v>534</v>
      </c>
      <c r="T171" s="1054" t="s">
        <v>535</v>
      </c>
      <c r="U171" s="1054" t="s">
        <v>536</v>
      </c>
      <c r="V171" s="1086" t="s">
        <v>69</v>
      </c>
      <c r="W171" s="1086" t="s">
        <v>537</v>
      </c>
      <c r="X171" s="1086" t="s">
        <v>538</v>
      </c>
      <c r="Y171" s="1086" t="s">
        <v>497</v>
      </c>
      <c r="Z171" s="1086" t="s">
        <v>539</v>
      </c>
      <c r="AA171" s="1087" t="s">
        <v>540</v>
      </c>
      <c r="AB171" s="1086" t="s">
        <v>499</v>
      </c>
      <c r="AC171" s="1086" t="s">
        <v>541</v>
      </c>
      <c r="AD171" s="1088"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77">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77">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77">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77">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77">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77">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77">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2"/>
      <c r="R179" s="1002"/>
      <c r="S179" s="1078"/>
      <c r="T179" s="1078"/>
      <c r="U179" s="1078"/>
      <c r="V179" s="723">
        <v>8641</v>
      </c>
      <c r="W179" s="1000"/>
      <c r="X179" s="1377">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5"/>
      <c r="R180" s="1005"/>
      <c r="S180" s="1089"/>
      <c r="T180" s="1089"/>
      <c r="U180" s="1089"/>
      <c r="V180" s="768">
        <v>7502</v>
      </c>
      <c r="W180" s="1006"/>
      <c r="X180" s="1377">
        <f t="shared" si="13"/>
        <v>7502</v>
      </c>
      <c r="Y180" s="1090">
        <f t="shared" si="14"/>
        <v>0</v>
      </c>
      <c r="Z180" s="1091"/>
      <c r="AA180" s="736">
        <v>0</v>
      </c>
      <c r="AB180" s="736">
        <v>0</v>
      </c>
      <c r="AC180" s="735">
        <v>0</v>
      </c>
      <c r="AD180" s="720" t="s">
        <v>771</v>
      </c>
      <c r="AE180" s="724"/>
    </row>
    <row r="181" spans="1:31" ht="24.75" customHeight="1">
      <c r="A181" s="1254"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48"/>
      <c r="S181" s="1089"/>
      <c r="T181" s="1089"/>
      <c r="U181" s="1089"/>
      <c r="V181" s="768">
        <v>3682</v>
      </c>
      <c r="W181" s="1006">
        <v>3438</v>
      </c>
      <c r="X181" s="1377">
        <f t="shared" si="13"/>
        <v>244</v>
      </c>
      <c r="Y181" s="1090">
        <f t="shared" si="14"/>
        <v>0.93373166757197179</v>
      </c>
      <c r="Z181" s="272">
        <v>46155</v>
      </c>
      <c r="AA181" s="736">
        <v>0</v>
      </c>
      <c r="AB181" s="736">
        <v>0</v>
      </c>
      <c r="AC181" s="735">
        <v>0</v>
      </c>
      <c r="AD181" s="1242"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 activePane="topRight" state="frozen"/>
      <selection pane="topRight" activeCell="A45" sqref="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394">
        <v>46172</v>
      </c>
      <c r="D2" s="360" t="s">
        <v>50</v>
      </c>
      <c r="E2" s="360">
        <v>45905</v>
      </c>
      <c r="F2" s="360" t="s">
        <v>55</v>
      </c>
      <c r="G2" s="361"/>
      <c r="H2" s="362">
        <v>0</v>
      </c>
      <c r="I2" s="1057" t="s">
        <v>784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785</v>
      </c>
      <c r="AA2" s="1194">
        <v>1</v>
      </c>
      <c r="AB2" s="1194">
        <v>1</v>
      </c>
      <c r="AC2" s="1194">
        <v>1</v>
      </c>
      <c r="AD2" s="1359" t="s">
        <v>786</v>
      </c>
    </row>
    <row r="3" spans="1:30" ht="39.75" customHeight="1">
      <c r="A3" s="615" t="s">
        <v>787</v>
      </c>
      <c r="B3" s="377" t="s">
        <v>34</v>
      </c>
      <c r="C3" s="1394">
        <v>46172</v>
      </c>
      <c r="D3" s="358" t="s">
        <v>50</v>
      </c>
      <c r="E3" s="360">
        <v>46077</v>
      </c>
      <c r="F3" s="358" t="s">
        <v>59</v>
      </c>
      <c r="G3" s="690" t="s">
        <v>788</v>
      </c>
      <c r="H3" s="691">
        <v>0</v>
      </c>
      <c r="I3" s="1057" t="s">
        <v>784</v>
      </c>
      <c r="J3" s="691" t="s">
        <v>30</v>
      </c>
      <c r="K3" s="988"/>
      <c r="L3" s="360" t="s">
        <v>602</v>
      </c>
      <c r="M3" s="691" t="s">
        <v>110</v>
      </c>
      <c r="N3" s="989">
        <v>49846.95</v>
      </c>
      <c r="O3" s="691" t="s">
        <v>110</v>
      </c>
      <c r="P3" s="1427" t="s">
        <v>38</v>
      </c>
      <c r="Q3" s="990">
        <v>46093</v>
      </c>
      <c r="R3" s="702" t="s">
        <v>238</v>
      </c>
      <c r="S3" s="363" t="s">
        <v>789</v>
      </c>
      <c r="T3" s="373" t="s">
        <v>790</v>
      </c>
      <c r="U3" s="373" t="s">
        <v>790</v>
      </c>
      <c r="V3" s="991">
        <v>3109</v>
      </c>
      <c r="W3" s="1250">
        <v>3128</v>
      </c>
      <c r="X3" s="991">
        <f>SUM(V3-W3)</f>
        <v>-19</v>
      </c>
      <c r="Y3" s="383">
        <f>IFERROR($W3/$V3, 0)</f>
        <v>1.0061112898037954</v>
      </c>
      <c r="Z3" s="990">
        <v>46132</v>
      </c>
      <c r="AA3" s="1194">
        <v>1</v>
      </c>
      <c r="AB3" s="697">
        <v>0</v>
      </c>
      <c r="AC3" s="703">
        <v>0</v>
      </c>
      <c r="AD3" s="698" t="s">
        <v>791</v>
      </c>
    </row>
    <row r="4" spans="1:30" ht="39.75" customHeight="1">
      <c r="A4" s="1418" t="s">
        <v>792</v>
      </c>
      <c r="B4" s="377" t="s">
        <v>34</v>
      </c>
      <c r="C4" s="1394">
        <v>46172</v>
      </c>
      <c r="D4" s="1246" t="s">
        <v>54</v>
      </c>
      <c r="E4" s="360">
        <v>46139</v>
      </c>
      <c r="F4" s="358" t="s">
        <v>53</v>
      </c>
      <c r="G4" s="690" t="s">
        <v>793</v>
      </c>
      <c r="H4" s="691">
        <v>0</v>
      </c>
      <c r="I4" s="1057" t="s">
        <v>784</v>
      </c>
      <c r="J4" s="691" t="s">
        <v>30</v>
      </c>
      <c r="K4" s="988"/>
      <c r="L4" s="360" t="s">
        <v>602</v>
      </c>
      <c r="M4" s="691" t="s">
        <v>110</v>
      </c>
      <c r="N4" s="943">
        <v>85069.95</v>
      </c>
      <c r="O4" s="743" t="s">
        <v>110</v>
      </c>
      <c r="P4" s="1251" t="s">
        <v>38</v>
      </c>
      <c r="Q4" s="990">
        <v>46093</v>
      </c>
      <c r="R4" s="702" t="s">
        <v>238</v>
      </c>
      <c r="S4" s="363" t="s">
        <v>789</v>
      </c>
      <c r="T4" s="373" t="s">
        <v>790</v>
      </c>
      <c r="U4" s="373" t="s">
        <v>790</v>
      </c>
      <c r="V4" s="991">
        <v>6787</v>
      </c>
      <c r="W4" s="1250">
        <v>6802</v>
      </c>
      <c r="X4" s="991">
        <f>SUM(V4-W4)</f>
        <v>-15</v>
      </c>
      <c r="Y4" s="383">
        <f>IFERROR($W4/$V4, 0)</f>
        <v>1.0022101075585679</v>
      </c>
      <c r="Z4" s="990">
        <v>46139</v>
      </c>
      <c r="AA4" s="1194">
        <v>1</v>
      </c>
      <c r="AB4" s="697">
        <v>0</v>
      </c>
      <c r="AC4" s="703">
        <v>0</v>
      </c>
      <c r="AD4" s="698" t="s">
        <v>794</v>
      </c>
    </row>
    <row r="5" spans="1:30" ht="39.75" customHeight="1">
      <c r="A5" s="729" t="s">
        <v>795</v>
      </c>
      <c r="B5" s="377" t="s">
        <v>34</v>
      </c>
      <c r="C5" s="1394">
        <v>46172</v>
      </c>
      <c r="D5" s="689" t="s">
        <v>52</v>
      </c>
      <c r="E5" s="689">
        <v>46114</v>
      </c>
      <c r="F5" s="689" t="s">
        <v>53</v>
      </c>
      <c r="G5" s="690" t="s">
        <v>796</v>
      </c>
      <c r="H5" s="691">
        <v>0</v>
      </c>
      <c r="I5" s="1057" t="s">
        <v>784</v>
      </c>
      <c r="J5" s="691" t="s">
        <v>30</v>
      </c>
      <c r="K5" s="701"/>
      <c r="L5" s="360" t="s">
        <v>602</v>
      </c>
      <c r="M5" s="691" t="s">
        <v>110</v>
      </c>
      <c r="N5" s="692">
        <v>82825</v>
      </c>
      <c r="O5" s="743" t="s">
        <v>110</v>
      </c>
      <c r="P5" s="1251"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394">
        <v>46172</v>
      </c>
      <c r="D6" s="689" t="s">
        <v>52</v>
      </c>
      <c r="E6" s="689">
        <v>46114</v>
      </c>
      <c r="F6" s="689" t="s">
        <v>53</v>
      </c>
      <c r="G6" s="690" t="s">
        <v>799</v>
      </c>
      <c r="H6" s="691">
        <v>0</v>
      </c>
      <c r="I6" s="1057" t="s">
        <v>784</v>
      </c>
      <c r="J6" s="691" t="s">
        <v>30</v>
      </c>
      <c r="K6" s="701"/>
      <c r="L6" s="360" t="s">
        <v>602</v>
      </c>
      <c r="M6" s="691" t="s">
        <v>110</v>
      </c>
      <c r="N6" s="692">
        <v>34736.85</v>
      </c>
      <c r="O6" s="743" t="s">
        <v>110</v>
      </c>
      <c r="P6" s="1251"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2">
        <v>0</v>
      </c>
      <c r="AD6" s="1248" t="s">
        <v>800</v>
      </c>
    </row>
    <row r="7" spans="1:30" ht="39.75" customHeight="1">
      <c r="A7" s="729" t="s">
        <v>801</v>
      </c>
      <c r="B7" s="377" t="s">
        <v>34</v>
      </c>
      <c r="C7" s="689">
        <v>46249</v>
      </c>
      <c r="D7" s="699" t="s">
        <v>54</v>
      </c>
      <c r="E7" s="699">
        <v>46139</v>
      </c>
      <c r="F7" s="689" t="s">
        <v>53</v>
      </c>
      <c r="G7" s="699" t="s">
        <v>802</v>
      </c>
      <c r="H7" s="701">
        <v>52</v>
      </c>
      <c r="I7" s="1057" t="s">
        <v>784</v>
      </c>
      <c r="J7" s="1060"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8">
        <v>0</v>
      </c>
      <c r="AD7" s="698" t="s">
        <v>803</v>
      </c>
    </row>
    <row r="8" spans="1:30" ht="39.75" customHeight="1">
      <c r="A8" s="729" t="s">
        <v>804</v>
      </c>
      <c r="B8" s="377" t="s">
        <v>34</v>
      </c>
      <c r="C8" s="699">
        <v>46171</v>
      </c>
      <c r="D8" s="1246" t="s">
        <v>54</v>
      </c>
      <c r="E8" s="699">
        <v>46127</v>
      </c>
      <c r="F8" s="700" t="s">
        <v>53</v>
      </c>
      <c r="G8" s="699" t="s">
        <v>805</v>
      </c>
      <c r="H8" s="701">
        <v>56</v>
      </c>
      <c r="I8" s="1057" t="s">
        <v>784</v>
      </c>
      <c r="J8" s="1060"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8">
        <v>0</v>
      </c>
      <c r="AD8" s="698" t="s">
        <v>622</v>
      </c>
    </row>
    <row r="9" spans="1:30" ht="39.75" customHeight="1">
      <c r="A9" s="729" t="s">
        <v>806</v>
      </c>
      <c r="B9" s="377" t="s">
        <v>34</v>
      </c>
      <c r="C9" s="699">
        <v>46171</v>
      </c>
      <c r="D9" s="699" t="s">
        <v>54</v>
      </c>
      <c r="E9" s="699">
        <v>46148</v>
      </c>
      <c r="F9" s="700" t="s">
        <v>53</v>
      </c>
      <c r="G9" s="699" t="s">
        <v>807</v>
      </c>
      <c r="H9" s="1060">
        <v>48</v>
      </c>
      <c r="I9" s="372" t="s">
        <v>784</v>
      </c>
      <c r="J9" s="1060" t="s">
        <v>30</v>
      </c>
      <c r="K9" s="701"/>
      <c r="L9" s="360" t="s">
        <v>602</v>
      </c>
      <c r="M9" s="372" t="s">
        <v>110</v>
      </c>
      <c r="N9" s="1061">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8">
        <v>0</v>
      </c>
      <c r="AD9" s="698" t="s">
        <v>619</v>
      </c>
    </row>
    <row r="10" spans="1:30" ht="39.75" customHeight="1">
      <c r="A10" s="729" t="s">
        <v>808</v>
      </c>
      <c r="B10" s="377" t="s">
        <v>34</v>
      </c>
      <c r="C10" s="1394">
        <v>46172</v>
      </c>
      <c r="D10" s="699" t="s">
        <v>52</v>
      </c>
      <c r="E10" s="699">
        <v>46118</v>
      </c>
      <c r="F10" s="700" t="s">
        <v>53</v>
      </c>
      <c r="G10" s="699" t="s">
        <v>809</v>
      </c>
      <c r="H10" s="1060">
        <v>72</v>
      </c>
      <c r="I10" s="372" t="s">
        <v>784</v>
      </c>
      <c r="J10" s="1060" t="s">
        <v>30</v>
      </c>
      <c r="K10" s="691"/>
      <c r="L10" s="699">
        <v>46120</v>
      </c>
      <c r="M10" s="372" t="s">
        <v>110</v>
      </c>
      <c r="N10" s="1061">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8">
        <v>0</v>
      </c>
      <c r="AD10" s="698" t="s">
        <v>619</v>
      </c>
    </row>
    <row r="11" spans="1:30" ht="39.75" customHeight="1">
      <c r="A11" s="1464" t="s">
        <v>810</v>
      </c>
      <c r="B11" s="377" t="s">
        <v>34</v>
      </c>
      <c r="C11" s="1394">
        <v>46172</v>
      </c>
      <c r="D11" s="367" t="s">
        <v>54</v>
      </c>
      <c r="E11" s="367">
        <v>46142</v>
      </c>
      <c r="F11" s="366" t="s">
        <v>53</v>
      </c>
      <c r="G11" s="699" t="s">
        <v>811</v>
      </c>
      <c r="H11" s="992">
        <v>0</v>
      </c>
      <c r="I11" s="372" t="s">
        <v>784</v>
      </c>
      <c r="J11" s="1060" t="s">
        <v>30</v>
      </c>
      <c r="K11" s="691"/>
      <c r="L11" s="360" t="s">
        <v>602</v>
      </c>
      <c r="M11" s="372" t="s">
        <v>110</v>
      </c>
      <c r="N11" s="993">
        <v>36998.550000000003</v>
      </c>
      <c r="O11" s="372" t="s">
        <v>110</v>
      </c>
      <c r="P11" s="730" t="s">
        <v>38</v>
      </c>
      <c r="Q11" s="1375">
        <v>46143</v>
      </c>
      <c r="R11" s="702" t="s">
        <v>110</v>
      </c>
      <c r="S11" s="363" t="s">
        <v>789</v>
      </c>
      <c r="T11" s="373" t="s">
        <v>790</v>
      </c>
      <c r="U11" s="373" t="s">
        <v>790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812</v>
      </c>
      <c r="B12" s="377" t="s">
        <v>34</v>
      </c>
      <c r="C12" s="689">
        <v>46112</v>
      </c>
      <c r="D12" s="700" t="s">
        <v>54</v>
      </c>
      <c r="E12" s="699">
        <v>46125</v>
      </c>
      <c r="F12" s="700" t="s">
        <v>53</v>
      </c>
      <c r="G12" s="699" t="s">
        <v>813</v>
      </c>
      <c r="H12" s="701">
        <v>20</v>
      </c>
      <c r="I12" s="372" t="s">
        <v>784</v>
      </c>
      <c r="J12" s="1060"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8">
        <v>0</v>
      </c>
      <c r="AD12" s="728" t="s">
        <v>814</v>
      </c>
    </row>
    <row r="13" spans="1:30" ht="39.75" customHeight="1">
      <c r="A13" s="1451" t="s">
        <v>815</v>
      </c>
      <c r="B13" s="377" t="s">
        <v>34</v>
      </c>
      <c r="C13" s="1394">
        <v>46181</v>
      </c>
      <c r="D13" s="1392" t="s">
        <v>50</v>
      </c>
      <c r="E13" s="1393">
        <v>46143</v>
      </c>
      <c r="F13" s="689" t="s">
        <v>53</v>
      </c>
      <c r="G13" s="1260"/>
      <c r="H13" s="701">
        <v>0</v>
      </c>
      <c r="I13" s="372" t="s">
        <v>784</v>
      </c>
      <c r="J13" s="701" t="s">
        <v>30</v>
      </c>
      <c r="K13" s="691"/>
      <c r="L13" s="360" t="s">
        <v>602</v>
      </c>
      <c r="M13" s="701" t="s">
        <v>110</v>
      </c>
      <c r="N13" s="705">
        <v>6580.6</v>
      </c>
      <c r="O13" s="701" t="s">
        <v>110</v>
      </c>
      <c r="P13" s="730" t="s">
        <v>38</v>
      </c>
      <c r="Q13" s="1520">
        <v>46147</v>
      </c>
      <c r="R13" s="702" t="s">
        <v>110</v>
      </c>
      <c r="S13" s="363">
        <v>46161</v>
      </c>
      <c r="T13" s="373" t="s">
        <v>790</v>
      </c>
      <c r="U13" s="373" t="s">
        <v>790</v>
      </c>
      <c r="V13" s="1521">
        <v>466</v>
      </c>
      <c r="W13" s="1527">
        <v>505</v>
      </c>
      <c r="X13" s="1522">
        <f>SUM(V13-W13)</f>
        <v>-39</v>
      </c>
      <c r="Y13" s="1247">
        <f>IFERROR($W13/$V13, 0)</f>
        <v>1.0836909871244635</v>
      </c>
      <c r="Z13" s="1520">
        <v>46157</v>
      </c>
      <c r="AA13" s="697">
        <v>0</v>
      </c>
      <c r="AB13" s="697">
        <v>0</v>
      </c>
      <c r="AC13" s="1058">
        <v>0</v>
      </c>
      <c r="AD13" s="1248" t="s">
        <v>627</v>
      </c>
    </row>
    <row r="14" spans="1:30" ht="39.75" customHeight="1">
      <c r="A14" s="729" t="s">
        <v>130</v>
      </c>
      <c r="B14" s="377" t="s">
        <v>34</v>
      </c>
      <c r="C14" s="689">
        <v>46040</v>
      </c>
      <c r="D14" s="1246" t="s">
        <v>816</v>
      </c>
      <c r="E14" s="699">
        <v>45867</v>
      </c>
      <c r="F14" s="700" t="s">
        <v>53</v>
      </c>
      <c r="G14" s="1246" t="s">
        <v>817</v>
      </c>
      <c r="H14" s="701">
        <v>0</v>
      </c>
      <c r="I14" s="372" t="s">
        <v>784</v>
      </c>
      <c r="J14" s="1182" t="s">
        <v>30</v>
      </c>
      <c r="K14" s="362"/>
      <c r="L14" s="360" t="s">
        <v>602</v>
      </c>
      <c r="M14" s="1182" t="s">
        <v>110</v>
      </c>
      <c r="N14" s="705">
        <v>144972.5</v>
      </c>
      <c r="O14" s="1182" t="s">
        <v>110</v>
      </c>
      <c r="P14" s="730" t="s">
        <v>38</v>
      </c>
      <c r="Q14" s="1229">
        <v>45867</v>
      </c>
      <c r="R14" s="702" t="s">
        <v>238</v>
      </c>
      <c r="S14" s="363" t="s">
        <v>789</v>
      </c>
      <c r="T14" s="373" t="s">
        <v>790</v>
      </c>
      <c r="U14" s="373" t="s">
        <v>790</v>
      </c>
      <c r="V14" s="1230">
        <v>9840</v>
      </c>
      <c r="W14" s="1268">
        <v>9806</v>
      </c>
      <c r="X14" s="1231">
        <f>SUM(V14-W14)</f>
        <v>34</v>
      </c>
      <c r="Y14" s="365">
        <f>IFERROR($W14/$V14, 0)</f>
        <v>0.99654471544715451</v>
      </c>
      <c r="Z14" s="1229">
        <v>45884</v>
      </c>
      <c r="AA14" s="697">
        <v>1</v>
      </c>
      <c r="AB14" s="697">
        <v>0</v>
      </c>
      <c r="AC14" s="1232">
        <v>9106</v>
      </c>
      <c r="AD14" s="1248" t="s">
        <v>818</v>
      </c>
    </row>
    <row r="15" spans="1:30" ht="39.75" customHeight="1">
      <c r="A15" s="729" t="s">
        <v>819</v>
      </c>
      <c r="B15" s="377" t="s">
        <v>34</v>
      </c>
      <c r="C15" s="689">
        <v>46103</v>
      </c>
      <c r="D15" s="366" t="s">
        <v>50</v>
      </c>
      <c r="E15" s="699">
        <v>46077</v>
      </c>
      <c r="F15" s="689" t="s">
        <v>53</v>
      </c>
      <c r="G15" s="700" t="s">
        <v>820</v>
      </c>
      <c r="H15" s="992">
        <v>0</v>
      </c>
      <c r="I15" s="372" t="s">
        <v>784</v>
      </c>
      <c r="J15" s="701" t="s">
        <v>30</v>
      </c>
      <c r="K15" s="1228"/>
      <c r="L15" s="360" t="s">
        <v>602</v>
      </c>
      <c r="M15" s="701" t="s">
        <v>110</v>
      </c>
      <c r="N15" s="993">
        <v>15002.75</v>
      </c>
      <c r="O15" s="701" t="s">
        <v>110</v>
      </c>
      <c r="P15" s="730" t="s">
        <v>38</v>
      </c>
      <c r="Q15" s="994">
        <v>46147</v>
      </c>
      <c r="R15" s="702" t="s">
        <v>110</v>
      </c>
      <c r="S15" s="363" t="s">
        <v>789</v>
      </c>
      <c r="T15" s="373" t="s">
        <v>790</v>
      </c>
      <c r="U15" s="373" t="s">
        <v>790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821</v>
      </c>
      <c r="B16" s="377" t="s">
        <v>34</v>
      </c>
      <c r="C16" s="689">
        <v>46112</v>
      </c>
      <c r="D16" s="366" t="s">
        <v>50</v>
      </c>
      <c r="E16" s="699">
        <v>46077</v>
      </c>
      <c r="F16" s="689" t="s">
        <v>53</v>
      </c>
      <c r="G16" s="700" t="s">
        <v>822</v>
      </c>
      <c r="H16" s="701">
        <v>0</v>
      </c>
      <c r="I16" s="1057"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394">
        <v>46172</v>
      </c>
      <c r="D17" s="366" t="s">
        <v>54</v>
      </c>
      <c r="E17" s="367">
        <v>46056</v>
      </c>
      <c r="F17" s="366" t="s">
        <v>53</v>
      </c>
      <c r="G17" s="1246" t="s">
        <v>825</v>
      </c>
      <c r="H17" s="1182">
        <v>0</v>
      </c>
      <c r="I17" s="1267" t="s">
        <v>784</v>
      </c>
      <c r="J17" s="1182" t="s">
        <v>30</v>
      </c>
      <c r="K17" s="691"/>
      <c r="L17" s="360" t="s">
        <v>602</v>
      </c>
      <c r="M17" s="1182" t="s">
        <v>110</v>
      </c>
      <c r="N17" s="416">
        <v>118710.8</v>
      </c>
      <c r="O17" s="1182"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2">
        <v>0</v>
      </c>
      <c r="AD17" s="1248" t="s">
        <v>826</v>
      </c>
    </row>
    <row r="18" spans="1:30" ht="39.75" customHeight="1">
      <c r="A18" s="615" t="s">
        <v>827</v>
      </c>
      <c r="B18" s="377" t="s">
        <v>34</v>
      </c>
      <c r="C18" s="360">
        <v>46174</v>
      </c>
      <c r="D18" s="366" t="s">
        <v>58</v>
      </c>
      <c r="E18" s="367">
        <v>46070</v>
      </c>
      <c r="F18" s="366" t="s">
        <v>53</v>
      </c>
      <c r="G18" s="700"/>
      <c r="H18" s="992">
        <v>115</v>
      </c>
      <c r="I18" s="372" t="s">
        <v>784</v>
      </c>
      <c r="J18" s="743" t="s">
        <v>36</v>
      </c>
      <c r="K18" s="691"/>
      <c r="L18" s="360" t="s">
        <v>602</v>
      </c>
      <c r="M18" s="701" t="s">
        <v>110</v>
      </c>
      <c r="N18" s="818">
        <v>125188</v>
      </c>
      <c r="O18" s="701" t="s">
        <v>110</v>
      </c>
      <c r="P18" s="730" t="s">
        <v>38</v>
      </c>
      <c r="Q18" s="994">
        <v>46083</v>
      </c>
      <c r="R18" s="994" t="s">
        <v>110</v>
      </c>
      <c r="S18" s="363">
        <v>46154</v>
      </c>
      <c r="T18" s="373" t="s">
        <v>790</v>
      </c>
      <c r="U18" s="373" t="s">
        <v>790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828</v>
      </c>
      <c r="B19" s="377" t="s">
        <v>37</v>
      </c>
      <c r="C19" s="1394">
        <v>46172</v>
      </c>
      <c r="D19" s="700" t="s">
        <v>54</v>
      </c>
      <c r="E19" s="367">
        <v>46128</v>
      </c>
      <c r="F19" s="366" t="s">
        <v>51</v>
      </c>
      <c r="G19" s="700" t="s">
        <v>829</v>
      </c>
      <c r="H19" s="992">
        <v>0</v>
      </c>
      <c r="I19" s="372" t="s">
        <v>784</v>
      </c>
      <c r="J19" s="701" t="s">
        <v>30</v>
      </c>
      <c r="K19" s="988"/>
      <c r="L19" s="360" t="s">
        <v>602</v>
      </c>
      <c r="M19" s="701" t="s">
        <v>110</v>
      </c>
      <c r="N19" s="993">
        <v>146065.95000000001</v>
      </c>
      <c r="O19" s="1335" t="s">
        <v>110</v>
      </c>
      <c r="P19" s="730" t="s">
        <v>38</v>
      </c>
      <c r="Q19" s="994">
        <v>46087</v>
      </c>
      <c r="R19" s="702" t="s">
        <v>110</v>
      </c>
      <c r="S19" s="363" t="s">
        <v>789</v>
      </c>
      <c r="T19" s="373" t="s">
        <v>790</v>
      </c>
      <c r="U19" s="373" t="s">
        <v>790</v>
      </c>
      <c r="V19" s="995">
        <v>3461</v>
      </c>
      <c r="W19" s="1380">
        <v>3428</v>
      </c>
      <c r="X19" s="991">
        <f>SUM(V19-W19)</f>
        <v>33</v>
      </c>
      <c r="Y19" s="365">
        <f>IFERROR($W19/$V19, 0)</f>
        <v>0.99046518347298473</v>
      </c>
      <c r="Z19" s="1229">
        <v>46106</v>
      </c>
      <c r="AA19" s="697">
        <v>1</v>
      </c>
      <c r="AB19" s="697">
        <v>0</v>
      </c>
      <c r="AC19" s="703">
        <v>0</v>
      </c>
      <c r="AD19" s="698" t="s">
        <v>830</v>
      </c>
    </row>
    <row r="20" spans="1:30" ht="39.75" customHeight="1">
      <c r="A20" s="729" t="s">
        <v>831</v>
      </c>
      <c r="B20" s="377" t="s">
        <v>37</v>
      </c>
      <c r="C20" s="689">
        <v>46040</v>
      </c>
      <c r="D20" s="700" t="s">
        <v>52</v>
      </c>
      <c r="E20" s="699">
        <v>46031</v>
      </c>
      <c r="F20" s="700" t="s">
        <v>51</v>
      </c>
      <c r="G20" s="700" t="s">
        <v>832</v>
      </c>
      <c r="H20" s="701">
        <v>73</v>
      </c>
      <c r="I20" s="372" t="s">
        <v>784</v>
      </c>
      <c r="J20" s="1060" t="s">
        <v>30</v>
      </c>
      <c r="K20" s="691"/>
      <c r="L20" s="360" t="s">
        <v>602</v>
      </c>
      <c r="M20" s="701" t="s">
        <v>110</v>
      </c>
      <c r="N20" s="705">
        <v>77814</v>
      </c>
      <c r="O20" s="701" t="s">
        <v>110</v>
      </c>
      <c r="P20" s="730" t="s">
        <v>38</v>
      </c>
      <c r="Q20" s="702">
        <v>46015</v>
      </c>
      <c r="R20" s="702" t="s">
        <v>238</v>
      </c>
      <c r="S20" s="363">
        <v>46122</v>
      </c>
      <c r="T20" s="373" t="s">
        <v>790</v>
      </c>
      <c r="U20" s="373" t="s">
        <v>790</v>
      </c>
      <c r="V20" s="703">
        <v>6263</v>
      </c>
      <c r="W20" s="731">
        <v>6221</v>
      </c>
      <c r="X20" s="695">
        <f>SUM(V20-W20)</f>
        <v>42</v>
      </c>
      <c r="Y20" s="365">
        <f>IFERROR($W20/$V20, 0)</f>
        <v>0.9932939485869392</v>
      </c>
      <c r="Z20" s="702">
        <v>46024</v>
      </c>
      <c r="AA20" s="697">
        <v>0</v>
      </c>
      <c r="AB20" s="697">
        <v>0</v>
      </c>
      <c r="AC20" s="703">
        <v>0</v>
      </c>
      <c r="AD20" s="1347" t="s">
        <v>833</v>
      </c>
    </row>
    <row r="21" spans="1:30" ht="39.75" customHeight="1">
      <c r="A21" s="729" t="s">
        <v>834</v>
      </c>
      <c r="B21" s="377" t="s">
        <v>37</v>
      </c>
      <c r="C21" s="689">
        <v>46081</v>
      </c>
      <c r="D21" s="700" t="s">
        <v>50</v>
      </c>
      <c r="E21" s="699">
        <v>46001</v>
      </c>
      <c r="F21" s="700" t="s">
        <v>51</v>
      </c>
      <c r="G21" s="700" t="s">
        <v>835</v>
      </c>
      <c r="H21" s="701">
        <v>80</v>
      </c>
      <c r="I21" s="372" t="s">
        <v>784</v>
      </c>
      <c r="J21" s="1060" t="s">
        <v>30</v>
      </c>
      <c r="K21" s="691"/>
      <c r="L21" s="699">
        <v>46021</v>
      </c>
      <c r="M21" s="701" t="s">
        <v>110</v>
      </c>
      <c r="N21" s="705">
        <v>65843.5</v>
      </c>
      <c r="O21" s="701" t="s">
        <v>110</v>
      </c>
      <c r="P21" s="730" t="s">
        <v>38</v>
      </c>
      <c r="Q21" s="702">
        <v>45995</v>
      </c>
      <c r="R21" s="702" t="s">
        <v>238</v>
      </c>
      <c r="S21" s="363" t="s">
        <v>789</v>
      </c>
      <c r="T21" s="373" t="s">
        <v>790</v>
      </c>
      <c r="U21" s="373" t="s">
        <v>790</v>
      </c>
      <c r="V21" s="703">
        <v>5052</v>
      </c>
      <c r="W21" s="731">
        <v>4889</v>
      </c>
      <c r="X21" s="695">
        <f>SUM(V21-W21)</f>
        <v>163</v>
      </c>
      <c r="Y21" s="365">
        <f>IFERROR($W21/$V21, 0)</f>
        <v>0.967735550277118</v>
      </c>
      <c r="Z21" s="702">
        <v>46001</v>
      </c>
      <c r="AA21" s="697">
        <v>0</v>
      </c>
      <c r="AB21" s="697">
        <v>0</v>
      </c>
      <c r="AC21" s="703">
        <v>0</v>
      </c>
      <c r="AD21" s="698" t="s">
        <v>836</v>
      </c>
    </row>
    <row r="22" spans="1:30" ht="39.75" customHeight="1">
      <c r="A22" s="615" t="s">
        <v>837</v>
      </c>
      <c r="B22" s="377" t="s">
        <v>37</v>
      </c>
      <c r="C22" s="360">
        <v>46053</v>
      </c>
      <c r="D22" s="366" t="s">
        <v>52</v>
      </c>
      <c r="E22" s="367">
        <v>45964</v>
      </c>
      <c r="F22" s="366" t="s">
        <v>51</v>
      </c>
      <c r="G22" s="368"/>
      <c r="H22" s="369">
        <v>82</v>
      </c>
      <c r="I22" s="372" t="s">
        <v>784</v>
      </c>
      <c r="J22" s="369" t="s">
        <v>30</v>
      </c>
      <c r="K22" s="362"/>
      <c r="L22" s="360" t="s">
        <v>602</v>
      </c>
      <c r="M22" s="369" t="s">
        <v>110</v>
      </c>
      <c r="N22" s="634">
        <v>101871</v>
      </c>
      <c r="O22" s="369" t="s">
        <v>110</v>
      </c>
      <c r="P22" s="484" t="s">
        <v>38</v>
      </c>
      <c r="Q22" s="370">
        <v>45965</v>
      </c>
      <c r="R22" s="702" t="s">
        <v>238</v>
      </c>
      <c r="S22" s="363">
        <v>46122</v>
      </c>
      <c r="T22" s="373" t="s">
        <v>790</v>
      </c>
      <c r="U22" s="373" t="s">
        <v>790</v>
      </c>
      <c r="V22" s="9">
        <v>8100</v>
      </c>
      <c r="W22" s="485">
        <v>7972</v>
      </c>
      <c r="X22" s="364">
        <f>SUM(V22-W22)</f>
        <v>128</v>
      </c>
      <c r="Y22" s="365">
        <f>IFERROR($W22/$V22, 0)</f>
        <v>0.98419753086419748</v>
      </c>
      <c r="Z22" s="370">
        <v>45973</v>
      </c>
      <c r="AA22" s="280">
        <v>0</v>
      </c>
      <c r="AB22" s="280">
        <v>0</v>
      </c>
      <c r="AC22" s="9">
        <v>0</v>
      </c>
      <c r="AD22" s="799" t="s">
        <v>838</v>
      </c>
    </row>
    <row r="23" spans="1:30" ht="39.75" customHeight="1">
      <c r="A23" s="615" t="s">
        <v>839</v>
      </c>
      <c r="B23" s="377" t="s">
        <v>37</v>
      </c>
      <c r="C23" s="360">
        <v>46053</v>
      </c>
      <c r="D23" s="366" t="s">
        <v>52</v>
      </c>
      <c r="E23" s="367">
        <v>45974</v>
      </c>
      <c r="F23" s="366" t="s">
        <v>51</v>
      </c>
      <c r="G23" s="368" t="s">
        <v>840</v>
      </c>
      <c r="H23" s="369">
        <v>77</v>
      </c>
      <c r="I23" s="372" t="s">
        <v>784</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SUM(V23-W23)</f>
        <v>128</v>
      </c>
      <c r="Y23" s="365">
        <f>IFERROR($W23/$V23, 0)</f>
        <v>0.98402595781854485</v>
      </c>
      <c r="Z23" s="370">
        <v>45979</v>
      </c>
      <c r="AA23" s="280">
        <v>0</v>
      </c>
      <c r="AB23" s="280">
        <v>0</v>
      </c>
      <c r="AC23" s="9">
        <v>0</v>
      </c>
      <c r="AD23" s="799" t="s">
        <v>838</v>
      </c>
    </row>
    <row r="24" spans="1:30" ht="39.75" customHeight="1">
      <c r="A24" s="781" t="s">
        <v>841</v>
      </c>
      <c r="B24" s="311" t="s">
        <v>37</v>
      </c>
      <c r="C24" s="689">
        <v>46040</v>
      </c>
      <c r="D24" s="700" t="s">
        <v>52</v>
      </c>
      <c r="E24" s="699">
        <v>45996</v>
      </c>
      <c r="F24" s="700" t="s">
        <v>51</v>
      </c>
      <c r="G24" s="700" t="s">
        <v>842</v>
      </c>
      <c r="H24" s="701">
        <v>78</v>
      </c>
      <c r="I24" s="372" t="s">
        <v>784</v>
      </c>
      <c r="J24" s="701" t="s">
        <v>30</v>
      </c>
      <c r="K24" s="691"/>
      <c r="L24" s="360" t="s">
        <v>602</v>
      </c>
      <c r="M24" s="701" t="s">
        <v>110</v>
      </c>
      <c r="N24" s="705">
        <v>84477</v>
      </c>
      <c r="O24" s="701" t="s">
        <v>110</v>
      </c>
      <c r="P24" s="730" t="s">
        <v>38</v>
      </c>
      <c r="Q24" s="702">
        <v>46000</v>
      </c>
      <c r="R24" s="702" t="s">
        <v>238</v>
      </c>
      <c r="S24" s="363">
        <v>46122</v>
      </c>
      <c r="T24" s="373" t="s">
        <v>790</v>
      </c>
      <c r="U24" s="373" t="s">
        <v>790</v>
      </c>
      <c r="V24" s="703">
        <v>6758</v>
      </c>
      <c r="W24" s="756">
        <v>6565</v>
      </c>
      <c r="X24" s="723">
        <f>SUM(V24-W24)</f>
        <v>193</v>
      </c>
      <c r="Y24" s="3">
        <f>IFERROR($W24/$V24, 0)</f>
        <v>0.97144125480911514</v>
      </c>
      <c r="Z24" s="780">
        <v>46006</v>
      </c>
      <c r="AA24" s="697">
        <v>0</v>
      </c>
      <c r="AB24" s="795">
        <v>0</v>
      </c>
      <c r="AC24" s="796">
        <v>0</v>
      </c>
      <c r="AD24" s="800" t="s">
        <v>843</v>
      </c>
    </row>
    <row r="25" spans="1:30" ht="39.75" customHeight="1">
      <c r="A25" s="615" t="s">
        <v>844</v>
      </c>
      <c r="B25" s="1184" t="s">
        <v>37</v>
      </c>
      <c r="C25" s="1344">
        <v>46171</v>
      </c>
      <c r="D25" s="366" t="s">
        <v>471</v>
      </c>
      <c r="E25" s="367">
        <v>46129</v>
      </c>
      <c r="F25" s="366" t="s">
        <v>51</v>
      </c>
      <c r="G25" s="1246"/>
      <c r="H25" s="369">
        <v>80</v>
      </c>
      <c r="I25" s="1267" t="s">
        <v>784</v>
      </c>
      <c r="J25" s="1269" t="s">
        <v>30</v>
      </c>
      <c r="K25" s="691"/>
      <c r="L25" s="360" t="s">
        <v>602</v>
      </c>
      <c r="M25" s="701" t="s">
        <v>110</v>
      </c>
      <c r="N25" s="416">
        <v>77548</v>
      </c>
      <c r="O25" s="1183" t="s">
        <v>110</v>
      </c>
      <c r="P25" s="1429" t="s">
        <v>38</v>
      </c>
      <c r="Q25" s="1229">
        <v>46132</v>
      </c>
      <c r="R25" s="702" t="s">
        <v>238</v>
      </c>
      <c r="S25" s="363" t="s">
        <v>789</v>
      </c>
      <c r="T25" s="373" t="s">
        <v>790</v>
      </c>
      <c r="U25" s="373" t="s">
        <v>790</v>
      </c>
      <c r="V25" s="9">
        <v>6605</v>
      </c>
      <c r="W25" s="485">
        <v>6518</v>
      </c>
      <c r="X25" s="364">
        <f>SUM(V25-W25)</f>
        <v>87</v>
      </c>
      <c r="Y25" s="1247">
        <f>IFERROR($W25/$V25, 0)</f>
        <v>0.98682816048448141</v>
      </c>
      <c r="Z25" s="1229">
        <v>46135</v>
      </c>
      <c r="AA25" s="697">
        <v>0</v>
      </c>
      <c r="AB25" s="1193">
        <v>0</v>
      </c>
      <c r="AC25" s="1438">
        <v>0</v>
      </c>
      <c r="AD25" s="1248" t="s">
        <v>845</v>
      </c>
    </row>
    <row r="26" spans="1:30" ht="39.75" customHeight="1">
      <c r="A26" s="1468" t="s">
        <v>846</v>
      </c>
      <c r="B26" s="1397" t="s">
        <v>37</v>
      </c>
      <c r="C26" s="1344">
        <v>46171</v>
      </c>
      <c r="D26" s="1244" t="s">
        <v>471</v>
      </c>
      <c r="E26" s="1245">
        <v>46141</v>
      </c>
      <c r="F26" s="1244" t="s">
        <v>51</v>
      </c>
      <c r="G26" s="1246"/>
      <c r="H26" s="1378">
        <v>89</v>
      </c>
      <c r="I26" s="1267" t="s">
        <v>784</v>
      </c>
      <c r="J26" s="1269" t="s">
        <v>30</v>
      </c>
      <c r="K26" s="691"/>
      <c r="L26" s="360" t="s">
        <v>602</v>
      </c>
      <c r="M26" s="1182" t="s">
        <v>110</v>
      </c>
      <c r="N26" s="1373">
        <v>70666</v>
      </c>
      <c r="O26" s="1183" t="s">
        <v>110</v>
      </c>
      <c r="P26" s="1429" t="s">
        <v>38</v>
      </c>
      <c r="Q26" s="1375">
        <v>46150</v>
      </c>
      <c r="R26" s="702" t="s">
        <v>238</v>
      </c>
      <c r="S26" s="363" t="s">
        <v>789</v>
      </c>
      <c r="T26" s="373" t="s">
        <v>790</v>
      </c>
      <c r="U26" s="373" t="s">
        <v>790</v>
      </c>
      <c r="V26" s="1376">
        <v>6549</v>
      </c>
      <c r="W26" s="1380">
        <v>6536</v>
      </c>
      <c r="X26" s="1377">
        <f t="shared" ref="X26" si="0">SUM(V26-W26)</f>
        <v>13</v>
      </c>
      <c r="Y26" s="1247">
        <f t="shared" ref="Y26" si="1">IFERROR($W26/$V26, 0)</f>
        <v>0.99801496411665902</v>
      </c>
      <c r="Z26" s="1375">
        <v>46154</v>
      </c>
      <c r="AA26" s="697">
        <v>0</v>
      </c>
      <c r="AB26" s="736">
        <v>0</v>
      </c>
      <c r="AC26" s="735">
        <v>0</v>
      </c>
      <c r="AD26" s="1248" t="s">
        <v>679</v>
      </c>
    </row>
    <row r="27" spans="1:30" ht="39.75" customHeight="1">
      <c r="A27" s="1360" t="s">
        <v>847</v>
      </c>
      <c r="B27" s="1184" t="s">
        <v>37</v>
      </c>
      <c r="C27" s="1344">
        <v>46171</v>
      </c>
      <c r="D27" s="1244" t="s">
        <v>54</v>
      </c>
      <c r="E27" s="1245">
        <v>46136</v>
      </c>
      <c r="F27" s="1244" t="s">
        <v>51</v>
      </c>
      <c r="G27" s="1246"/>
      <c r="H27" s="1378">
        <v>0</v>
      </c>
      <c r="I27" s="1267" t="s">
        <v>784</v>
      </c>
      <c r="J27" s="1269" t="s">
        <v>30</v>
      </c>
      <c r="K27" s="691"/>
      <c r="L27" s="360" t="s">
        <v>602</v>
      </c>
      <c r="M27" s="1182" t="s">
        <v>110</v>
      </c>
      <c r="N27" s="1373">
        <v>60407.15</v>
      </c>
      <c r="O27" s="1183" t="s">
        <v>110</v>
      </c>
      <c r="P27" s="1429" t="s">
        <v>38</v>
      </c>
      <c r="Q27" s="1375">
        <v>46136</v>
      </c>
      <c r="R27" s="702" t="s">
        <v>238</v>
      </c>
      <c r="S27" s="363" t="s">
        <v>789</v>
      </c>
      <c r="T27" s="373" t="s">
        <v>790</v>
      </c>
      <c r="U27" s="373" t="s">
        <v>790</v>
      </c>
      <c r="V27" s="1376">
        <v>4327</v>
      </c>
      <c r="W27" s="1380">
        <v>4481</v>
      </c>
      <c r="X27" s="1377">
        <f>SUM(V27-W27)</f>
        <v>-154</v>
      </c>
      <c r="Y27" s="1247">
        <f>IFERROR($W27/$V27, 0)</f>
        <v>1.0355904783914953</v>
      </c>
      <c r="Z27" s="1375">
        <v>46146</v>
      </c>
      <c r="AA27" s="697">
        <v>1</v>
      </c>
      <c r="AB27" s="736">
        <v>0</v>
      </c>
      <c r="AC27" s="735">
        <v>0</v>
      </c>
      <c r="AD27" s="1248" t="s">
        <v>848</v>
      </c>
    </row>
    <row r="28" spans="1:30" ht="39.75" customHeight="1">
      <c r="A28" s="729" t="s">
        <v>849</v>
      </c>
      <c r="B28" s="690" t="s">
        <v>31</v>
      </c>
      <c r="C28" s="689">
        <v>46117</v>
      </c>
      <c r="D28" s="689" t="s">
        <v>56</v>
      </c>
      <c r="E28" s="689">
        <v>46100</v>
      </c>
      <c r="F28" s="375" t="s">
        <v>57</v>
      </c>
      <c r="G28" s="690" t="s">
        <v>850</v>
      </c>
      <c r="H28" s="691">
        <v>0</v>
      </c>
      <c r="I28" s="1057" t="s">
        <v>784</v>
      </c>
      <c r="J28" s="691" t="s">
        <v>30</v>
      </c>
      <c r="K28" s="691"/>
      <c r="L28" s="360" t="s">
        <v>602</v>
      </c>
      <c r="M28" s="691" t="s">
        <v>110</v>
      </c>
      <c r="N28" s="692">
        <v>13022.05</v>
      </c>
      <c r="O28" s="691" t="s">
        <v>110</v>
      </c>
      <c r="P28" s="730" t="s">
        <v>38</v>
      </c>
      <c r="Q28" s="718">
        <v>46097</v>
      </c>
      <c r="R28" s="702" t="s">
        <v>238</v>
      </c>
      <c r="S28" s="363" t="s">
        <v>789</v>
      </c>
      <c r="T28" s="373" t="s">
        <v>790</v>
      </c>
      <c r="U28" s="373" t="s">
        <v>790</v>
      </c>
      <c r="V28" s="333">
        <v>923</v>
      </c>
      <c r="W28" s="450">
        <v>918</v>
      </c>
      <c r="X28" s="695">
        <f>SUM(V28-W28)</f>
        <v>5</v>
      </c>
      <c r="Y28" s="365">
        <f>IFERROR($W28/$V28, 0)</f>
        <v>0.99458288190682553</v>
      </c>
      <c r="Z28" s="1252">
        <v>46106</v>
      </c>
      <c r="AA28" s="697">
        <v>0</v>
      </c>
      <c r="AB28" s="697">
        <v>0</v>
      </c>
      <c r="AC28" s="695">
        <v>0</v>
      </c>
      <c r="AD28" s="710" t="s">
        <v>851</v>
      </c>
    </row>
    <row r="29" spans="1:30" ht="39.75" customHeight="1">
      <c r="A29" s="615" t="s">
        <v>852</v>
      </c>
      <c r="B29" s="358" t="s">
        <v>31</v>
      </c>
      <c r="C29" s="360">
        <v>46021</v>
      </c>
      <c r="D29" s="358" t="s">
        <v>853</v>
      </c>
      <c r="E29" s="360" t="s">
        <v>260</v>
      </c>
      <c r="F29" s="358" t="s">
        <v>61</v>
      </c>
      <c r="G29" s="361" t="s">
        <v>854</v>
      </c>
      <c r="H29" s="362">
        <v>0</v>
      </c>
      <c r="I29" s="362" t="s">
        <v>784</v>
      </c>
      <c r="J29" s="362" t="s">
        <v>30</v>
      </c>
      <c r="K29" s="362"/>
      <c r="L29" s="360" t="s">
        <v>602</v>
      </c>
      <c r="M29" s="362" t="s">
        <v>110</v>
      </c>
      <c r="N29" s="608">
        <v>1931.75</v>
      </c>
      <c r="O29" s="578" t="s">
        <v>110</v>
      </c>
      <c r="P29" s="1278" t="s">
        <v>38</v>
      </c>
      <c r="Q29" s="59"/>
      <c r="R29" s="702" t="s">
        <v>238</v>
      </c>
      <c r="S29" s="363" t="s">
        <v>789</v>
      </c>
      <c r="T29" s="373" t="s">
        <v>790</v>
      </c>
      <c r="U29" s="373" t="s">
        <v>790</v>
      </c>
      <c r="V29" s="333">
        <v>0</v>
      </c>
      <c r="W29" s="450">
        <v>0</v>
      </c>
      <c r="X29" s="364">
        <f>SUM(V29-W29)</f>
        <v>0</v>
      </c>
      <c r="Y29" s="365">
        <f>IFERROR($W29/$V29, 0)</f>
        <v>0</v>
      </c>
      <c r="Z29" s="370">
        <v>45996</v>
      </c>
      <c r="AA29" s="280">
        <v>0</v>
      </c>
      <c r="AB29" s="280">
        <v>1</v>
      </c>
      <c r="AC29" s="364">
        <v>0</v>
      </c>
      <c r="AD29" s="797" t="s">
        <v>855</v>
      </c>
    </row>
    <row r="30" spans="1:30" ht="39.75" customHeight="1">
      <c r="A30" s="1444" t="s">
        <v>856</v>
      </c>
      <c r="B30" s="1197" t="s">
        <v>31</v>
      </c>
      <c r="C30" s="1198">
        <v>46203</v>
      </c>
      <c r="D30" s="1197" t="s">
        <v>56</v>
      </c>
      <c r="E30" s="1198">
        <v>46100</v>
      </c>
      <c r="F30" s="375" t="s">
        <v>57</v>
      </c>
      <c r="G30" s="1197"/>
      <c r="H30" s="1199">
        <v>36</v>
      </c>
      <c r="I30" s="301" t="s">
        <v>784</v>
      </c>
      <c r="J30" s="743" t="s">
        <v>30</v>
      </c>
      <c r="K30" s="362"/>
      <c r="L30" s="1198">
        <v>46098</v>
      </c>
      <c r="M30" s="743" t="s">
        <v>110</v>
      </c>
      <c r="N30" s="773">
        <v>61453.599999999999</v>
      </c>
      <c r="O30" s="743" t="s">
        <v>110</v>
      </c>
      <c r="P30" s="1429" t="s">
        <v>38</v>
      </c>
      <c r="Q30" s="1216">
        <v>46097</v>
      </c>
      <c r="R30" s="702" t="s">
        <v>238</v>
      </c>
      <c r="S30" s="363" t="s">
        <v>789</v>
      </c>
      <c r="T30" s="373" t="s">
        <v>790</v>
      </c>
      <c r="U30" s="373" t="s">
        <v>790</v>
      </c>
      <c r="V30" s="1437">
        <v>3439</v>
      </c>
      <c r="W30" s="1443">
        <v>3439</v>
      </c>
      <c r="X30" s="1419">
        <f>SUM(V30-W30)</f>
        <v>0</v>
      </c>
      <c r="Y30" s="1408">
        <f>IFERROR($W30/$V30, 0)</f>
        <v>1</v>
      </c>
      <c r="Z30" s="1398">
        <v>46140</v>
      </c>
      <c r="AA30" s="1217">
        <v>0</v>
      </c>
      <c r="AB30" s="697">
        <v>0</v>
      </c>
      <c r="AC30" s="1058">
        <v>0</v>
      </c>
      <c r="AD30" s="1351" t="s">
        <v>857</v>
      </c>
    </row>
    <row r="31" spans="1:30" ht="39.75" customHeight="1">
      <c r="A31" s="781" t="s">
        <v>858</v>
      </c>
      <c r="B31" s="355" t="s">
        <v>43</v>
      </c>
      <c r="C31" s="741">
        <v>46171</v>
      </c>
      <c r="D31" s="455" t="s">
        <v>60</v>
      </c>
      <c r="E31" s="741">
        <v>46029</v>
      </c>
      <c r="F31" s="742" t="s">
        <v>859</v>
      </c>
      <c r="G31" s="742"/>
      <c r="H31" s="753">
        <v>53</v>
      </c>
      <c r="I31" s="301" t="s">
        <v>784</v>
      </c>
      <c r="J31" s="743" t="s">
        <v>30</v>
      </c>
      <c r="K31" s="362"/>
      <c r="L31" s="360" t="s">
        <v>602</v>
      </c>
      <c r="M31" s="747" t="s">
        <v>110</v>
      </c>
      <c r="N31" s="775">
        <v>51528.05</v>
      </c>
      <c r="O31" s="747" t="s">
        <v>110</v>
      </c>
      <c r="P31" s="1417" t="s">
        <v>38</v>
      </c>
      <c r="Q31" s="718">
        <v>46024</v>
      </c>
      <c r="R31" s="702" t="s">
        <v>238</v>
      </c>
      <c r="S31" s="363" t="s">
        <v>789</v>
      </c>
      <c r="T31" s="373" t="s">
        <v>790</v>
      </c>
      <c r="U31" s="373" t="s">
        <v>790</v>
      </c>
      <c r="V31" s="754">
        <v>4005</v>
      </c>
      <c r="W31" s="756">
        <v>4047</v>
      </c>
      <c r="X31" s="1377">
        <f>SUM(V31-W31)</f>
        <v>-42</v>
      </c>
      <c r="Y31" s="1066">
        <f>IFERROR($W31/$V31, 0)</f>
        <v>1.0104868913857679</v>
      </c>
      <c r="Z31" s="718">
        <v>46112</v>
      </c>
      <c r="AA31" s="736">
        <v>0</v>
      </c>
      <c r="AB31" s="736">
        <v>0</v>
      </c>
      <c r="AC31" s="735">
        <v>0</v>
      </c>
      <c r="AD31" s="720" t="s">
        <v>774</v>
      </c>
    </row>
    <row r="32" spans="1:30" ht="39.75" customHeight="1">
      <c r="A32" s="781" t="s">
        <v>860</v>
      </c>
      <c r="B32" s="355" t="s">
        <v>43</v>
      </c>
      <c r="C32" s="741">
        <v>46173</v>
      </c>
      <c r="D32" s="455" t="s">
        <v>60</v>
      </c>
      <c r="E32" s="741">
        <v>46029</v>
      </c>
      <c r="F32" s="742" t="s">
        <v>770</v>
      </c>
      <c r="G32" s="742"/>
      <c r="H32" s="753">
        <v>55</v>
      </c>
      <c r="I32" s="301" t="s">
        <v>784</v>
      </c>
      <c r="J32" s="743" t="s">
        <v>30</v>
      </c>
      <c r="K32" s="362"/>
      <c r="L32" s="360" t="s">
        <v>602</v>
      </c>
      <c r="M32" s="747" t="s">
        <v>110</v>
      </c>
      <c r="N32" s="775">
        <v>55435.9</v>
      </c>
      <c r="O32" s="747" t="s">
        <v>110</v>
      </c>
      <c r="P32" s="1417" t="s">
        <v>38</v>
      </c>
      <c r="Q32" s="718">
        <v>46024</v>
      </c>
      <c r="R32" s="702" t="s">
        <v>238</v>
      </c>
      <c r="S32" s="363" t="s">
        <v>789</v>
      </c>
      <c r="T32" s="373" t="s">
        <v>790</v>
      </c>
      <c r="U32" s="373" t="s">
        <v>790</v>
      </c>
      <c r="V32" s="723">
        <v>4230</v>
      </c>
      <c r="W32" s="756">
        <v>4230</v>
      </c>
      <c r="X32" s="1377">
        <f t="shared" ref="X32" si="2">SUM(V32-W32)</f>
        <v>0</v>
      </c>
      <c r="Y32" s="29">
        <f t="shared" ref="Y32" si="3">IFERROR($W32/$V32, 0)</f>
        <v>1</v>
      </c>
      <c r="Z32" s="718">
        <v>46128</v>
      </c>
      <c r="AA32" s="736">
        <v>0</v>
      </c>
      <c r="AB32" s="736">
        <v>0</v>
      </c>
      <c r="AC32" s="735">
        <v>0</v>
      </c>
      <c r="AD32" s="720" t="s">
        <v>771</v>
      </c>
    </row>
    <row r="33" spans="1:30" ht="39.75" customHeight="1">
      <c r="A33" s="1360" t="s">
        <v>861</v>
      </c>
      <c r="B33" s="1064" t="s">
        <v>40</v>
      </c>
      <c r="C33" s="1309">
        <v>46130</v>
      </c>
      <c r="D33" s="1244" t="s">
        <v>50</v>
      </c>
      <c r="E33" s="1245">
        <v>46121</v>
      </c>
      <c r="F33" s="1244" t="s">
        <v>51</v>
      </c>
      <c r="G33" s="1246"/>
      <c r="H33" s="997">
        <v>0</v>
      </c>
      <c r="I33" s="304" t="s">
        <v>784</v>
      </c>
      <c r="J33" s="747" t="s">
        <v>30</v>
      </c>
      <c r="K33" s="1372"/>
      <c r="L33" s="360" t="s">
        <v>602</v>
      </c>
      <c r="M33" s="1182" t="s">
        <v>110</v>
      </c>
      <c r="N33" s="1373">
        <v>4434.3999999999996</v>
      </c>
      <c r="O33" s="1182" t="s">
        <v>110</v>
      </c>
      <c r="P33" s="1379" t="s">
        <v>38</v>
      </c>
      <c r="Q33" s="1375">
        <v>46121</v>
      </c>
      <c r="R33" s="702" t="s">
        <v>238</v>
      </c>
      <c r="S33" s="363" t="s">
        <v>789</v>
      </c>
      <c r="T33" s="373" t="s">
        <v>790</v>
      </c>
      <c r="U33" s="373" t="s">
        <v>790</v>
      </c>
      <c r="V33" s="1376">
        <v>439</v>
      </c>
      <c r="W33" s="1380">
        <v>449</v>
      </c>
      <c r="X33" s="1377">
        <f>SUM(V33-W33)</f>
        <v>-10</v>
      </c>
      <c r="Y33" s="1247">
        <f>IFERROR($W33/$V33, 0)</f>
        <v>1.0227790432801822</v>
      </c>
      <c r="Z33" s="1375">
        <v>46132</v>
      </c>
      <c r="AA33" s="816">
        <v>0</v>
      </c>
      <c r="AB33" s="819">
        <v>0</v>
      </c>
      <c r="AC33" s="735">
        <v>0</v>
      </c>
      <c r="AD33" s="1310" t="s">
        <v>862</v>
      </c>
    </row>
    <row r="34" spans="1:30" ht="39.75" customHeight="1">
      <c r="A34" s="1360" t="s">
        <v>863</v>
      </c>
      <c r="B34" s="1064" t="s">
        <v>40</v>
      </c>
      <c r="C34" s="1394">
        <v>46172</v>
      </c>
      <c r="D34" s="1244" t="s">
        <v>50</v>
      </c>
      <c r="E34" s="1245">
        <v>46143</v>
      </c>
      <c r="F34" s="1244" t="s">
        <v>51</v>
      </c>
      <c r="G34" s="1246"/>
      <c r="H34" s="997">
        <v>0</v>
      </c>
      <c r="I34" s="304" t="s">
        <v>784</v>
      </c>
      <c r="J34" s="747" t="s">
        <v>30</v>
      </c>
      <c r="K34" s="1372"/>
      <c r="L34" s="360" t="s">
        <v>602</v>
      </c>
      <c r="M34" s="1182" t="s">
        <v>110</v>
      </c>
      <c r="N34" s="1373">
        <v>1552.9</v>
      </c>
      <c r="O34" s="1183" t="s">
        <v>110</v>
      </c>
      <c r="P34" s="1429" t="s">
        <v>38</v>
      </c>
      <c r="Q34" s="1375">
        <v>46143</v>
      </c>
      <c r="R34" s="702" t="s">
        <v>238</v>
      </c>
      <c r="S34" s="363" t="s">
        <v>789</v>
      </c>
      <c r="T34" s="373" t="s">
        <v>790</v>
      </c>
      <c r="U34" s="373" t="s">
        <v>790</v>
      </c>
      <c r="V34" s="1376">
        <v>94</v>
      </c>
      <c r="W34" s="1380">
        <v>108</v>
      </c>
      <c r="X34" s="1377">
        <f>SUM(V34-W34)</f>
        <v>-14</v>
      </c>
      <c r="Y34" s="1247">
        <f>IFERROR($W34/$V34, 0)</f>
        <v>1.1489361702127661</v>
      </c>
      <c r="Z34" s="702">
        <v>46155</v>
      </c>
      <c r="AA34" s="697">
        <v>1</v>
      </c>
      <c r="AB34" s="697">
        <v>1</v>
      </c>
      <c r="AC34" s="697">
        <v>1</v>
      </c>
      <c r="AD34" s="1248" t="s">
        <v>696</v>
      </c>
    </row>
    <row r="35" spans="1:30" ht="39.75" customHeight="1">
      <c r="A35" s="1360" t="s">
        <v>864</v>
      </c>
      <c r="B35" s="1064" t="s">
        <v>40</v>
      </c>
      <c r="C35" s="1309">
        <v>46130</v>
      </c>
      <c r="D35" s="1244" t="s">
        <v>50</v>
      </c>
      <c r="E35" s="1245">
        <v>46121</v>
      </c>
      <c r="F35" s="1244" t="s">
        <v>51</v>
      </c>
      <c r="G35" s="1246"/>
      <c r="H35" s="997">
        <v>0</v>
      </c>
      <c r="I35" s="304" t="s">
        <v>784</v>
      </c>
      <c r="J35" s="747" t="s">
        <v>30</v>
      </c>
      <c r="K35" s="1372"/>
      <c r="L35" s="360" t="s">
        <v>602</v>
      </c>
      <c r="M35" s="1182" t="s">
        <v>110</v>
      </c>
      <c r="N35" s="1373">
        <v>3969.75</v>
      </c>
      <c r="O35" s="1182" t="s">
        <v>110</v>
      </c>
      <c r="P35" s="1379" t="s">
        <v>38</v>
      </c>
      <c r="Q35" s="1375">
        <v>46121</v>
      </c>
      <c r="R35" s="1375" t="s">
        <v>238</v>
      </c>
      <c r="S35" s="363" t="s">
        <v>789</v>
      </c>
      <c r="T35" s="373" t="s">
        <v>790</v>
      </c>
      <c r="U35" s="373" t="s">
        <v>790</v>
      </c>
      <c r="V35" s="1376">
        <v>295</v>
      </c>
      <c r="W35" s="1380">
        <v>288</v>
      </c>
      <c r="X35" s="1377">
        <v>295</v>
      </c>
      <c r="Y35" s="1247">
        <f>IFERROR($W35/$V35, 0)</f>
        <v>0.97627118644067801</v>
      </c>
      <c r="Z35" s="1375">
        <v>46132</v>
      </c>
      <c r="AA35" s="697">
        <v>1</v>
      </c>
      <c r="AB35" s="1194">
        <v>1</v>
      </c>
      <c r="AC35" s="1194">
        <v>1</v>
      </c>
      <c r="AD35" s="1310" t="s">
        <v>865</v>
      </c>
    </row>
    <row r="36" spans="1:30" ht="39.75" customHeight="1">
      <c r="A36" s="1360" t="s">
        <v>866</v>
      </c>
      <c r="B36" s="1064" t="s">
        <v>40</v>
      </c>
      <c r="C36" s="1309">
        <v>46130</v>
      </c>
      <c r="D36" s="1244" t="s">
        <v>50</v>
      </c>
      <c r="E36" s="1245">
        <v>46121</v>
      </c>
      <c r="F36" s="1244" t="s">
        <v>51</v>
      </c>
      <c r="G36" s="1246"/>
      <c r="H36" s="997">
        <v>0</v>
      </c>
      <c r="I36" s="304" t="s">
        <v>784</v>
      </c>
      <c r="J36" s="747" t="s">
        <v>30</v>
      </c>
      <c r="K36" s="1372"/>
      <c r="L36" s="360" t="s">
        <v>602</v>
      </c>
      <c r="M36" s="1182" t="s">
        <v>110</v>
      </c>
      <c r="N36" s="1373">
        <v>4004.55</v>
      </c>
      <c r="O36" s="1182" t="s">
        <v>110</v>
      </c>
      <c r="P36" s="1379" t="s">
        <v>38</v>
      </c>
      <c r="Q36" s="1375">
        <v>46121</v>
      </c>
      <c r="R36" s="1375" t="s">
        <v>238</v>
      </c>
      <c r="S36" s="363" t="s">
        <v>789</v>
      </c>
      <c r="T36" s="373" t="s">
        <v>790</v>
      </c>
      <c r="U36" s="373" t="s">
        <v>790</v>
      </c>
      <c r="V36" s="1376">
        <v>303</v>
      </c>
      <c r="W36" s="1380">
        <v>290</v>
      </c>
      <c r="X36" s="1377">
        <f>SUM(V36-W36)</f>
        <v>13</v>
      </c>
      <c r="Y36" s="1247">
        <f>IFERROR($W36/$V36, 0)</f>
        <v>0.95709570957095713</v>
      </c>
      <c r="Z36" s="1375">
        <v>46133</v>
      </c>
      <c r="AA36" s="697">
        <v>1</v>
      </c>
      <c r="AB36" s="1194">
        <v>1</v>
      </c>
      <c r="AC36" s="1194">
        <v>1</v>
      </c>
      <c r="AD36" s="1310" t="s">
        <v>867</v>
      </c>
    </row>
    <row r="37" spans="1:30" ht="39.75" customHeight="1">
      <c r="A37" s="615" t="s">
        <v>511</v>
      </c>
      <c r="B37" s="359" t="s">
        <v>28</v>
      </c>
      <c r="C37" s="360">
        <v>45991</v>
      </c>
      <c r="D37" s="360" t="s">
        <v>50</v>
      </c>
      <c r="E37" s="367">
        <v>45748</v>
      </c>
      <c r="F37" s="366" t="s">
        <v>59</v>
      </c>
      <c r="G37" s="368" t="s">
        <v>868</v>
      </c>
      <c r="H37" s="369">
        <v>0</v>
      </c>
      <c r="I37" s="369" t="s">
        <v>784</v>
      </c>
      <c r="J37" s="362" t="s">
        <v>30</v>
      </c>
      <c r="K37" s="588"/>
      <c r="L37" s="367">
        <v>45741</v>
      </c>
      <c r="M37" s="362" t="s">
        <v>110</v>
      </c>
      <c r="N37" s="634">
        <v>17203.45</v>
      </c>
      <c r="O37" s="362" t="s">
        <v>110</v>
      </c>
      <c r="P37" s="484" t="s">
        <v>38</v>
      </c>
      <c r="Q37" s="370">
        <v>45742</v>
      </c>
      <c r="R37" s="370" t="s">
        <v>238</v>
      </c>
      <c r="S37" s="363">
        <v>46134</v>
      </c>
      <c r="T37" s="373" t="s">
        <v>790</v>
      </c>
      <c r="U37" s="373" t="s">
        <v>790</v>
      </c>
      <c r="V37" s="9">
        <v>1157</v>
      </c>
      <c r="W37" s="485">
        <v>1321</v>
      </c>
      <c r="X37" s="364">
        <f>SUM(V37-W37)</f>
        <v>-164</v>
      </c>
      <c r="Y37" s="365">
        <f>IFERROR($W37/$V37, 0)</f>
        <v>1.1417458945548833</v>
      </c>
      <c r="Z37" s="370">
        <v>45925</v>
      </c>
      <c r="AA37" s="280">
        <v>0</v>
      </c>
      <c r="AB37" s="280">
        <v>0</v>
      </c>
      <c r="AC37" s="1058">
        <v>0</v>
      </c>
      <c r="AD37" s="1045" t="s">
        <v>869</v>
      </c>
    </row>
    <row r="38" spans="1:30" ht="39.75" customHeight="1">
      <c r="A38" s="666" t="s">
        <v>433</v>
      </c>
      <c r="B38" s="568" t="s">
        <v>28</v>
      </c>
      <c r="C38" s="597">
        <v>45991</v>
      </c>
      <c r="D38" s="676" t="s">
        <v>50</v>
      </c>
      <c r="E38" s="24">
        <v>45779</v>
      </c>
      <c r="F38" s="569" t="s">
        <v>59</v>
      </c>
      <c r="G38" s="571" t="s">
        <v>434</v>
      </c>
      <c r="H38" s="572">
        <v>0</v>
      </c>
      <c r="I38" s="369" t="s">
        <v>784</v>
      </c>
      <c r="J38" s="362" t="s">
        <v>30</v>
      </c>
      <c r="K38" s="604"/>
      <c r="L38" s="19">
        <v>45742</v>
      </c>
      <c r="M38" s="606" t="s">
        <v>110</v>
      </c>
      <c r="N38" s="669">
        <v>23800.25</v>
      </c>
      <c r="O38" s="300" t="s">
        <v>110</v>
      </c>
      <c r="P38" s="1277" t="s">
        <v>38</v>
      </c>
      <c r="Q38" s="21">
        <v>45743</v>
      </c>
      <c r="R38" s="370" t="s">
        <v>238</v>
      </c>
      <c r="S38" s="363">
        <v>46134</v>
      </c>
      <c r="T38" s="373" t="s">
        <v>790</v>
      </c>
      <c r="U38" s="373" t="s">
        <v>790</v>
      </c>
      <c r="V38" s="5">
        <v>1697</v>
      </c>
      <c r="W38" s="644">
        <v>1815</v>
      </c>
      <c r="X38" s="364">
        <f>SUM(V38-W38)</f>
        <v>-118</v>
      </c>
      <c r="Y38" s="256">
        <f>IFERROR($W38/$V38, 0)</f>
        <v>1.0695344725987035</v>
      </c>
      <c r="Z38" s="21">
        <v>45791</v>
      </c>
      <c r="AA38" s="464">
        <v>1</v>
      </c>
      <c r="AB38" s="464">
        <v>0</v>
      </c>
      <c r="AC38" s="1094">
        <v>0</v>
      </c>
      <c r="AD38" s="1045" t="s">
        <v>869</v>
      </c>
    </row>
    <row r="39" spans="1:30" ht="39.75" customHeight="1">
      <c r="A39" s="729" t="s">
        <v>435</v>
      </c>
      <c r="B39" s="359" t="s">
        <v>28</v>
      </c>
      <c r="C39" s="689">
        <v>46044</v>
      </c>
      <c r="D39" s="689" t="s">
        <v>50</v>
      </c>
      <c r="E39" s="699">
        <v>45700</v>
      </c>
      <c r="F39" s="699" t="s">
        <v>59</v>
      </c>
      <c r="G39" s="699" t="s">
        <v>436</v>
      </c>
      <c r="H39" s="701">
        <v>0</v>
      </c>
      <c r="I39" s="701" t="s">
        <v>784</v>
      </c>
      <c r="J39" s="701" t="s">
        <v>30</v>
      </c>
      <c r="K39" s="701"/>
      <c r="L39" s="699">
        <v>45700</v>
      </c>
      <c r="M39" s="701" t="s">
        <v>110</v>
      </c>
      <c r="N39" s="705">
        <v>19745.25</v>
      </c>
      <c r="O39" s="701" t="s">
        <v>110</v>
      </c>
      <c r="P39" s="1275" t="s">
        <v>38</v>
      </c>
      <c r="Q39" s="702">
        <v>45696</v>
      </c>
      <c r="R39" s="702" t="s">
        <v>238</v>
      </c>
      <c r="S39" s="363">
        <v>46140</v>
      </c>
      <c r="T39" s="373" t="s">
        <v>790</v>
      </c>
      <c r="U39" s="373" t="s">
        <v>790</v>
      </c>
      <c r="V39" s="703">
        <v>1534</v>
      </c>
      <c r="W39" s="731">
        <v>1571</v>
      </c>
      <c r="X39" s="695">
        <f>SUM(V39-W39)</f>
        <v>-37</v>
      </c>
      <c r="Y39" s="365">
        <f>IFERROR($W39/$V39, 0)</f>
        <v>1.0241199478487615</v>
      </c>
      <c r="Z39" s="702">
        <v>45736</v>
      </c>
      <c r="AA39" s="697">
        <v>0</v>
      </c>
      <c r="AB39" s="697">
        <v>0</v>
      </c>
      <c r="AC39" s="1095">
        <v>0</v>
      </c>
      <c r="AD39" s="1045" t="s">
        <v>870</v>
      </c>
    </row>
    <row r="40" spans="1:30" ht="39.75" customHeight="1">
      <c r="A40" s="729" t="s">
        <v>437</v>
      </c>
      <c r="B40" s="359" t="s">
        <v>28</v>
      </c>
      <c r="C40" s="689">
        <v>46080</v>
      </c>
      <c r="D40" s="366" t="s">
        <v>466</v>
      </c>
      <c r="E40" s="699">
        <v>45748</v>
      </c>
      <c r="F40" s="366" t="s">
        <v>59</v>
      </c>
      <c r="G40" s="712" t="s">
        <v>438</v>
      </c>
      <c r="H40" s="701">
        <v>0</v>
      </c>
      <c r="I40" s="701" t="s">
        <v>784</v>
      </c>
      <c r="J40" s="701" t="s">
        <v>30</v>
      </c>
      <c r="K40" s="713"/>
      <c r="L40" s="699">
        <v>45741</v>
      </c>
      <c r="M40" s="701" t="s">
        <v>110</v>
      </c>
      <c r="N40" s="705">
        <v>31186.25</v>
      </c>
      <c r="O40" s="701" t="s">
        <v>110</v>
      </c>
      <c r="P40" s="1276" t="s">
        <v>38</v>
      </c>
      <c r="Q40" s="702">
        <v>45743</v>
      </c>
      <c r="R40" s="702" t="s">
        <v>602</v>
      </c>
      <c r="S40" s="702" t="s">
        <v>36</v>
      </c>
      <c r="T40" s="702" t="s">
        <v>36</v>
      </c>
      <c r="U40" s="702" t="s">
        <v>36</v>
      </c>
      <c r="V40" s="703">
        <v>2003</v>
      </c>
      <c r="W40" s="731">
        <v>225</v>
      </c>
      <c r="X40" s="695">
        <f>SUM(V40-W40)</f>
        <v>1778</v>
      </c>
      <c r="Y40" s="365">
        <f>IFERROR($W40/$V40, 0)</f>
        <v>0.11233150274588118</v>
      </c>
      <c r="Z40" s="702">
        <v>45785</v>
      </c>
      <c r="AA40" s="697">
        <v>0</v>
      </c>
      <c r="AB40" s="697">
        <v>0</v>
      </c>
      <c r="AC40" s="703">
        <v>0</v>
      </c>
      <c r="AD40" s="807" t="s">
        <v>871</v>
      </c>
    </row>
    <row r="41" spans="1:30" ht="39.75" customHeight="1">
      <c r="A41" s="729" t="s">
        <v>872</v>
      </c>
      <c r="B41" s="359" t="s">
        <v>28</v>
      </c>
      <c r="C41" s="689">
        <v>46218</v>
      </c>
      <c r="D41" s="689" t="s">
        <v>873</v>
      </c>
      <c r="E41" s="19" t="s">
        <v>260</v>
      </c>
      <c r="F41" s="700" t="s">
        <v>59</v>
      </c>
      <c r="G41" s="700" t="s">
        <v>874</v>
      </c>
      <c r="H41" s="701">
        <v>380</v>
      </c>
      <c r="I41" s="1057" t="s">
        <v>784</v>
      </c>
      <c r="J41" s="691" t="s">
        <v>36</v>
      </c>
      <c r="K41" s="713"/>
      <c r="L41" s="699">
        <v>45964</v>
      </c>
      <c r="M41" s="701" t="s">
        <v>110</v>
      </c>
      <c r="N41" s="705">
        <v>117414</v>
      </c>
      <c r="O41" s="701" t="s">
        <v>110</v>
      </c>
      <c r="P41" s="1275" t="s">
        <v>38</v>
      </c>
      <c r="Q41" s="702">
        <v>45964</v>
      </c>
      <c r="R41" s="702" t="s">
        <v>110</v>
      </c>
      <c r="S41" s="702">
        <v>46143</v>
      </c>
      <c r="T41" s="373" t="s">
        <v>790</v>
      </c>
      <c r="U41" s="373" t="s">
        <v>790</v>
      </c>
      <c r="V41" s="703">
        <v>9181</v>
      </c>
      <c r="W41" s="731">
        <v>9179</v>
      </c>
      <c r="X41" s="695">
        <f>SUM(V41-W41)</f>
        <v>2</v>
      </c>
      <c r="Y41" s="383">
        <f>IFERROR($W41/$V41, 0)</f>
        <v>0.99978215880623023</v>
      </c>
      <c r="Z41" s="694">
        <v>45992</v>
      </c>
      <c r="AA41" s="697">
        <v>1</v>
      </c>
      <c r="AB41" s="697">
        <v>0</v>
      </c>
      <c r="AC41" s="1058">
        <v>0</v>
      </c>
      <c r="AD41" s="797" t="s">
        <v>875</v>
      </c>
    </row>
    <row r="42" spans="1:30" ht="39.75" customHeight="1"/>
    <row r="43" spans="1:30" ht="39.75" customHeight="1"/>
    <row r="44" spans="1:30" ht="39.75" customHeight="1"/>
    <row r="45" spans="1:30" ht="39.75" customHeight="1"/>
    <row r="46" spans="1:30" ht="39.75" customHeight="1"/>
  </sheetData>
  <dataValidations count="8">
    <dataValidation type="list" allowBlank="1" showInputMessage="1" showErrorMessage="1" sqref="K1:K2 K4:K13 K15:K41" xr:uid="{1F77D159-87F8-4334-B8DB-1D98E9EF8F0C}">
      <formula1>"Pending Locates,Permits, SOW Pending, NTP Pending, Materials, Reassigned, Door Tags"</formula1>
    </dataValidation>
    <dataValidation type="list" allowBlank="1" showInputMessage="1" showErrorMessage="1" sqref="I39 I30 I18 I7:I9 I11:I12 I14 I25:I27 I20:I21" xr:uid="{FF75A226-FC7F-404C-911A-49986724D48A}">
      <formula1>"On Track, In Jeopardy, Completed on Track, Completed, Completed -Missed TSD, On Hold Per Tillman"</formula1>
    </dataValidation>
    <dataValidation type="list" allowBlank="1" showInputMessage="1" showErrorMessage="1" sqref="I40:I41 I13:I17 I19 I2:I6 I28:I29 I10 I22:I24 I31:I38" xr:uid="{FAE40925-7EC8-4626-B635-D815FEB73FF5}">
      <formula1>"On Track, In Jeopardy, Completed on Track, Completed, Completed -Missed TSD"</formula1>
    </dataValidation>
    <dataValidation type="list" allowBlank="1" showInputMessage="1" showErrorMessage="1" sqref="J10 J2:J6 J13:J19 J22:J24 J28:J41" xr:uid="{ECCD296E-320E-42DF-8A21-19E7E0361B1B}">
      <formula1>"Received, Pending, Not Required"</formula1>
    </dataValidation>
    <dataValidation allowBlank="1" showInputMessage="1" showErrorMessage="1" sqref="D38 E41 E39 Q38:R39 Q40:V40 Q41:U41 S1 Q1:Q2 V25:V28 W6 Q33:Q36 D31:D32 V33:V36 V15:V19 V5:V13 L1:L29 Q5:Q29 R1:R36 S2:U39 L31:L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7"/>
  <sheetViews>
    <sheetView topLeftCell="A80" workbookViewId="0">
      <pane xSplit="1" topLeftCell="B301" activePane="topRight" state="frozen"/>
      <selection pane="topRight" activeCell="AC322" sqref="AC32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784</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785</v>
      </c>
      <c r="X5" s="1194">
        <v>1</v>
      </c>
      <c r="Y5" s="1194">
        <v>1</v>
      </c>
      <c r="Z5" s="1194">
        <v>1</v>
      </c>
      <c r="AA5" s="59">
        <v>46133</v>
      </c>
      <c r="AB5" s="379">
        <v>46133</v>
      </c>
      <c r="AC5" s="1364" t="s">
        <v>786</v>
      </c>
    </row>
    <row r="6" spans="1:29" ht="39.75" customHeight="1">
      <c r="A6" s="297" t="s">
        <v>111</v>
      </c>
      <c r="B6" s="311" t="s">
        <v>34</v>
      </c>
      <c r="C6" s="299">
        <v>45868</v>
      </c>
      <c r="D6" s="18" t="s">
        <v>891</v>
      </c>
      <c r="E6" s="19">
        <v>45716</v>
      </c>
      <c r="F6" s="18" t="s">
        <v>51</v>
      </c>
      <c r="G6" s="910" t="s">
        <v>112</v>
      </c>
      <c r="H6" s="20">
        <v>0</v>
      </c>
      <c r="I6" s="304" t="s">
        <v>784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790</v>
      </c>
      <c r="AC6" s="258"/>
    </row>
    <row r="7" spans="1:29" ht="39.75" customHeight="1">
      <c r="A7" s="500" t="s">
        <v>115</v>
      </c>
      <c r="B7" s="311" t="s">
        <v>34</v>
      </c>
      <c r="C7" s="299">
        <v>45991</v>
      </c>
      <c r="D7" s="19" t="s">
        <v>893</v>
      </c>
      <c r="E7" s="305">
        <v>45707</v>
      </c>
      <c r="F7" s="18" t="s">
        <v>51</v>
      </c>
      <c r="G7" s="441" t="s">
        <v>116</v>
      </c>
      <c r="H7" s="304">
        <v>0</v>
      </c>
      <c r="I7" s="304" t="s">
        <v>784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784</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784</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784</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784</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784</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784</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784</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790</v>
      </c>
      <c r="AC25" s="698" t="s">
        <v>936</v>
      </c>
    </row>
    <row r="26" spans="1:29" ht="39.75" customHeight="1">
      <c r="A26" s="802" t="s">
        <v>937</v>
      </c>
      <c r="B26" s="377" t="s">
        <v>34</v>
      </c>
      <c r="C26" s="689">
        <v>46096</v>
      </c>
      <c r="D26" s="1246" t="s">
        <v>52</v>
      </c>
      <c r="E26" s="699">
        <v>46077</v>
      </c>
      <c r="F26" s="700" t="s">
        <v>53</v>
      </c>
      <c r="G26" s="1246" t="s">
        <v>938</v>
      </c>
      <c r="H26" s="701">
        <v>0</v>
      </c>
      <c r="I26" s="372" t="s">
        <v>784</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784</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784</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784</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784</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3" t="s">
        <v>951</v>
      </c>
    </row>
    <row r="34" spans="1:29" ht="39.75" customHeight="1">
      <c r="A34" s="802" t="s">
        <v>952</v>
      </c>
      <c r="B34" s="377" t="s">
        <v>34</v>
      </c>
      <c r="C34" s="689">
        <v>46040</v>
      </c>
      <c r="D34" s="700" t="s">
        <v>54</v>
      </c>
      <c r="E34" s="699">
        <v>46042</v>
      </c>
      <c r="F34" s="700" t="s">
        <v>53</v>
      </c>
      <c r="G34" s="700"/>
      <c r="H34" s="701">
        <v>0</v>
      </c>
      <c r="I34" s="372" t="s">
        <v>784</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784</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784</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784</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790</v>
      </c>
      <c r="AB37" s="373" t="s">
        <v>790</v>
      </c>
      <c r="AC37" s="983" t="s">
        <v>962</v>
      </c>
    </row>
    <row r="38" spans="1:29" ht="39.75" customHeight="1">
      <c r="A38" s="1325" t="s">
        <v>963</v>
      </c>
      <c r="B38" s="1130" t="s">
        <v>34</v>
      </c>
      <c r="C38" s="605">
        <v>46053</v>
      </c>
      <c r="D38" s="607" t="s">
        <v>964</v>
      </c>
      <c r="E38" s="633">
        <v>46030</v>
      </c>
      <c r="F38" s="607" t="s">
        <v>53</v>
      </c>
      <c r="G38" s="925"/>
      <c r="H38" s="732">
        <v>0</v>
      </c>
      <c r="I38" s="1132" t="s">
        <v>784</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784</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790</v>
      </c>
      <c r="AB94" s="373" t="s">
        <v>790</v>
      </c>
      <c r="AC94" s="698" t="s">
        <v>1052</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1071</v>
      </c>
    </row>
    <row r="107" spans="1:29" ht="39.75" customHeight="1">
      <c r="A107" s="559" t="s">
        <v>1072</v>
      </c>
      <c r="B107" s="358" t="s">
        <v>31</v>
      </c>
      <c r="C107" s="367">
        <v>45960</v>
      </c>
      <c r="D107" s="360" t="s">
        <v>985</v>
      </c>
      <c r="E107" s="360">
        <v>45932</v>
      </c>
      <c r="F107" s="358" t="s">
        <v>57</v>
      </c>
      <c r="G107" s="361"/>
      <c r="H107" s="362">
        <v>79</v>
      </c>
      <c r="I107" s="1057"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1075</v>
      </c>
    </row>
    <row r="109" spans="1:29" ht="39.75" customHeight="1">
      <c r="A109" s="559" t="s">
        <v>1076</v>
      </c>
      <c r="B109" s="358" t="s">
        <v>31</v>
      </c>
      <c r="C109" s="367">
        <v>45976</v>
      </c>
      <c r="D109" s="360" t="s">
        <v>56</v>
      </c>
      <c r="E109" s="360">
        <v>45959</v>
      </c>
      <c r="F109" s="358" t="s">
        <v>61</v>
      </c>
      <c r="G109" s="361"/>
      <c r="H109" s="362">
        <v>61</v>
      </c>
      <c r="I109" s="1057"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1077</v>
      </c>
    </row>
    <row r="110" spans="1:29" ht="39.75" customHeight="1">
      <c r="A110" s="559" t="s">
        <v>1078</v>
      </c>
      <c r="B110" s="358" t="s">
        <v>31</v>
      </c>
      <c r="C110" s="367">
        <v>45976</v>
      </c>
      <c r="D110" s="360" t="s">
        <v>56</v>
      </c>
      <c r="E110" s="360">
        <v>45959</v>
      </c>
      <c r="F110" s="358" t="s">
        <v>1079</v>
      </c>
      <c r="G110" s="361"/>
      <c r="H110" s="362">
        <v>69</v>
      </c>
      <c r="I110" s="1057"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1080</v>
      </c>
    </row>
    <row r="111" spans="1:29" ht="39.75" customHeight="1">
      <c r="A111" s="559" t="s">
        <v>1081</v>
      </c>
      <c r="B111" s="358" t="s">
        <v>31</v>
      </c>
      <c r="C111" s="367">
        <v>45976</v>
      </c>
      <c r="D111" s="360" t="s">
        <v>56</v>
      </c>
      <c r="E111" s="360">
        <v>45958</v>
      </c>
      <c r="F111" s="358" t="s">
        <v>61</v>
      </c>
      <c r="G111" s="361"/>
      <c r="H111" s="362">
        <v>48</v>
      </c>
      <c r="I111" s="1057"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985</v>
      </c>
      <c r="E115" s="689">
        <v>46021</v>
      </c>
      <c r="F115" s="690" t="s">
        <v>61</v>
      </c>
      <c r="G115" s="690" t="s">
        <v>1093</v>
      </c>
      <c r="H115" s="691">
        <v>88</v>
      </c>
      <c r="I115" s="1057" t="s">
        <v>784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1008</v>
      </c>
      <c r="E116" s="689">
        <v>46021</v>
      </c>
      <c r="F116" s="690" t="s">
        <v>61</v>
      </c>
      <c r="G116" s="690" t="s">
        <v>1096</v>
      </c>
      <c r="H116" s="691">
        <v>58</v>
      </c>
      <c r="I116" s="1057" t="s">
        <v>784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985</v>
      </c>
      <c r="E117" s="689">
        <v>46045</v>
      </c>
      <c r="F117" s="690" t="s">
        <v>61</v>
      </c>
      <c r="G117" s="690" t="s">
        <v>1099</v>
      </c>
      <c r="H117" s="691">
        <v>69</v>
      </c>
      <c r="I117" s="1057" t="s">
        <v>784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967</v>
      </c>
      <c r="G119" s="442" t="s">
        <v>170</v>
      </c>
      <c r="H119" s="20">
        <v>82</v>
      </c>
      <c r="I119" s="304" t="s">
        <v>784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985</v>
      </c>
      <c r="E121" s="360">
        <v>45936</v>
      </c>
      <c r="F121" s="358" t="s">
        <v>61</v>
      </c>
      <c r="G121" s="361"/>
      <c r="H121" s="362">
        <v>83</v>
      </c>
      <c r="I121" s="1057"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967</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784</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790</v>
      </c>
      <c r="AC134" s="799" t="s">
        <v>1132</v>
      </c>
    </row>
    <row r="135" spans="1:29" ht="39.75" customHeight="1">
      <c r="A135" s="297" t="s">
        <v>1133</v>
      </c>
      <c r="B135" s="355" t="s">
        <v>31</v>
      </c>
      <c r="C135" s="19">
        <v>45899</v>
      </c>
      <c r="D135" s="18" t="s">
        <v>1134</v>
      </c>
      <c r="E135" s="299">
        <v>45876</v>
      </c>
      <c r="F135" s="305" t="s">
        <v>967</v>
      </c>
      <c r="G135" s="492" t="s">
        <v>1135</v>
      </c>
      <c r="H135" s="300">
        <v>0</v>
      </c>
      <c r="I135" s="301" t="s">
        <v>784</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967</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790</v>
      </c>
      <c r="AC139" s="901" t="s">
        <v>1144</v>
      </c>
    </row>
    <row r="140" spans="1:29" ht="39.75" customHeight="1">
      <c r="A140" s="297" t="s">
        <v>241</v>
      </c>
      <c r="B140" s="298" t="s">
        <v>31</v>
      </c>
      <c r="C140" s="455">
        <v>45805</v>
      </c>
      <c r="D140" s="455" t="s">
        <v>56</v>
      </c>
      <c r="E140" s="455">
        <v>45695</v>
      </c>
      <c r="F140" s="455" t="s">
        <v>967</v>
      </c>
      <c r="G140" s="1115"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967</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967</v>
      </c>
      <c r="G142" s="492" t="s">
        <v>1147</v>
      </c>
      <c r="H142" s="300">
        <v>0</v>
      </c>
      <c r="I142" s="301" t="s">
        <v>784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967</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784</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1154</v>
      </c>
    </row>
    <row r="147" spans="1:29" ht="39.75" customHeight="1">
      <c r="A147" s="802" t="s">
        <v>1155</v>
      </c>
      <c r="B147" s="690" t="s">
        <v>31</v>
      </c>
      <c r="C147" s="689">
        <v>46003</v>
      </c>
      <c r="D147" s="689" t="s">
        <v>56</v>
      </c>
      <c r="E147" s="689">
        <v>46002</v>
      </c>
      <c r="F147" s="690" t="s">
        <v>61</v>
      </c>
      <c r="G147" s="690"/>
      <c r="H147" s="691">
        <v>0</v>
      </c>
      <c r="I147" s="691" t="s">
        <v>784</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790</v>
      </c>
      <c r="AC147" s="720" t="s">
        <v>1156</v>
      </c>
    </row>
    <row r="148" spans="1:29" ht="39.75" customHeight="1">
      <c r="A148" s="559" t="s">
        <v>1157</v>
      </c>
      <c r="B148" s="358" t="s">
        <v>31</v>
      </c>
      <c r="C148" s="367">
        <v>45991</v>
      </c>
      <c r="D148" s="360" t="s">
        <v>985</v>
      </c>
      <c r="E148" s="360">
        <v>45953</v>
      </c>
      <c r="F148" s="358" t="s">
        <v>61</v>
      </c>
      <c r="G148" s="361" t="s">
        <v>1158</v>
      </c>
      <c r="H148" s="362">
        <v>0</v>
      </c>
      <c r="I148" s="362" t="s">
        <v>784</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784</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784</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784</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985</v>
      </c>
      <c r="E157" s="360">
        <v>45961</v>
      </c>
      <c r="F157" s="358" t="s">
        <v>57</v>
      </c>
      <c r="G157" s="361"/>
      <c r="H157" s="362">
        <v>0</v>
      </c>
      <c r="I157" s="362" t="s">
        <v>784</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985</v>
      </c>
      <c r="E159" s="689">
        <v>45965</v>
      </c>
      <c r="F159" s="690" t="s">
        <v>57</v>
      </c>
      <c r="G159" s="690" t="s">
        <v>1176</v>
      </c>
      <c r="H159" s="691">
        <v>0</v>
      </c>
      <c r="I159" s="1057" t="s">
        <v>784</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967</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967</v>
      </c>
      <c r="G161" s="361"/>
      <c r="H161" s="362">
        <v>385</v>
      </c>
      <c r="I161" s="1057" t="s">
        <v>784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1183</v>
      </c>
    </row>
    <row r="163" spans="1:29" ht="39.75" customHeight="1">
      <c r="A163" s="456" t="s">
        <v>1184</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1187</v>
      </c>
    </row>
    <row r="165" spans="1:29" ht="39.75" customHeight="1">
      <c r="A165" s="647" t="s">
        <v>1188</v>
      </c>
      <c r="B165" s="358" t="s">
        <v>31</v>
      </c>
      <c r="C165" s="367">
        <v>45960</v>
      </c>
      <c r="D165" s="360" t="s">
        <v>1189</v>
      </c>
      <c r="E165" s="360">
        <v>45915</v>
      </c>
      <c r="F165" s="358" t="s">
        <v>1190</v>
      </c>
      <c r="G165" s="361"/>
      <c r="H165" s="362">
        <v>384</v>
      </c>
      <c r="I165" s="1057" t="s">
        <v>784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967</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784</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784</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784</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784</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784</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784</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784</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1008</v>
      </c>
      <c r="E175" s="299">
        <v>45818</v>
      </c>
      <c r="F175" s="298" t="s">
        <v>1211</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790</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790</v>
      </c>
      <c r="AC182" s="27" t="s">
        <v>1219</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790</v>
      </c>
      <c r="AC184" s="11" t="s">
        <v>1221</v>
      </c>
    </row>
    <row r="185" spans="1:29" ht="39.75" customHeight="1">
      <c r="A185" s="500" t="s">
        <v>291</v>
      </c>
      <c r="B185" s="302" t="s">
        <v>28</v>
      </c>
      <c r="C185" s="19">
        <v>45772</v>
      </c>
      <c r="D185" s="19" t="s">
        <v>1216</v>
      </c>
      <c r="E185" s="305">
        <v>45695</v>
      </c>
      <c r="F185" s="18" t="s">
        <v>1218</v>
      </c>
      <c r="G185" s="441" t="s">
        <v>290</v>
      </c>
      <c r="H185" s="304">
        <v>86</v>
      </c>
      <c r="I185" s="304" t="s">
        <v>784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790</v>
      </c>
      <c r="AC186" s="27" t="s">
        <v>1222</v>
      </c>
    </row>
    <row r="187" spans="1:29" ht="39.75" customHeight="1">
      <c r="A187" s="500" t="s">
        <v>294</v>
      </c>
      <c r="B187" s="302" t="s">
        <v>28</v>
      </c>
      <c r="C187" s="19">
        <v>45772</v>
      </c>
      <c r="D187" s="305" t="s">
        <v>1008</v>
      </c>
      <c r="E187" s="305">
        <v>45686</v>
      </c>
      <c r="F187" s="305" t="s">
        <v>1211</v>
      </c>
      <c r="G187" s="441" t="s">
        <v>295</v>
      </c>
      <c r="H187" s="304">
        <v>81</v>
      </c>
      <c r="I187" s="301" t="s">
        <v>784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790</v>
      </c>
      <c r="AC189" s="1123" t="s">
        <v>1226</v>
      </c>
    </row>
    <row r="190" spans="1:29" ht="39.75" customHeight="1">
      <c r="A190" s="297" t="s">
        <v>300</v>
      </c>
      <c r="B190" s="302" t="s">
        <v>28</v>
      </c>
      <c r="C190" s="305">
        <v>45688</v>
      </c>
      <c r="D190" s="305" t="s">
        <v>473</v>
      </c>
      <c r="E190" s="305">
        <v>45692</v>
      </c>
      <c r="F190" s="19" t="s">
        <v>1214</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790</v>
      </c>
      <c r="AC193" s="1125" t="s">
        <v>1232</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790</v>
      </c>
      <c r="AC194" s="1123" t="s">
        <v>1233</v>
      </c>
    </row>
    <row r="195" spans="1:29" ht="39.75" customHeight="1">
      <c r="A195" s="297" t="s">
        <v>310</v>
      </c>
      <c r="B195" s="302" t="s">
        <v>28</v>
      </c>
      <c r="C195" s="19">
        <v>45772</v>
      </c>
      <c r="D195" s="18" t="s">
        <v>913</v>
      </c>
      <c r="E195" s="19">
        <v>45743</v>
      </c>
      <c r="F195" s="18" t="s">
        <v>1234</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790</v>
      </c>
      <c r="AC195" s="76" t="s">
        <v>1235</v>
      </c>
    </row>
    <row r="196" spans="1:29" ht="39.75" customHeight="1">
      <c r="A196" s="297" t="s">
        <v>312</v>
      </c>
      <c r="B196" s="302" t="s">
        <v>28</v>
      </c>
      <c r="C196" s="19">
        <v>45772</v>
      </c>
      <c r="D196" s="18" t="s">
        <v>1236</v>
      </c>
      <c r="E196" s="19">
        <v>45743</v>
      </c>
      <c r="F196" s="18" t="s">
        <v>55</v>
      </c>
      <c r="G196" s="303" t="s">
        <v>313</v>
      </c>
      <c r="H196" s="20">
        <v>88</v>
      </c>
      <c r="I196" s="304" t="s">
        <v>784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1225</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790</v>
      </c>
      <c r="AC197" s="76" t="s">
        <v>1237</v>
      </c>
    </row>
    <row r="198" spans="1:29" ht="39.75" customHeight="1">
      <c r="A198" s="297" t="s">
        <v>317</v>
      </c>
      <c r="B198" s="302" t="s">
        <v>28</v>
      </c>
      <c r="C198" s="305">
        <v>45711</v>
      </c>
      <c r="D198" s="305" t="s">
        <v>1230</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1008</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1008</v>
      </c>
      <c r="E208" s="19">
        <v>45743</v>
      </c>
      <c r="F208" s="18" t="s">
        <v>1211</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1008</v>
      </c>
      <c r="E211" s="19">
        <v>45743</v>
      </c>
      <c r="F211" s="18" t="s">
        <v>1211</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1211</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1008</v>
      </c>
      <c r="E215" s="19">
        <v>45716</v>
      </c>
      <c r="F215" s="18" t="s">
        <v>1211</v>
      </c>
      <c r="G215" s="303" t="s">
        <v>356</v>
      </c>
      <c r="H215" s="20">
        <v>82</v>
      </c>
      <c r="I215" s="304" t="s">
        <v>784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1008</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790</v>
      </c>
      <c r="AC220" s="11"/>
    </row>
    <row r="221" spans="1:29" ht="39.75" customHeight="1">
      <c r="A221" s="297" t="s">
        <v>372</v>
      </c>
      <c r="B221" s="302" t="s">
        <v>28</v>
      </c>
      <c r="C221" s="305">
        <v>45711</v>
      </c>
      <c r="D221" s="19" t="s">
        <v>1236</v>
      </c>
      <c r="E221" s="299">
        <v>45706</v>
      </c>
      <c r="F221" s="19" t="s">
        <v>55</v>
      </c>
      <c r="G221" s="306" t="s">
        <v>373</v>
      </c>
      <c r="H221" s="20">
        <v>85</v>
      </c>
      <c r="I221" s="304" t="s">
        <v>784</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1249</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1249</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1008</v>
      </c>
      <c r="E225" s="19">
        <v>45743</v>
      </c>
      <c r="F225" s="18" t="s">
        <v>1211</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1008</v>
      </c>
      <c r="E231" s="19">
        <v>45736</v>
      </c>
      <c r="F231" s="18" t="s">
        <v>1211</v>
      </c>
      <c r="G231" s="303" t="s">
        <v>413</v>
      </c>
      <c r="H231" s="20">
        <v>50</v>
      </c>
      <c r="I231" s="301" t="s">
        <v>784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1214</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784</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1079</v>
      </c>
      <c r="G239" s="821"/>
      <c r="H239" s="572">
        <v>68</v>
      </c>
      <c r="I239" s="577" t="s">
        <v>784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1079</v>
      </c>
      <c r="G240" s="821"/>
      <c r="H240" s="572">
        <v>85</v>
      </c>
      <c r="I240" s="577" t="s">
        <v>784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1079</v>
      </c>
      <c r="G241" s="821"/>
      <c r="H241" s="572">
        <v>87</v>
      </c>
      <c r="I241" s="577" t="s">
        <v>784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1079</v>
      </c>
      <c r="G242" s="742"/>
      <c r="H242" s="20">
        <v>68</v>
      </c>
      <c r="I242" s="304" t="s">
        <v>784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1276</v>
      </c>
    </row>
    <row r="243" spans="1:32" ht="39.75" customHeight="1">
      <c r="A243" s="906" t="s">
        <v>1277</v>
      </c>
      <c r="B243" s="1154" t="s">
        <v>1269</v>
      </c>
      <c r="C243" s="741">
        <v>46052</v>
      </c>
      <c r="D243" s="1155" t="s">
        <v>56</v>
      </c>
      <c r="E243" s="740">
        <v>46027</v>
      </c>
      <c r="F243" s="777" t="s">
        <v>1079</v>
      </c>
      <c r="G243" s="742"/>
      <c r="H243" s="20">
        <v>90</v>
      </c>
      <c r="I243" s="304" t="s">
        <v>784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1079</v>
      </c>
      <c r="G244" s="742"/>
      <c r="H244" s="20">
        <v>90</v>
      </c>
      <c r="I244" s="304" t="s">
        <v>784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1280</v>
      </c>
    </row>
    <row r="245" spans="1:32" ht="39.75" customHeight="1">
      <c r="A245" s="297" t="s">
        <v>1281</v>
      </c>
      <c r="B245" s="311" t="s">
        <v>1269</v>
      </c>
      <c r="C245" s="19">
        <v>46052</v>
      </c>
      <c r="D245" s="305" t="s">
        <v>56</v>
      </c>
      <c r="E245" s="19">
        <v>46027</v>
      </c>
      <c r="F245" s="817" t="s">
        <v>967</v>
      </c>
      <c r="G245" s="817"/>
      <c r="H245" s="747">
        <v>0</v>
      </c>
      <c r="I245" s="304" t="s">
        <v>784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1282</v>
      </c>
    </row>
    <row r="246" spans="1:32" ht="39.75" customHeight="1">
      <c r="A246" s="566" t="s">
        <v>1283</v>
      </c>
      <c r="B246" s="1184" t="s">
        <v>1269</v>
      </c>
      <c r="C246" s="24">
        <v>46052</v>
      </c>
      <c r="D246" s="1185" t="s">
        <v>56</v>
      </c>
      <c r="E246" s="1186">
        <v>46027</v>
      </c>
      <c r="F246" s="1187" t="s">
        <v>967</v>
      </c>
      <c r="G246" s="1187"/>
      <c r="H246" s="1188">
        <v>0</v>
      </c>
      <c r="I246" s="1189" t="s">
        <v>784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1284</v>
      </c>
    </row>
    <row r="247" spans="1:32" ht="39.75" customHeight="1">
      <c r="A247" s="297" t="s">
        <v>1285</v>
      </c>
      <c r="B247" s="311" t="s">
        <v>1269</v>
      </c>
      <c r="C247" s="19">
        <v>46045</v>
      </c>
      <c r="D247" s="305" t="s">
        <v>56</v>
      </c>
      <c r="E247" s="19"/>
      <c r="F247" s="18" t="s">
        <v>1286</v>
      </c>
      <c r="G247" s="303"/>
      <c r="H247" s="759">
        <v>80</v>
      </c>
      <c r="I247" s="304" t="s">
        <v>784</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784</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784</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784</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784</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790</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784</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790</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784</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784</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967</v>
      </c>
      <c r="G256" s="742" t="s">
        <v>1304</v>
      </c>
      <c r="H256" s="753">
        <v>89</v>
      </c>
      <c r="I256" s="1150" t="s">
        <v>784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967</v>
      </c>
      <c r="G257" s="492" t="s">
        <v>1307</v>
      </c>
      <c r="H257" s="300">
        <v>59</v>
      </c>
      <c r="I257" s="1150" t="s">
        <v>784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967</v>
      </c>
      <c r="G258" s="492" t="s">
        <v>1310</v>
      </c>
      <c r="H258" s="300">
        <v>89</v>
      </c>
      <c r="I258" s="1150" t="s">
        <v>784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967</v>
      </c>
      <c r="G259" s="492"/>
      <c r="H259" s="300">
        <v>88</v>
      </c>
      <c r="I259" s="1150" t="s">
        <v>784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967</v>
      </c>
      <c r="G260" s="492" t="s">
        <v>1315</v>
      </c>
      <c r="H260" s="300">
        <v>87</v>
      </c>
      <c r="I260" s="1150" t="s">
        <v>784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967</v>
      </c>
      <c r="G261" s="492"/>
      <c r="H261" s="300">
        <v>90</v>
      </c>
      <c r="I261" s="1150" t="s">
        <v>784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967</v>
      </c>
      <c r="G262" s="742" t="s">
        <v>1319</v>
      </c>
      <c r="H262" s="743">
        <v>90</v>
      </c>
      <c r="I262" s="1150" t="s">
        <v>784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1320</v>
      </c>
      <c r="AD262" s="793"/>
      <c r="AE262" s="793"/>
      <c r="AF262" s="955"/>
    </row>
    <row r="263" spans="1:32" ht="39.75" customHeight="1">
      <c r="A263" s="916" t="s">
        <v>1321</v>
      </c>
      <c r="B263" s="355" t="s">
        <v>1269</v>
      </c>
      <c r="C263" s="299">
        <v>45989</v>
      </c>
      <c r="D263" s="1153" t="s">
        <v>56</v>
      </c>
      <c r="E263" s="299">
        <v>45959</v>
      </c>
      <c r="F263" s="298" t="s">
        <v>967</v>
      </c>
      <c r="G263" s="492" t="s">
        <v>1322</v>
      </c>
      <c r="H263" s="300">
        <v>90</v>
      </c>
      <c r="I263" s="1150" t="s">
        <v>784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1323</v>
      </c>
      <c r="AD263" s="793"/>
      <c r="AE263" s="793"/>
      <c r="AF263" s="955"/>
    </row>
    <row r="264" spans="1:32" ht="39.75" customHeight="1">
      <c r="A264" s="906" t="s">
        <v>1324</v>
      </c>
      <c r="B264" s="355" t="s">
        <v>1269</v>
      </c>
      <c r="C264" s="741">
        <v>46019</v>
      </c>
      <c r="D264" s="1153" t="s">
        <v>56</v>
      </c>
      <c r="E264" s="741">
        <v>45959</v>
      </c>
      <c r="F264" s="742" t="s">
        <v>967</v>
      </c>
      <c r="G264" s="742" t="s">
        <v>1325</v>
      </c>
      <c r="H264" s="743">
        <v>90</v>
      </c>
      <c r="I264" s="1150" t="s">
        <v>784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967</v>
      </c>
      <c r="G265" s="492" t="s">
        <v>1328</v>
      </c>
      <c r="H265" s="300">
        <v>89</v>
      </c>
      <c r="I265" s="1150" t="s">
        <v>784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1329</v>
      </c>
      <c r="AD265" s="793"/>
      <c r="AE265" s="793"/>
      <c r="AF265" s="955"/>
    </row>
    <row r="266" spans="1:32" ht="39.75" customHeight="1">
      <c r="A266" s="906" t="s">
        <v>1330</v>
      </c>
      <c r="B266" s="355" t="s">
        <v>1269</v>
      </c>
      <c r="C266" s="741">
        <v>46021</v>
      </c>
      <c r="D266" s="1153" t="s">
        <v>56</v>
      </c>
      <c r="E266" s="741">
        <v>45959</v>
      </c>
      <c r="F266" s="742" t="s">
        <v>967</v>
      </c>
      <c r="G266" s="742" t="s">
        <v>1331</v>
      </c>
      <c r="H266" s="743">
        <v>88</v>
      </c>
      <c r="I266" s="1150" t="s">
        <v>784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967</v>
      </c>
      <c r="G267" s="742" t="s">
        <v>1334</v>
      </c>
      <c r="H267" s="743">
        <v>86</v>
      </c>
      <c r="I267" s="1150" t="s">
        <v>784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967</v>
      </c>
      <c r="G268" s="742" t="s">
        <v>1337</v>
      </c>
      <c r="H268" s="743">
        <v>87</v>
      </c>
      <c r="I268" s="1150" t="s">
        <v>784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967</v>
      </c>
      <c r="G269" s="742" t="s">
        <v>1340</v>
      </c>
      <c r="H269" s="743">
        <v>85</v>
      </c>
      <c r="I269" s="1150" t="s">
        <v>784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1341</v>
      </c>
      <c r="AD269" s="793"/>
      <c r="AE269" s="793"/>
      <c r="AF269" s="955"/>
    </row>
    <row r="270" spans="1:32" ht="39.75" customHeight="1">
      <c r="A270" s="906" t="s">
        <v>1342</v>
      </c>
      <c r="B270" s="355" t="s">
        <v>1269</v>
      </c>
      <c r="C270" s="741">
        <v>46019</v>
      </c>
      <c r="D270" s="1153" t="s">
        <v>56</v>
      </c>
      <c r="E270" s="741">
        <v>45959</v>
      </c>
      <c r="F270" s="742" t="s">
        <v>967</v>
      </c>
      <c r="G270" s="742" t="s">
        <v>1343</v>
      </c>
      <c r="H270" s="743">
        <v>87</v>
      </c>
      <c r="I270" s="1150" t="s">
        <v>784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967</v>
      </c>
      <c r="G271" s="742" t="s">
        <v>1346</v>
      </c>
      <c r="H271" s="743">
        <v>85</v>
      </c>
      <c r="I271" s="1150" t="s">
        <v>784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967</v>
      </c>
      <c r="G272" s="742" t="s">
        <v>1349</v>
      </c>
      <c r="H272" s="743">
        <v>76</v>
      </c>
      <c r="I272" s="1150" t="s">
        <v>784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967</v>
      </c>
      <c r="G273" s="769" t="s">
        <v>1352</v>
      </c>
      <c r="H273" s="770">
        <v>86</v>
      </c>
      <c r="I273" s="372" t="s">
        <v>784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967</v>
      </c>
      <c r="G274" s="742" t="s">
        <v>1355</v>
      </c>
      <c r="H274" s="743">
        <v>78</v>
      </c>
      <c r="I274" s="304" t="s">
        <v>784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967</v>
      </c>
      <c r="G275" s="742" t="s">
        <v>1358</v>
      </c>
      <c r="H275" s="743">
        <v>73</v>
      </c>
      <c r="I275" s="304" t="s">
        <v>784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1359</v>
      </c>
      <c r="AD275" s="793"/>
      <c r="AE275" s="793"/>
      <c r="AF275" s="955"/>
    </row>
    <row r="276" spans="1:32" ht="39.75" customHeight="1">
      <c r="A276" s="906" t="s">
        <v>1360</v>
      </c>
      <c r="B276" s="355" t="s">
        <v>1269</v>
      </c>
      <c r="C276" s="741">
        <v>46019</v>
      </c>
      <c r="D276" s="1153" t="s">
        <v>56</v>
      </c>
      <c r="E276" s="741">
        <v>45959</v>
      </c>
      <c r="F276" s="742" t="s">
        <v>967</v>
      </c>
      <c r="G276" s="742" t="s">
        <v>1361</v>
      </c>
      <c r="H276" s="743">
        <v>0</v>
      </c>
      <c r="I276" s="1150" t="s">
        <v>784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967</v>
      </c>
      <c r="G277" s="742" t="s">
        <v>1364</v>
      </c>
      <c r="H277" s="743">
        <v>0</v>
      </c>
      <c r="I277" s="1150" t="s">
        <v>784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1368</v>
      </c>
      <c r="B285" s="377" t="s">
        <v>34</v>
      </c>
      <c r="C285" s="360">
        <v>45960</v>
      </c>
      <c r="D285" s="360" t="s">
        <v>1369</v>
      </c>
      <c r="E285" s="360">
        <v>45909</v>
      </c>
      <c r="F285" s="360" t="s">
        <v>55</v>
      </c>
      <c r="G285" s="361" t="s">
        <v>1370</v>
      </c>
      <c r="H285" s="362">
        <v>0</v>
      </c>
      <c r="I285" s="362" t="s">
        <v>784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1371</v>
      </c>
    </row>
    <row r="286" spans="1:32" ht="39.75" customHeight="1">
      <c r="A286" s="920" t="s">
        <v>1372</v>
      </c>
      <c r="B286" s="1130" t="s">
        <v>34</v>
      </c>
      <c r="C286" s="605">
        <v>45999</v>
      </c>
      <c r="D286" s="607" t="s">
        <v>50</v>
      </c>
      <c r="E286" s="633">
        <v>45975</v>
      </c>
      <c r="F286" s="607" t="s">
        <v>55</v>
      </c>
      <c r="G286" s="1131" t="s">
        <v>1373</v>
      </c>
      <c r="H286" s="629">
        <v>0</v>
      </c>
      <c r="I286" s="1132" t="s">
        <v>784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1374</v>
      </c>
    </row>
    <row r="287" spans="1:32" ht="39.75" customHeight="1">
      <c r="A287" s="647" t="s">
        <v>122</v>
      </c>
      <c r="B287" s="377" t="s">
        <v>34</v>
      </c>
      <c r="C287" s="367">
        <v>45807</v>
      </c>
      <c r="D287" s="358" t="s">
        <v>891</v>
      </c>
      <c r="E287" s="366" t="s">
        <v>260</v>
      </c>
      <c r="F287" s="358" t="s">
        <v>51</v>
      </c>
      <c r="G287" s="368" t="s">
        <v>125</v>
      </c>
      <c r="H287" s="362">
        <v>84</v>
      </c>
      <c r="I287" s="372" t="s">
        <v>784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1375</v>
      </c>
    </row>
    <row r="288" spans="1:32" ht="39.75" customHeight="1">
      <c r="A288" s="559" t="s">
        <v>129</v>
      </c>
      <c r="B288" s="377" t="s">
        <v>34</v>
      </c>
      <c r="C288" s="360">
        <v>45991</v>
      </c>
      <c r="D288" s="366" t="s">
        <v>893</v>
      </c>
      <c r="E288" s="367">
        <v>45716</v>
      </c>
      <c r="F288" s="366" t="s">
        <v>51</v>
      </c>
      <c r="G288" s="368" t="s">
        <v>164</v>
      </c>
      <c r="H288" s="369">
        <v>44</v>
      </c>
      <c r="I288" s="372" t="s">
        <v>784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1376</v>
      </c>
    </row>
    <row r="289" spans="1:29" ht="39.75" customHeight="1">
      <c r="A289" s="1357" t="s">
        <v>1377</v>
      </c>
      <c r="B289" s="377" t="s">
        <v>34</v>
      </c>
      <c r="C289" s="1394">
        <v>46172</v>
      </c>
      <c r="D289" s="699" t="s">
        <v>54</v>
      </c>
      <c r="E289" s="699">
        <v>46101</v>
      </c>
      <c r="F289" s="700" t="s">
        <v>53</v>
      </c>
      <c r="G289" s="699" t="s">
        <v>1378</v>
      </c>
      <c r="H289" s="701">
        <v>0</v>
      </c>
      <c r="I289" s="372" t="s">
        <v>784</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1381</v>
      </c>
    </row>
    <row r="292" spans="1:29" ht="39.75" customHeight="1">
      <c r="A292" s="802" t="s">
        <v>1382</v>
      </c>
      <c r="B292" s="377" t="s">
        <v>34</v>
      </c>
      <c r="C292" s="689">
        <v>46040</v>
      </c>
      <c r="D292" s="700" t="s">
        <v>1383</v>
      </c>
      <c r="E292" s="699">
        <v>46034</v>
      </c>
      <c r="F292" s="700" t="s">
        <v>53</v>
      </c>
      <c r="G292" s="700"/>
      <c r="H292" s="701">
        <v>76</v>
      </c>
      <c r="I292" s="372" t="s">
        <v>784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1384</v>
      </c>
    </row>
    <row r="293" spans="1:29" ht="39.75" customHeight="1">
      <c r="A293" s="559" t="s">
        <v>1385</v>
      </c>
      <c r="B293" s="377" t="s">
        <v>34</v>
      </c>
      <c r="C293" s="689">
        <v>46040</v>
      </c>
      <c r="D293" s="366" t="s">
        <v>58</v>
      </c>
      <c r="E293" s="367">
        <v>46027</v>
      </c>
      <c r="F293" s="366" t="s">
        <v>53</v>
      </c>
      <c r="G293" s="700"/>
      <c r="H293" s="992">
        <v>109</v>
      </c>
      <c r="I293" s="372" t="s">
        <v>784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1386</v>
      </c>
    </row>
    <row r="294" spans="1:29" ht="39.75" customHeight="1">
      <c r="A294" s="559" t="s">
        <v>1387</v>
      </c>
      <c r="B294" s="377" t="s">
        <v>37</v>
      </c>
      <c r="C294" s="360">
        <v>46006</v>
      </c>
      <c r="D294" s="366" t="s">
        <v>52</v>
      </c>
      <c r="E294" s="367">
        <v>45987</v>
      </c>
      <c r="F294" s="366" t="s">
        <v>51</v>
      </c>
      <c r="G294" s="368" t="s">
        <v>1388</v>
      </c>
      <c r="H294" s="369">
        <v>35</v>
      </c>
      <c r="I294" s="372" t="s">
        <v>784</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1389</v>
      </c>
    </row>
    <row r="295" spans="1:29" ht="39.75" customHeight="1">
      <c r="A295" s="1357" t="s">
        <v>1390</v>
      </c>
      <c r="B295" s="377" t="s">
        <v>37</v>
      </c>
      <c r="C295" s="689">
        <v>46006</v>
      </c>
      <c r="D295" s="700" t="s">
        <v>52</v>
      </c>
      <c r="E295" s="699">
        <v>45987</v>
      </c>
      <c r="F295" s="700" t="s">
        <v>51</v>
      </c>
      <c r="G295" s="700" t="s">
        <v>1391</v>
      </c>
      <c r="H295" s="701">
        <v>30</v>
      </c>
      <c r="I295" s="372" t="s">
        <v>784</v>
      </c>
      <c r="J295" s="1060" t="s">
        <v>30</v>
      </c>
      <c r="K295" s="360" t="s">
        <v>602</v>
      </c>
      <c r="L295" s="701" t="s">
        <v>110</v>
      </c>
      <c r="M295" s="974">
        <v>31387.05</v>
      </c>
      <c r="N295" s="1508"/>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1392</v>
      </c>
    </row>
    <row r="296" spans="1:29" ht="39.75" customHeight="1">
      <c r="A296" s="559" t="s">
        <v>1393</v>
      </c>
      <c r="B296" s="377" t="s">
        <v>37</v>
      </c>
      <c r="C296" s="360">
        <v>46006</v>
      </c>
      <c r="D296" s="366" t="s">
        <v>52</v>
      </c>
      <c r="E296" s="367">
        <v>45975</v>
      </c>
      <c r="F296" s="366" t="s">
        <v>51</v>
      </c>
      <c r="G296" s="368" t="s">
        <v>1394</v>
      </c>
      <c r="H296" s="369">
        <v>86</v>
      </c>
      <c r="I296" s="372" t="s">
        <v>784</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1395</v>
      </c>
    </row>
    <row r="297" spans="1:29" ht="39.75" customHeight="1">
      <c r="A297" s="1357" t="s">
        <v>1396</v>
      </c>
      <c r="B297" s="377" t="s">
        <v>37</v>
      </c>
      <c r="C297" s="689">
        <v>46081</v>
      </c>
      <c r="D297" s="700" t="s">
        <v>52</v>
      </c>
      <c r="E297" s="699">
        <v>46043</v>
      </c>
      <c r="F297" s="700" t="s">
        <v>51</v>
      </c>
      <c r="G297" s="700" t="s">
        <v>1397</v>
      </c>
      <c r="H297" s="701">
        <v>61</v>
      </c>
      <c r="I297" s="372" t="s">
        <v>784</v>
      </c>
      <c r="J297" s="701" t="s">
        <v>30</v>
      </c>
      <c r="K297" s="699">
        <v>46038</v>
      </c>
      <c r="L297" s="701" t="s">
        <v>110</v>
      </c>
      <c r="M297" s="903">
        <v>56650</v>
      </c>
      <c r="N297" s="1509"/>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1398</v>
      </c>
    </row>
    <row r="298" spans="1:29" ht="39.75" customHeight="1">
      <c r="A298" s="559" t="s">
        <v>1399</v>
      </c>
      <c r="B298" s="377" t="s">
        <v>37</v>
      </c>
      <c r="C298" s="360">
        <v>46006</v>
      </c>
      <c r="D298" s="366" t="s">
        <v>52</v>
      </c>
      <c r="E298" s="367">
        <v>45980</v>
      </c>
      <c r="F298" s="366" t="s">
        <v>51</v>
      </c>
      <c r="G298" s="368" t="s">
        <v>1400</v>
      </c>
      <c r="H298" s="369">
        <v>75</v>
      </c>
      <c r="I298" s="372" t="s">
        <v>784</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1401</v>
      </c>
    </row>
    <row r="299" spans="1:29" ht="39.75" customHeight="1">
      <c r="A299" s="802" t="s">
        <v>1402</v>
      </c>
      <c r="B299" s="690" t="s">
        <v>31</v>
      </c>
      <c r="C299" s="689">
        <v>46073</v>
      </c>
      <c r="D299" s="689" t="s">
        <v>985</v>
      </c>
      <c r="E299" s="689"/>
      <c r="F299" s="690" t="s">
        <v>57</v>
      </c>
      <c r="G299" s="690" t="s">
        <v>1403</v>
      </c>
      <c r="H299" s="691">
        <v>0</v>
      </c>
      <c r="I299" s="1057" t="s">
        <v>784</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410" t="s">
        <v>1405</v>
      </c>
      <c r="B300" s="742" t="s">
        <v>31</v>
      </c>
      <c r="C300" s="741">
        <v>46020</v>
      </c>
      <c r="D300" s="741" t="s">
        <v>463</v>
      </c>
      <c r="E300" s="741">
        <v>46133</v>
      </c>
      <c r="F300" s="742" t="s">
        <v>61</v>
      </c>
      <c r="G300" s="742" t="s">
        <v>1406</v>
      </c>
      <c r="H300" s="743">
        <v>0</v>
      </c>
      <c r="I300" s="743" t="s">
        <v>784</v>
      </c>
      <c r="J300" s="743" t="s">
        <v>30</v>
      </c>
      <c r="K300" s="360" t="s">
        <v>602</v>
      </c>
      <c r="L300" s="743" t="s">
        <v>110</v>
      </c>
      <c r="M300" s="926">
        <v>17916.55</v>
      </c>
      <c r="N300" s="555"/>
      <c r="O300" s="948"/>
      <c r="P300" s="823">
        <v>17916.55</v>
      </c>
      <c r="Q300" s="743" t="s">
        <v>110</v>
      </c>
      <c r="R300" s="1465" t="s">
        <v>38</v>
      </c>
      <c r="S300" s="722">
        <v>46126</v>
      </c>
      <c r="T300" s="376">
        <v>1433</v>
      </c>
      <c r="U300" s="1411">
        <v>1362</v>
      </c>
      <c r="V300" s="365">
        <f ca="1">IFERROR($W300/$V300, 0)</f>
        <v>0.95045359385903694</v>
      </c>
      <c r="W300" s="702">
        <v>46134</v>
      </c>
      <c r="X300" s="816">
        <v>1</v>
      </c>
      <c r="Y300" s="1510">
        <v>0</v>
      </c>
      <c r="Z300" s="7">
        <v>0</v>
      </c>
      <c r="AA300" s="59">
        <v>46149</v>
      </c>
      <c r="AB300" s="497">
        <v>46149</v>
      </c>
      <c r="AC300" s="710" t="s">
        <v>1407</v>
      </c>
    </row>
    <row r="301" spans="1:29" ht="39.75" customHeight="1">
      <c r="A301" s="1410" t="s">
        <v>1408</v>
      </c>
      <c r="B301" s="742" t="s">
        <v>31</v>
      </c>
      <c r="C301" s="741">
        <v>46010</v>
      </c>
      <c r="D301" s="741" t="s">
        <v>463</v>
      </c>
      <c r="E301" s="741">
        <v>46133</v>
      </c>
      <c r="F301" s="742" t="s">
        <v>61</v>
      </c>
      <c r="G301" s="742" t="s">
        <v>1409</v>
      </c>
      <c r="H301" s="743">
        <v>0</v>
      </c>
      <c r="I301" s="301" t="s">
        <v>784</v>
      </c>
      <c r="J301" s="743" t="s">
        <v>30</v>
      </c>
      <c r="K301" s="741" t="s">
        <v>602</v>
      </c>
      <c r="L301" s="743" t="s">
        <v>110</v>
      </c>
      <c r="M301" s="926">
        <v>34863</v>
      </c>
      <c r="N301" s="555"/>
      <c r="O301" s="948"/>
      <c r="P301" s="823">
        <v>34863</v>
      </c>
      <c r="Q301" s="743" t="s">
        <v>110</v>
      </c>
      <c r="R301" s="1465" t="s">
        <v>38</v>
      </c>
      <c r="S301" s="722">
        <v>46126</v>
      </c>
      <c r="T301" s="333">
        <v>2307</v>
      </c>
      <c r="U301" s="1353">
        <v>2334</v>
      </c>
      <c r="V301" s="365">
        <f t="shared" ref="V301" ca="1" si="12">IFERROR($W301/$V301, 0)</f>
        <v>1.0117035110533159</v>
      </c>
      <c r="W301" s="702">
        <v>46134</v>
      </c>
      <c r="X301" s="816">
        <v>1</v>
      </c>
      <c r="Y301" s="1510">
        <v>0</v>
      </c>
      <c r="Z301" s="7">
        <v>0</v>
      </c>
      <c r="AA301" s="59">
        <v>46149</v>
      </c>
      <c r="AB301" s="497">
        <v>46149</v>
      </c>
      <c r="AC301" s="698" t="s">
        <v>1410</v>
      </c>
    </row>
    <row r="302" spans="1:29" ht="39.75" customHeight="1">
      <c r="A302" s="565" t="s">
        <v>227</v>
      </c>
      <c r="B302" s="684" t="s">
        <v>31</v>
      </c>
      <c r="C302" s="618">
        <v>45838</v>
      </c>
      <c r="D302" s="1140" t="s">
        <v>56</v>
      </c>
      <c r="E302" s="618">
        <v>45817</v>
      </c>
      <c r="F302" s="1140" t="s">
        <v>57</v>
      </c>
      <c r="G302" s="1141" t="s">
        <v>235</v>
      </c>
      <c r="H302" s="624">
        <v>0</v>
      </c>
      <c r="I302" s="1108" t="s">
        <v>784</v>
      </c>
      <c r="J302" s="624" t="s">
        <v>30</v>
      </c>
      <c r="K302" s="1142">
        <v>45821</v>
      </c>
      <c r="L302" s="1108" t="s">
        <v>110</v>
      </c>
      <c r="M302" s="625">
        <v>23436.55</v>
      </c>
      <c r="N302" s="1297"/>
      <c r="O302" s="1297"/>
      <c r="P302" s="897">
        <v>23436.55</v>
      </c>
      <c r="Q302" s="301" t="s">
        <v>110</v>
      </c>
      <c r="R302" s="1316" t="s">
        <v>38</v>
      </c>
      <c r="S302" s="619">
        <v>45817</v>
      </c>
      <c r="T302" s="463">
        <v>1769</v>
      </c>
      <c r="U302" s="686">
        <v>1044</v>
      </c>
      <c r="V302" s="29">
        <f>IFERROR(Table5[[#This Row],[Actual Redline Completed Footage UG]]/Table5[[#This Row],[Footage UG]], 0)</f>
        <v>0.5901639344262295</v>
      </c>
      <c r="W302" s="594">
        <v>45831</v>
      </c>
      <c r="X302" s="7">
        <v>1</v>
      </c>
      <c r="Y302" s="26">
        <v>1</v>
      </c>
      <c r="Z302" s="7">
        <v>1</v>
      </c>
      <c r="AA302" s="21">
        <v>45897</v>
      </c>
      <c r="AB302" s="451">
        <v>45897</v>
      </c>
      <c r="AC302" s="493" t="s">
        <v>1411</v>
      </c>
    </row>
    <row r="303" spans="1:29" ht="39.75" customHeight="1">
      <c r="A303" s="566" t="s">
        <v>245</v>
      </c>
      <c r="B303" s="599" t="s">
        <v>31</v>
      </c>
      <c r="C303" s="24">
        <v>45899</v>
      </c>
      <c r="D303" s="597" t="s">
        <v>56</v>
      </c>
      <c r="E303" s="597">
        <v>45882</v>
      </c>
      <c r="F303" s="648" t="s">
        <v>967</v>
      </c>
      <c r="G303" s="652" t="s">
        <v>1147</v>
      </c>
      <c r="H303" s="578">
        <v>0</v>
      </c>
      <c r="I303" s="582" t="s">
        <v>784</v>
      </c>
      <c r="J303" s="578" t="s">
        <v>30</v>
      </c>
      <c r="K303" s="299">
        <v>45882</v>
      </c>
      <c r="L303" s="300" t="s">
        <v>110</v>
      </c>
      <c r="M303" s="639">
        <v>13056.5</v>
      </c>
      <c r="N303" s="41"/>
      <c r="O303" s="595"/>
      <c r="P303" s="897">
        <v>13056.5</v>
      </c>
      <c r="Q303" s="300" t="s">
        <v>110</v>
      </c>
      <c r="R303" s="1316" t="s">
        <v>38</v>
      </c>
      <c r="S303" s="497">
        <v>45882</v>
      </c>
      <c r="T303" s="333">
        <v>1100</v>
      </c>
      <c r="U303" s="560">
        <v>1110</v>
      </c>
      <c r="V303" s="29">
        <f>IFERROR(Table5[[#This Row],[Actual Redline Completed Footage UG]]/Table5[[#This Row],[Footage UG]], 0)</f>
        <v>1.009090909090909</v>
      </c>
      <c r="W303" s="502">
        <v>45887</v>
      </c>
      <c r="X303" s="917">
        <v>1</v>
      </c>
      <c r="Y303" s="917">
        <v>1</v>
      </c>
      <c r="Z303" s="1466">
        <v>1</v>
      </c>
      <c r="AA303" s="1511">
        <v>45926</v>
      </c>
      <c r="AB303" s="379">
        <v>45926</v>
      </c>
      <c r="AC303" s="602" t="s">
        <v>1148</v>
      </c>
    </row>
    <row r="304" spans="1:29" ht="39.75" customHeight="1">
      <c r="A304" s="559" t="s">
        <v>1412</v>
      </c>
      <c r="B304" s="358" t="s">
        <v>31</v>
      </c>
      <c r="C304" s="367">
        <v>45930</v>
      </c>
      <c r="D304" s="360" t="s">
        <v>1413</v>
      </c>
      <c r="E304" s="360">
        <v>45916</v>
      </c>
      <c r="F304" s="358" t="s">
        <v>57</v>
      </c>
      <c r="G304" s="361"/>
      <c r="H304" s="362">
        <v>84</v>
      </c>
      <c r="I304" s="1057" t="s">
        <v>784</v>
      </c>
      <c r="J304" s="362" t="s">
        <v>36</v>
      </c>
      <c r="K304" s="358" t="s">
        <v>38</v>
      </c>
      <c r="L304" s="362" t="s">
        <v>110</v>
      </c>
      <c r="M304" s="639">
        <v>30892</v>
      </c>
      <c r="N304" s="415"/>
      <c r="O304" s="415"/>
      <c r="P304" s="924">
        <v>30892</v>
      </c>
      <c r="Q304" s="300" t="s">
        <v>110</v>
      </c>
      <c r="R304" s="1316" t="s">
        <v>38</v>
      </c>
      <c r="S304" s="497">
        <v>45911</v>
      </c>
      <c r="T304" s="333">
        <v>2811</v>
      </c>
      <c r="U304" s="560">
        <v>2732</v>
      </c>
      <c r="V304" s="3">
        <f>IFERROR($U304/$T304, 0)</f>
        <v>0.97189612237637857</v>
      </c>
      <c r="W304" s="21">
        <v>45922</v>
      </c>
      <c r="X304" s="785">
        <v>1</v>
      </c>
      <c r="Y304" s="280">
        <v>1</v>
      </c>
      <c r="Z304" s="365">
        <v>1</v>
      </c>
      <c r="AA304" s="373" t="s">
        <v>888</v>
      </c>
      <c r="AB304" s="373" t="s">
        <v>888</v>
      </c>
      <c r="AC304" s="602" t="s">
        <v>1414</v>
      </c>
    </row>
    <row r="305" spans="1:30" ht="39.75" customHeight="1">
      <c r="A305" s="920" t="s">
        <v>1415</v>
      </c>
      <c r="B305" s="358" t="s">
        <v>31</v>
      </c>
      <c r="C305" s="360">
        <v>46017</v>
      </c>
      <c r="D305" s="360" t="s">
        <v>1181</v>
      </c>
      <c r="E305" s="360">
        <v>45936</v>
      </c>
      <c r="F305" s="358" t="s">
        <v>57</v>
      </c>
      <c r="G305" s="361"/>
      <c r="H305" s="362">
        <v>157</v>
      </c>
      <c r="I305" s="1057" t="s">
        <v>784</v>
      </c>
      <c r="J305" s="362" t="s">
        <v>36</v>
      </c>
      <c r="K305" s="360">
        <v>45943</v>
      </c>
      <c r="L305" s="362" t="s">
        <v>110</v>
      </c>
      <c r="M305" s="639">
        <v>64059.5</v>
      </c>
      <c r="N305" s="415"/>
      <c r="O305" s="415"/>
      <c r="P305" s="639">
        <v>64059.5</v>
      </c>
      <c r="Q305" s="300" t="s">
        <v>110</v>
      </c>
      <c r="R305" s="1316" t="s">
        <v>38</v>
      </c>
      <c r="S305" s="497">
        <v>45943</v>
      </c>
      <c r="T305" s="364">
        <v>4725</v>
      </c>
      <c r="U305" s="560">
        <v>4535</v>
      </c>
      <c r="V305" s="3">
        <v>0.96</v>
      </c>
      <c r="W305" s="21">
        <v>45971</v>
      </c>
      <c r="X305" s="785">
        <v>1</v>
      </c>
      <c r="Y305" s="280">
        <v>1</v>
      </c>
      <c r="Z305" s="365">
        <v>1</v>
      </c>
      <c r="AA305" s="363">
        <v>46001</v>
      </c>
      <c r="AB305" s="373" t="s">
        <v>888</v>
      </c>
      <c r="AC305" s="1145"/>
    </row>
    <row r="306" spans="1:30" ht="39.75" customHeight="1">
      <c r="A306" s="1332" t="s">
        <v>1416</v>
      </c>
      <c r="B306" s="1336" t="s">
        <v>41</v>
      </c>
      <c r="C306" s="299">
        <v>46081</v>
      </c>
      <c r="D306" s="1246" t="s">
        <v>1383</v>
      </c>
      <c r="E306" s="1280">
        <v>46059</v>
      </c>
      <c r="F306" s="1337" t="s">
        <v>51</v>
      </c>
      <c r="G306" s="1337"/>
      <c r="H306" s="1299">
        <v>171</v>
      </c>
      <c r="I306" s="1338" t="s">
        <v>784</v>
      </c>
      <c r="J306" s="1299" t="s">
        <v>36</v>
      </c>
      <c r="K306" s="1339">
        <v>46062</v>
      </c>
      <c r="L306" s="1182" t="s">
        <v>110</v>
      </c>
      <c r="M306" s="1340">
        <v>160211</v>
      </c>
      <c r="N306" s="41"/>
      <c r="O306" s="575"/>
      <c r="P306" s="1340">
        <v>160211</v>
      </c>
      <c r="Q306" s="1183" t="s">
        <v>110</v>
      </c>
      <c r="R306" s="1319" t="s">
        <v>38</v>
      </c>
      <c r="S306" s="1514">
        <v>46062</v>
      </c>
      <c r="T306" s="1341">
        <v>10731</v>
      </c>
      <c r="U306" s="1342">
        <v>10731</v>
      </c>
      <c r="V306" s="79">
        <f>IFERROR(Table5[[#This Row],[Actual Redline Completed Footage UG]]/Table5[[#This Row],[Footage UG]], 0)</f>
        <v>1</v>
      </c>
      <c r="W306" s="1368">
        <v>46070</v>
      </c>
      <c r="X306" s="1343">
        <v>1</v>
      </c>
      <c r="Y306" s="1343">
        <v>1</v>
      </c>
      <c r="Z306" s="1343">
        <v>1</v>
      </c>
      <c r="AA306" s="363">
        <v>46118</v>
      </c>
      <c r="AB306" s="363">
        <v>46140</v>
      </c>
      <c r="AC306" s="1242" t="s">
        <v>1417</v>
      </c>
    </row>
    <row r="307" spans="1:30" ht="39.75" customHeight="1">
      <c r="A307" s="1362" t="s">
        <v>1418</v>
      </c>
      <c r="B307" s="1064" t="s">
        <v>40</v>
      </c>
      <c r="C307" s="360">
        <v>46111</v>
      </c>
      <c r="D307" s="1246" t="s">
        <v>52</v>
      </c>
      <c r="E307" s="367">
        <v>46106</v>
      </c>
      <c r="F307" s="700" t="s">
        <v>51</v>
      </c>
      <c r="G307" s="700" t="s">
        <v>1419</v>
      </c>
      <c r="H307" s="997">
        <v>0</v>
      </c>
      <c r="I307" s="304" t="s">
        <v>784</v>
      </c>
      <c r="J307" s="747" t="s">
        <v>30</v>
      </c>
      <c r="K307" s="360" t="s">
        <v>602</v>
      </c>
      <c r="L307" s="747" t="s">
        <v>110</v>
      </c>
      <c r="M307" s="1366">
        <v>26639.1</v>
      </c>
      <c r="N307" s="1512"/>
      <c r="O307" s="575"/>
      <c r="P307" s="1513">
        <v>26639.1</v>
      </c>
      <c r="Q307" s="747" t="s">
        <v>110</v>
      </c>
      <c r="R307" s="1465" t="s">
        <v>38</v>
      </c>
      <c r="S307" s="502">
        <v>46087</v>
      </c>
      <c r="T307" s="9">
        <v>2136</v>
      </c>
      <c r="U307" s="1361">
        <v>2179</v>
      </c>
      <c r="V307" s="365">
        <f ca="1">IFERROR($W307/$V307, 0)</f>
        <v>1.0201310861423221</v>
      </c>
      <c r="W307" s="21">
        <v>46112</v>
      </c>
      <c r="X307" s="816">
        <v>1</v>
      </c>
      <c r="Y307" s="816">
        <v>1</v>
      </c>
      <c r="Z307" s="816">
        <v>1</v>
      </c>
      <c r="AA307" s="373" t="s">
        <v>888</v>
      </c>
      <c r="AB307" s="373" t="s">
        <v>888</v>
      </c>
      <c r="AC307" s="1248" t="s">
        <v>1420</v>
      </c>
    </row>
    <row r="308" spans="1:30" ht="39.75" customHeight="1">
      <c r="A308" s="1346" t="s">
        <v>1421</v>
      </c>
      <c r="B308" s="1064" t="s">
        <v>40</v>
      </c>
      <c r="C308" s="360">
        <v>46140</v>
      </c>
      <c r="D308" s="366" t="s">
        <v>52</v>
      </c>
      <c r="E308" s="367">
        <v>46106</v>
      </c>
      <c r="F308" s="700" t="s">
        <v>51</v>
      </c>
      <c r="G308" s="700" t="s">
        <v>1422</v>
      </c>
      <c r="H308" s="997">
        <v>0</v>
      </c>
      <c r="I308" s="304" t="s">
        <v>784</v>
      </c>
      <c r="J308" s="747" t="s">
        <v>30</v>
      </c>
      <c r="K308" s="360" t="s">
        <v>602</v>
      </c>
      <c r="L308" s="747" t="s">
        <v>110</v>
      </c>
      <c r="M308" s="1366">
        <v>5779.1</v>
      </c>
      <c r="N308" s="1512"/>
      <c r="O308" s="575"/>
      <c r="P308" s="1513">
        <v>5779.1</v>
      </c>
      <c r="Q308" s="747" t="s">
        <v>110</v>
      </c>
      <c r="R308" s="1465" t="s">
        <v>38</v>
      </c>
      <c r="S308" s="1321">
        <v>46106</v>
      </c>
      <c r="T308" s="995">
        <v>406</v>
      </c>
      <c r="U308" s="1352">
        <v>417</v>
      </c>
      <c r="V308" s="365">
        <f ca="1">IFERROR($W308/$V308, 0)</f>
        <v>1.0270935960591132</v>
      </c>
      <c r="W308" s="1001">
        <v>46119</v>
      </c>
      <c r="X308" s="816">
        <v>1</v>
      </c>
      <c r="Y308" s="816">
        <v>1</v>
      </c>
      <c r="Z308" s="816">
        <v>1</v>
      </c>
      <c r="AA308" s="373" t="s">
        <v>888</v>
      </c>
      <c r="AB308" s="373" t="s">
        <v>888</v>
      </c>
      <c r="AC308" s="1248" t="s">
        <v>1423</v>
      </c>
    </row>
    <row r="309" spans="1:30" ht="39.75" customHeight="1">
      <c r="A309" s="1346" t="s">
        <v>1424</v>
      </c>
      <c r="B309" s="1064" t="s">
        <v>40</v>
      </c>
      <c r="C309" s="360">
        <v>46111</v>
      </c>
      <c r="D309" s="366" t="s">
        <v>50</v>
      </c>
      <c r="E309" s="367">
        <v>46087</v>
      </c>
      <c r="F309" s="700" t="s">
        <v>51</v>
      </c>
      <c r="G309" s="700" t="s">
        <v>1425</v>
      </c>
      <c r="H309" s="997">
        <v>0</v>
      </c>
      <c r="I309" s="304" t="s">
        <v>784</v>
      </c>
      <c r="J309" s="747" t="s">
        <v>30</v>
      </c>
      <c r="K309" s="360" t="s">
        <v>602</v>
      </c>
      <c r="L309" s="747" t="s">
        <v>110</v>
      </c>
      <c r="M309" s="1366">
        <v>9496.2000000000007</v>
      </c>
      <c r="N309" s="1512"/>
      <c r="O309" s="575"/>
      <c r="P309" s="1513">
        <v>9496.2000000000007</v>
      </c>
      <c r="Q309" s="747" t="s">
        <v>110</v>
      </c>
      <c r="R309" s="1465" t="s">
        <v>38</v>
      </c>
      <c r="S309" s="1321">
        <v>46087</v>
      </c>
      <c r="T309" s="995">
        <v>742</v>
      </c>
      <c r="U309" s="1352">
        <v>752</v>
      </c>
      <c r="V309" s="365">
        <f ca="1">IFERROR($W309/$V309, 0)</f>
        <v>1.013477088948787</v>
      </c>
      <c r="W309" s="1001">
        <v>46115</v>
      </c>
      <c r="X309" s="816">
        <v>1</v>
      </c>
      <c r="Y309" s="816">
        <v>1</v>
      </c>
      <c r="Z309" s="816">
        <v>1</v>
      </c>
      <c r="AA309" s="373" t="s">
        <v>888</v>
      </c>
      <c r="AB309" s="373" t="s">
        <v>888</v>
      </c>
      <c r="AC309" s="698" t="s">
        <v>1195</v>
      </c>
    </row>
    <row r="310" spans="1:30" ht="39.75" customHeight="1">
      <c r="A310" s="1146" t="s">
        <v>264</v>
      </c>
      <c r="B310" s="359" t="s">
        <v>28</v>
      </c>
      <c r="C310" s="345">
        <v>45716</v>
      </c>
      <c r="D310" s="345" t="s">
        <v>50</v>
      </c>
      <c r="E310" s="345">
        <v>45701</v>
      </c>
      <c r="F310" s="366" t="s">
        <v>59</v>
      </c>
      <c r="G310" s="1147" t="s">
        <v>116</v>
      </c>
      <c r="H310" s="372">
        <v>0</v>
      </c>
      <c r="I310" s="372" t="s">
        <v>38</v>
      </c>
      <c r="J310" s="372" t="s">
        <v>30</v>
      </c>
      <c r="K310" s="345">
        <v>45705</v>
      </c>
      <c r="L310" s="372" t="s">
        <v>110</v>
      </c>
      <c r="M310" s="1148">
        <v>1295</v>
      </c>
      <c r="N310" s="1149"/>
      <c r="O310" s="1296"/>
      <c r="P310" s="1148">
        <v>1295</v>
      </c>
      <c r="Q310" s="304" t="s">
        <v>110</v>
      </c>
      <c r="R310" s="1316" t="s">
        <v>38</v>
      </c>
      <c r="S310" s="501">
        <v>45706</v>
      </c>
      <c r="T310" s="378">
        <v>153</v>
      </c>
      <c r="U310" s="387">
        <v>153</v>
      </c>
      <c r="V310" s="3">
        <f>IFERROR($U310/$T310, 0)</f>
        <v>1</v>
      </c>
      <c r="W310" s="502">
        <v>45754</v>
      </c>
      <c r="X310" s="365">
        <v>1</v>
      </c>
      <c r="Y310" s="365">
        <v>1</v>
      </c>
      <c r="Z310" s="365">
        <v>1</v>
      </c>
      <c r="AA310" s="373" t="s">
        <v>888</v>
      </c>
      <c r="AB310" s="373" t="s">
        <v>888</v>
      </c>
      <c r="AC310" s="107" t="s">
        <v>1426</v>
      </c>
    </row>
    <row r="311" spans="1:30" ht="39.75" customHeight="1">
      <c r="A311" s="566" t="s">
        <v>275</v>
      </c>
      <c r="B311" s="568" t="s">
        <v>28</v>
      </c>
      <c r="C311" s="24">
        <v>45772</v>
      </c>
      <c r="D311" s="569" t="s">
        <v>1216</v>
      </c>
      <c r="E311" s="24">
        <v>45716</v>
      </c>
      <c r="F311" s="569" t="s">
        <v>1218</v>
      </c>
      <c r="G311" s="598" t="s">
        <v>276</v>
      </c>
      <c r="H311" s="572">
        <v>56</v>
      </c>
      <c r="I311" s="572" t="s">
        <v>784</v>
      </c>
      <c r="J311" s="572" t="s">
        <v>30</v>
      </c>
      <c r="K311" s="385">
        <v>45716</v>
      </c>
      <c r="L311" s="51" t="s">
        <v>110</v>
      </c>
      <c r="M311" s="573">
        <v>45321.5</v>
      </c>
      <c r="N311" s="41"/>
      <c r="O311" s="595"/>
      <c r="P311" s="573">
        <v>45321.5</v>
      </c>
      <c r="Q311" s="20" t="s">
        <v>110</v>
      </c>
      <c r="R311" s="1316" t="s">
        <v>38</v>
      </c>
      <c r="S311" s="502">
        <v>45722</v>
      </c>
      <c r="T311" s="9">
        <v>3642</v>
      </c>
      <c r="U311" s="382">
        <v>3666</v>
      </c>
      <c r="V311" s="1090">
        <f>IFERROR(Table5[[#This Row],[Actual Redline Completed Footage UG]]/Table5[[#This Row],[Footage UG]], 0)</f>
        <v>1.0065897858319606</v>
      </c>
      <c r="W311" s="502">
        <v>45734</v>
      </c>
      <c r="X311" s="365">
        <v>1</v>
      </c>
      <c r="Y311" s="365">
        <v>1</v>
      </c>
      <c r="Z311" s="365">
        <v>1</v>
      </c>
      <c r="AA311" s="370">
        <v>45972</v>
      </c>
      <c r="AB311" s="370">
        <v>45972</v>
      </c>
      <c r="AC311" s="135"/>
    </row>
    <row r="312" spans="1:30" ht="39.75" customHeight="1">
      <c r="A312" s="566" t="s">
        <v>345</v>
      </c>
      <c r="B312" s="568" t="s">
        <v>28</v>
      </c>
      <c r="C312" s="24">
        <v>45772</v>
      </c>
      <c r="D312" s="569" t="s">
        <v>1225</v>
      </c>
      <c r="E312" s="24">
        <v>45743</v>
      </c>
      <c r="F312" s="569" t="s">
        <v>1218</v>
      </c>
      <c r="G312" s="571" t="s">
        <v>346</v>
      </c>
      <c r="H312" s="572">
        <v>63</v>
      </c>
      <c r="I312" s="577" t="s">
        <v>784</v>
      </c>
      <c r="J312" s="578" t="s">
        <v>30</v>
      </c>
      <c r="K312" s="649">
        <v>45741</v>
      </c>
      <c r="L312" s="591" t="s">
        <v>110</v>
      </c>
      <c r="M312" s="650">
        <v>41813</v>
      </c>
      <c r="N312" s="41"/>
      <c r="O312" s="595"/>
      <c r="P312" s="650">
        <v>41813</v>
      </c>
      <c r="Q312" s="300" t="s">
        <v>110</v>
      </c>
      <c r="R312" s="1316" t="s">
        <v>38</v>
      </c>
      <c r="S312" s="451">
        <v>45745</v>
      </c>
      <c r="T312" s="6">
        <v>3243</v>
      </c>
      <c r="U312" s="601">
        <v>3290</v>
      </c>
      <c r="V312" s="29">
        <f>IFERROR(Table5[[#This Row],[Actual Redline Completed Footage UG]]/Table5[[#This Row],[Footage UG]], 0)</f>
        <v>1.0144927536231885</v>
      </c>
      <c r="W312" s="281">
        <v>45761</v>
      </c>
      <c r="X312" s="256">
        <v>1</v>
      </c>
      <c r="Y312" s="256">
        <v>1</v>
      </c>
      <c r="Z312" s="256">
        <v>1</v>
      </c>
      <c r="AA312" s="370">
        <v>45917</v>
      </c>
      <c r="AB312" s="370">
        <v>45917</v>
      </c>
      <c r="AC312" s="651" t="s">
        <v>1427</v>
      </c>
    </row>
    <row r="313" spans="1:30" ht="39.75" customHeight="1">
      <c r="A313" s="566" t="s">
        <v>353</v>
      </c>
      <c r="B313" s="568" t="s">
        <v>28</v>
      </c>
      <c r="C313" s="24">
        <v>45772</v>
      </c>
      <c r="D313" s="570" t="s">
        <v>1008</v>
      </c>
      <c r="E313" s="24">
        <v>45708</v>
      </c>
      <c r="F313" s="570" t="s">
        <v>1211</v>
      </c>
      <c r="G313" s="576" t="s">
        <v>354</v>
      </c>
      <c r="H313" s="572">
        <v>82</v>
      </c>
      <c r="I313" s="577" t="s">
        <v>784</v>
      </c>
      <c r="J313" s="572" t="s">
        <v>30</v>
      </c>
      <c r="K313" s="381">
        <v>45698</v>
      </c>
      <c r="L313" s="386" t="s">
        <v>110</v>
      </c>
      <c r="M313" s="573">
        <v>71979</v>
      </c>
      <c r="N313" s="555"/>
      <c r="O313" s="1297"/>
      <c r="P313" s="573">
        <v>71979</v>
      </c>
      <c r="Q313" s="304" t="s">
        <v>110</v>
      </c>
      <c r="R313" s="1316" t="s">
        <v>38</v>
      </c>
      <c r="S313" s="497">
        <v>45694</v>
      </c>
      <c r="T313" s="9">
        <v>5628</v>
      </c>
      <c r="U313" s="382">
        <v>3927</v>
      </c>
      <c r="V313" s="29">
        <f>IFERROR(Table5[[#This Row],[Actual Redline Completed Footage UG]]/Table5[[#This Row],[Footage UG]], 0)</f>
        <v>0.69776119402985071</v>
      </c>
      <c r="W313" s="502">
        <v>45742</v>
      </c>
      <c r="X313" s="365">
        <v>1</v>
      </c>
      <c r="Y313" s="365">
        <v>1</v>
      </c>
      <c r="Z313" s="365">
        <v>1</v>
      </c>
      <c r="AA313" s="388">
        <v>45901</v>
      </c>
      <c r="AB313" s="388">
        <v>45901</v>
      </c>
      <c r="AC313" s="135"/>
    </row>
    <row r="314" spans="1:30" ht="39.75" customHeight="1">
      <c r="A314" s="916" t="s">
        <v>382</v>
      </c>
      <c r="B314" s="302" t="s">
        <v>28</v>
      </c>
      <c r="C314" s="19">
        <v>45742</v>
      </c>
      <c r="D314" s="675" t="s">
        <v>1230</v>
      </c>
      <c r="E314" s="305">
        <v>45680</v>
      </c>
      <c r="F314" s="18" t="s">
        <v>59</v>
      </c>
      <c r="G314" s="441" t="s">
        <v>383</v>
      </c>
      <c r="H314" s="20">
        <v>79</v>
      </c>
      <c r="I314" s="1150" t="s">
        <v>983</v>
      </c>
      <c r="J314" s="629" t="s">
        <v>30</v>
      </c>
      <c r="K314" s="298" t="s">
        <v>38</v>
      </c>
      <c r="L314" s="304" t="s">
        <v>110</v>
      </c>
      <c r="M314" s="907">
        <v>64790.5</v>
      </c>
      <c r="N314" s="952"/>
      <c r="O314" s="952"/>
      <c r="P314" s="907">
        <v>64790.5</v>
      </c>
      <c r="Q314" s="304" t="s">
        <v>110</v>
      </c>
      <c r="R314" s="1316" t="s">
        <v>38</v>
      </c>
      <c r="S314" s="129">
        <v>45675</v>
      </c>
      <c r="T314" s="5">
        <v>4975</v>
      </c>
      <c r="U314" s="601">
        <v>4975</v>
      </c>
      <c r="V314" s="3">
        <f>IFERROR($U314/$T314, 0)</f>
        <v>1</v>
      </c>
      <c r="W314" s="129">
        <v>45680</v>
      </c>
      <c r="X314" s="280">
        <v>0</v>
      </c>
      <c r="Y314" s="280">
        <v>0</v>
      </c>
      <c r="Z314" s="280">
        <v>0</v>
      </c>
      <c r="AA314" s="373" t="s">
        <v>888</v>
      </c>
      <c r="AB314" s="373" t="s">
        <v>888</v>
      </c>
      <c r="AC314" s="27" t="s">
        <v>1428</v>
      </c>
    </row>
    <row r="315" spans="1:30" ht="39.75" customHeight="1">
      <c r="A315" s="919" t="s">
        <v>1429</v>
      </c>
      <c r="B315" s="568" t="s">
        <v>28</v>
      </c>
      <c r="C315" s="597">
        <v>45991</v>
      </c>
      <c r="D315" s="676" t="s">
        <v>50</v>
      </c>
      <c r="E315" s="24">
        <v>45743</v>
      </c>
      <c r="F315" s="569" t="s">
        <v>59</v>
      </c>
      <c r="G315" s="571" t="s">
        <v>387</v>
      </c>
      <c r="H315" s="572">
        <v>69</v>
      </c>
      <c r="I315" s="1057" t="s">
        <v>784</v>
      </c>
      <c r="J315" s="362" t="s">
        <v>30</v>
      </c>
      <c r="K315" s="19">
        <v>45741</v>
      </c>
      <c r="L315" s="300" t="s">
        <v>110</v>
      </c>
      <c r="M315" s="897">
        <v>67734.5</v>
      </c>
      <c r="N315" s="922"/>
      <c r="O315" s="922"/>
      <c r="P315" s="897">
        <v>67734.5</v>
      </c>
      <c r="Q315" s="300" t="s">
        <v>110</v>
      </c>
      <c r="R315" s="1316" t="s">
        <v>38</v>
      </c>
      <c r="S315" s="129">
        <v>45744</v>
      </c>
      <c r="T315" s="5">
        <v>4822</v>
      </c>
      <c r="U315" s="788">
        <v>4993</v>
      </c>
      <c r="V315" s="3">
        <f>IFERROR(Table5[[#This Row],[Actual Redline Completed Footage UG]]/Table5[[#This Row],[Footage UG]], 0)</f>
        <v>1.035462463708005</v>
      </c>
      <c r="W315" s="21">
        <v>45784</v>
      </c>
      <c r="X315" s="280">
        <v>0</v>
      </c>
      <c r="Y315" s="280">
        <v>0</v>
      </c>
      <c r="Z315" s="280">
        <v>0</v>
      </c>
      <c r="AA315" s="373" t="s">
        <v>888</v>
      </c>
      <c r="AB315" s="373" t="s">
        <v>888</v>
      </c>
      <c r="AC315" s="27" t="s">
        <v>1430</v>
      </c>
    </row>
    <row r="316" spans="1:30" ht="39.75" customHeight="1">
      <c r="A316" s="802" t="s">
        <v>1431</v>
      </c>
      <c r="B316" s="359" t="s">
        <v>28</v>
      </c>
      <c r="C316" s="689">
        <v>46008</v>
      </c>
      <c r="D316" s="689" t="s">
        <v>1432</v>
      </c>
      <c r="E316" s="699">
        <v>45743</v>
      </c>
      <c r="F316" s="700" t="s">
        <v>59</v>
      </c>
      <c r="G316" s="700" t="s">
        <v>1433</v>
      </c>
      <c r="H316" s="701">
        <v>54</v>
      </c>
      <c r="I316" s="1057" t="s">
        <v>784</v>
      </c>
      <c r="J316" s="691" t="s">
        <v>30</v>
      </c>
      <c r="K316" s="699">
        <v>45741</v>
      </c>
      <c r="L316" s="691" t="s">
        <v>110</v>
      </c>
      <c r="M316" s="903">
        <v>45215.5</v>
      </c>
      <c r="N316" s="555"/>
      <c r="O316" s="948"/>
      <c r="P316" s="903">
        <v>45215.5</v>
      </c>
      <c r="Q316" s="743" t="s">
        <v>110</v>
      </c>
      <c r="R316" s="1317" t="s">
        <v>38</v>
      </c>
      <c r="S316" s="780">
        <v>45744</v>
      </c>
      <c r="T316" s="706">
        <v>3796</v>
      </c>
      <c r="U316" s="804">
        <v>3772</v>
      </c>
      <c r="V316" s="3">
        <f>IFERROR(Table5[[#This Row],[Actual Redline Completed Footage UG]]/Table5[[#This Row],[Footage UG]], 0)</f>
        <v>0.9936775553213909</v>
      </c>
      <c r="W316" s="704">
        <v>45996</v>
      </c>
      <c r="X316" s="697">
        <v>0</v>
      </c>
      <c r="Y316" s="697">
        <v>0</v>
      </c>
      <c r="Z316" s="280">
        <v>0</v>
      </c>
      <c r="AA316" s="373" t="s">
        <v>888</v>
      </c>
      <c r="AB316" s="373" t="s">
        <v>888</v>
      </c>
      <c r="AC316" s="1096" t="s">
        <v>1434</v>
      </c>
    </row>
    <row r="317" spans="1:30" ht="39.75" customHeight="1">
      <c r="A317" s="919" t="s">
        <v>392</v>
      </c>
      <c r="B317" s="568" t="s">
        <v>28</v>
      </c>
      <c r="C317" s="597">
        <v>45991</v>
      </c>
      <c r="D317" s="667" t="s">
        <v>1435</v>
      </c>
      <c r="E317" s="570">
        <v>45735</v>
      </c>
      <c r="F317" s="569" t="s">
        <v>59</v>
      </c>
      <c r="G317" s="571" t="s">
        <v>393</v>
      </c>
      <c r="H317" s="572">
        <v>70</v>
      </c>
      <c r="I317" s="1057" t="s">
        <v>784</v>
      </c>
      <c r="J317" s="369" t="s">
        <v>30</v>
      </c>
      <c r="K317" s="299">
        <v>45716</v>
      </c>
      <c r="L317" s="20" t="s">
        <v>110</v>
      </c>
      <c r="M317" s="907">
        <v>56262.5</v>
      </c>
      <c r="N317" s="555"/>
      <c r="O317" s="555"/>
      <c r="P317" s="907">
        <v>56262.5</v>
      </c>
      <c r="Q317" s="20" t="s">
        <v>110</v>
      </c>
      <c r="R317" s="1316" t="s">
        <v>38</v>
      </c>
      <c r="S317" s="129">
        <v>45744</v>
      </c>
      <c r="T317" s="5">
        <v>4870</v>
      </c>
      <c r="U317" s="788">
        <v>4921</v>
      </c>
      <c r="V317" s="3">
        <f>IFERROR(Table5[[#This Row],[Actual Redline Completed Footage UG]]/Table5[[#This Row],[Footage UG]], 0)</f>
        <v>1.0104722792607803</v>
      </c>
      <c r="W317" s="21">
        <v>45754</v>
      </c>
      <c r="X317" s="365">
        <v>1</v>
      </c>
      <c r="Y317" s="365">
        <v>1</v>
      </c>
      <c r="Z317" s="365">
        <v>1</v>
      </c>
      <c r="AA317" s="373" t="s">
        <v>888</v>
      </c>
      <c r="AB317" s="373" t="s">
        <v>888</v>
      </c>
      <c r="AC317" s="38" t="s">
        <v>1436</v>
      </c>
    </row>
    <row r="318" spans="1:30" ht="39.75" customHeight="1">
      <c r="A318" s="802" t="s">
        <v>1437</v>
      </c>
      <c r="B318" s="359" t="s">
        <v>28</v>
      </c>
      <c r="C318" s="689">
        <v>46080</v>
      </c>
      <c r="D318" s="366" t="s">
        <v>1438</v>
      </c>
      <c r="E318" s="699">
        <v>45700</v>
      </c>
      <c r="F318" s="366" t="s">
        <v>59</v>
      </c>
      <c r="G318" s="699" t="s">
        <v>395</v>
      </c>
      <c r="H318" s="701">
        <v>81</v>
      </c>
      <c r="I318" s="1057" t="s">
        <v>784</v>
      </c>
      <c r="J318" s="701" t="s">
        <v>30</v>
      </c>
      <c r="K318" s="699">
        <v>45702</v>
      </c>
      <c r="L318" s="372" t="s">
        <v>110</v>
      </c>
      <c r="M318" s="903">
        <v>70635</v>
      </c>
      <c r="N318" s="555"/>
      <c r="O318" s="575"/>
      <c r="P318" s="903">
        <v>70635</v>
      </c>
      <c r="Q318" s="304" t="s">
        <v>110</v>
      </c>
      <c r="R318" s="1317" t="s">
        <v>38</v>
      </c>
      <c r="S318" s="780">
        <v>45696</v>
      </c>
      <c r="T318" s="703">
        <v>6092</v>
      </c>
      <c r="U318" s="804">
        <v>6008</v>
      </c>
      <c r="V318" s="3">
        <f>IFERROR(Table5[[#This Row],[Actual Redline Completed Footage UG]]/Table5[[#This Row],[Footage UG]], 0)</f>
        <v>0.98621142481943536</v>
      </c>
      <c r="W318" s="702">
        <v>45747</v>
      </c>
      <c r="X318" s="365">
        <v>1</v>
      </c>
      <c r="Y318" s="365">
        <v>1</v>
      </c>
      <c r="Z318" s="365">
        <v>1</v>
      </c>
      <c r="AA318" s="373" t="s">
        <v>888</v>
      </c>
      <c r="AB318" s="373" t="s">
        <v>888</v>
      </c>
      <c r="AC318" s="807" t="s">
        <v>1439</v>
      </c>
    </row>
    <row r="319" spans="1:30" ht="39.75" customHeight="1">
      <c r="A319" s="559" t="s">
        <v>1440</v>
      </c>
      <c r="B319" s="359" t="s">
        <v>28</v>
      </c>
      <c r="C319" s="360">
        <v>45991</v>
      </c>
      <c r="D319" s="360" t="s">
        <v>50</v>
      </c>
      <c r="E319" s="367">
        <v>45743</v>
      </c>
      <c r="F319" s="366" t="s">
        <v>59</v>
      </c>
      <c r="G319" s="368" t="s">
        <v>401</v>
      </c>
      <c r="H319" s="369">
        <v>70</v>
      </c>
      <c r="I319" s="1057" t="s">
        <v>784</v>
      </c>
      <c r="J319" s="362" t="s">
        <v>30</v>
      </c>
      <c r="K319" s="367">
        <v>45741</v>
      </c>
      <c r="L319" s="362" t="s">
        <v>110</v>
      </c>
      <c r="M319" s="574">
        <v>67735.5</v>
      </c>
      <c r="N319" s="555"/>
      <c r="O319" s="948"/>
      <c r="P319" s="574">
        <v>67735.5</v>
      </c>
      <c r="Q319" s="300" t="s">
        <v>110</v>
      </c>
      <c r="R319" s="1316" t="s">
        <v>38</v>
      </c>
      <c r="S319" s="502">
        <v>45779</v>
      </c>
      <c r="T319" s="9">
        <v>6152</v>
      </c>
      <c r="U319" s="382">
        <v>6020</v>
      </c>
      <c r="V319" s="3">
        <v>0.98</v>
      </c>
      <c r="W319" s="502">
        <v>45792</v>
      </c>
      <c r="X319" s="365">
        <v>1</v>
      </c>
      <c r="Y319" s="365">
        <v>1</v>
      </c>
      <c r="Z319" s="365">
        <v>1</v>
      </c>
      <c r="AA319" s="373" t="s">
        <v>888</v>
      </c>
      <c r="AB319" s="373" t="s">
        <v>888</v>
      </c>
      <c r="AC319" s="278" t="s">
        <v>1441</v>
      </c>
    </row>
    <row r="320" spans="1:30" ht="39.75" customHeight="1">
      <c r="A320" s="638" t="s">
        <v>416</v>
      </c>
      <c r="B320" s="359" t="s">
        <v>28</v>
      </c>
      <c r="C320" s="367">
        <v>45742</v>
      </c>
      <c r="D320" s="366" t="s">
        <v>1008</v>
      </c>
      <c r="E320" s="367">
        <v>45708</v>
      </c>
      <c r="F320" s="345" t="s">
        <v>1211</v>
      </c>
      <c r="G320" s="368" t="s">
        <v>417</v>
      </c>
      <c r="H320" s="369">
        <v>0</v>
      </c>
      <c r="I320" s="362" t="s">
        <v>38</v>
      </c>
      <c r="J320" s="369" t="s">
        <v>30</v>
      </c>
      <c r="K320" s="367">
        <v>45712</v>
      </c>
      <c r="L320" s="369" t="s">
        <v>110</v>
      </c>
      <c r="M320" s="574">
        <v>14262</v>
      </c>
      <c r="N320" s="555"/>
      <c r="O320" s="948"/>
      <c r="P320" s="574">
        <v>14262</v>
      </c>
      <c r="Q320" s="20" t="s">
        <v>110</v>
      </c>
      <c r="R320" s="1316" t="s">
        <v>38</v>
      </c>
      <c r="S320" s="502">
        <v>45712</v>
      </c>
      <c r="T320" s="378">
        <v>826</v>
      </c>
      <c r="U320" s="387">
        <v>810</v>
      </c>
      <c r="V320" s="29">
        <f>IFERROR(Table5[[#This Row],[Actual Redline Completed Footage UG]]/Table5[[#This Row],[Footage UG]], 0)</f>
        <v>0.98062953995157387</v>
      </c>
      <c r="W320" s="502">
        <v>45741</v>
      </c>
      <c r="X320" s="280">
        <v>1</v>
      </c>
      <c r="Y320" s="280">
        <v>1</v>
      </c>
      <c r="Z320" s="280">
        <v>1</v>
      </c>
      <c r="AA320" s="370">
        <v>45867</v>
      </c>
      <c r="AB320" s="370">
        <v>45867</v>
      </c>
      <c r="AC320" s="135"/>
      <c r="AD320" s="964"/>
    </row>
    <row r="321" spans="1:32" ht="39.75" customHeight="1">
      <c r="A321" s="566" t="s">
        <v>429</v>
      </c>
      <c r="B321" s="568" t="s">
        <v>28</v>
      </c>
      <c r="C321" s="24">
        <v>45742</v>
      </c>
      <c r="D321" s="569" t="s">
        <v>1244</v>
      </c>
      <c r="E321" s="24">
        <v>45708</v>
      </c>
      <c r="F321" s="570" t="s">
        <v>55</v>
      </c>
      <c r="G321" s="571" t="s">
        <v>430</v>
      </c>
      <c r="H321" s="572">
        <v>0</v>
      </c>
      <c r="I321" s="572" t="s">
        <v>784</v>
      </c>
      <c r="J321" s="572" t="s">
        <v>30</v>
      </c>
      <c r="K321" s="367">
        <v>45714</v>
      </c>
      <c r="L321" s="369" t="s">
        <v>110</v>
      </c>
      <c r="M321" s="574">
        <v>93462.85</v>
      </c>
      <c r="N321" s="575"/>
      <c r="O321" s="948"/>
      <c r="P321" s="574">
        <v>93462.85</v>
      </c>
      <c r="Q321" s="20" t="s">
        <v>110</v>
      </c>
      <c r="R321" s="1316" t="s">
        <v>38</v>
      </c>
      <c r="S321" s="501">
        <v>45709</v>
      </c>
      <c r="T321" s="378">
        <v>7497</v>
      </c>
      <c r="U321" s="387">
        <v>7251</v>
      </c>
      <c r="V321" s="29">
        <f>IFERROR(Table5[[#This Row],[Actual Redline Completed Footage UG]]/Table5[[#This Row],[Footage UG]], 0)</f>
        <v>0.96718687474989995</v>
      </c>
      <c r="W321" s="502">
        <v>45728</v>
      </c>
      <c r="X321" s="365">
        <v>1</v>
      </c>
      <c r="Y321" s="365">
        <v>1</v>
      </c>
      <c r="Z321" s="365">
        <v>1</v>
      </c>
      <c r="AA321" s="370">
        <v>45916</v>
      </c>
      <c r="AB321" s="370">
        <v>45916</v>
      </c>
      <c r="AC321" s="135"/>
      <c r="AD321" s="963"/>
      <c r="AE321" s="957"/>
      <c r="AF321" s="958"/>
    </row>
    <row r="322" spans="1:32" ht="39.75" customHeight="1">
      <c r="A322" s="1357" t="s">
        <v>431</v>
      </c>
      <c r="B322" s="359" t="s">
        <v>28</v>
      </c>
      <c r="C322" s="689">
        <v>46080</v>
      </c>
      <c r="D322" s="700" t="s">
        <v>466</v>
      </c>
      <c r="E322" s="699">
        <v>45748</v>
      </c>
      <c r="F322" s="366" t="s">
        <v>59</v>
      </c>
      <c r="G322" s="700" t="s">
        <v>432</v>
      </c>
      <c r="H322" s="701">
        <v>0</v>
      </c>
      <c r="I322" s="701" t="s">
        <v>784</v>
      </c>
      <c r="J322" s="701" t="s">
        <v>30</v>
      </c>
      <c r="K322" s="699">
        <v>46028</v>
      </c>
      <c r="L322" s="701" t="s">
        <v>110</v>
      </c>
      <c r="M322" s="903">
        <v>29634.15</v>
      </c>
      <c r="N322" s="1509"/>
      <c r="O322" s="575"/>
      <c r="P322" s="903">
        <v>29634.15</v>
      </c>
      <c r="Q322" s="747" t="s">
        <v>110</v>
      </c>
      <c r="R322" s="1465" t="s">
        <v>38</v>
      </c>
      <c r="S322" s="780">
        <v>45743</v>
      </c>
      <c r="T322" s="703">
        <v>1831</v>
      </c>
      <c r="U322" s="1358">
        <v>1929</v>
      </c>
      <c r="V322" s="365">
        <f ca="1">IFERROR($W322/$V322, 0)</f>
        <v>1.0535226652102676</v>
      </c>
      <c r="W322" s="702">
        <v>45790</v>
      </c>
      <c r="X322" s="697">
        <v>0</v>
      </c>
      <c r="Y322" s="697">
        <v>0</v>
      </c>
      <c r="Z322" s="703">
        <v>0</v>
      </c>
      <c r="AA322" s="373" t="s">
        <v>888</v>
      </c>
      <c r="AB322" s="373" t="s">
        <v>888</v>
      </c>
      <c r="AC322" s="710" t="s">
        <v>869</v>
      </c>
      <c r="AD322" s="963"/>
      <c r="AE322" s="957"/>
      <c r="AF322" s="958"/>
    </row>
    <row r="323" spans="1:32" ht="39.75" customHeight="1">
      <c r="A323" s="1257" t="s">
        <v>518</v>
      </c>
      <c r="B323" s="1258" t="s">
        <v>28</v>
      </c>
      <c r="C323" s="1259">
        <v>46048</v>
      </c>
      <c r="D323" s="1259" t="s">
        <v>1432</v>
      </c>
      <c r="E323" s="1260">
        <v>45748</v>
      </c>
      <c r="F323" s="1261" t="s">
        <v>59</v>
      </c>
      <c r="G323" s="1246" t="s">
        <v>1442</v>
      </c>
      <c r="H323" s="1182">
        <v>0</v>
      </c>
      <c r="I323" s="1182" t="s">
        <v>784</v>
      </c>
      <c r="J323" s="1228" t="s">
        <v>30</v>
      </c>
      <c r="K323" s="1260">
        <v>45742</v>
      </c>
      <c r="L323" s="1228" t="s">
        <v>110</v>
      </c>
      <c r="M323" s="1262">
        <v>13442.35</v>
      </c>
      <c r="N323" s="555"/>
      <c r="O323" s="575"/>
      <c r="P323" s="1262">
        <v>13442.35</v>
      </c>
      <c r="Q323" s="1299" t="s">
        <v>110</v>
      </c>
      <c r="R323" s="1319" t="s">
        <v>38</v>
      </c>
      <c r="S323" s="1322">
        <v>46027</v>
      </c>
      <c r="T323" s="1263">
        <v>831</v>
      </c>
      <c r="U323" s="1266">
        <v>910</v>
      </c>
      <c r="V323" s="3">
        <f>IFERROR(Table5[[#This Row],[Actual Redline Completed Footage UG]]/Table5[[#This Row],[Footage UG]], 0)</f>
        <v>1.095066185318893</v>
      </c>
      <c r="W323" s="1229">
        <v>46034</v>
      </c>
      <c r="X323" s="1194">
        <v>0</v>
      </c>
      <c r="Y323" s="1194">
        <v>0</v>
      </c>
      <c r="Z323" s="280">
        <v>0</v>
      </c>
      <c r="AA323" s="373" t="s">
        <v>888</v>
      </c>
      <c r="AB323" s="373" t="s">
        <v>888</v>
      </c>
      <c r="AC323" s="1265" t="s">
        <v>1443</v>
      </c>
      <c r="AD323" s="963"/>
      <c r="AE323" s="957"/>
      <c r="AF323" s="958"/>
    </row>
    <row r="324" spans="1:32" ht="39.75" customHeight="1">
      <c r="A324" s="566" t="s">
        <v>439</v>
      </c>
      <c r="B324" s="568" t="s">
        <v>28</v>
      </c>
      <c r="C324" s="24">
        <v>45924</v>
      </c>
      <c r="D324" s="570" t="s">
        <v>56</v>
      </c>
      <c r="E324" s="24">
        <v>45772</v>
      </c>
      <c r="F324" s="569" t="s">
        <v>59</v>
      </c>
      <c r="G324" s="569" t="s">
        <v>440</v>
      </c>
      <c r="H324" s="572">
        <v>0</v>
      </c>
      <c r="I324" s="572" t="s">
        <v>784</v>
      </c>
      <c r="J324" s="572" t="s">
        <v>30</v>
      </c>
      <c r="K324" s="360" t="s">
        <v>602</v>
      </c>
      <c r="L324" s="362" t="s">
        <v>110</v>
      </c>
      <c r="M324" s="639">
        <v>4397.6499999999996</v>
      </c>
      <c r="N324" s="575"/>
      <c r="O324" s="948"/>
      <c r="P324" s="639">
        <v>4397.6499999999996</v>
      </c>
      <c r="Q324" s="300" t="s">
        <v>110</v>
      </c>
      <c r="R324" s="1316" t="s">
        <v>38</v>
      </c>
      <c r="S324" s="497">
        <v>45852</v>
      </c>
      <c r="T324" s="364">
        <v>129</v>
      </c>
      <c r="U324" s="646">
        <v>129</v>
      </c>
      <c r="V324" s="79">
        <v>1</v>
      </c>
      <c r="W324" s="502">
        <v>45856</v>
      </c>
      <c r="X324" s="280">
        <v>0</v>
      </c>
      <c r="Y324" s="280">
        <v>0</v>
      </c>
      <c r="Z324" s="280">
        <v>0</v>
      </c>
      <c r="AA324" s="370">
        <v>45972</v>
      </c>
      <c r="AB324" s="370">
        <v>45972</v>
      </c>
      <c r="AC324" s="330" t="s">
        <v>1444</v>
      </c>
      <c r="AD324" s="342"/>
      <c r="AE324" s="793"/>
      <c r="AF324" s="955"/>
    </row>
    <row r="325" spans="1:32" ht="39.75" customHeight="1">
      <c r="A325" s="919" t="s">
        <v>1445</v>
      </c>
      <c r="B325" s="359" t="s">
        <v>28</v>
      </c>
      <c r="C325" s="597">
        <v>46008</v>
      </c>
      <c r="D325" s="1152" t="s">
        <v>1446</v>
      </c>
      <c r="E325" s="24">
        <v>45938</v>
      </c>
      <c r="F325" s="366" t="s">
        <v>59</v>
      </c>
      <c r="G325" s="1147"/>
      <c r="H325" s="572">
        <v>193</v>
      </c>
      <c r="I325" s="1057" t="s">
        <v>784</v>
      </c>
      <c r="J325" s="362" t="s">
        <v>36</v>
      </c>
      <c r="K325" s="345">
        <v>46303</v>
      </c>
      <c r="L325" s="591" t="s">
        <v>110</v>
      </c>
      <c r="M325" s="907">
        <v>86136</v>
      </c>
      <c r="N325" s="555"/>
      <c r="O325" s="948"/>
      <c r="P325" s="907">
        <v>86136</v>
      </c>
      <c r="Q325" s="300" t="s">
        <v>110</v>
      </c>
      <c r="R325" s="1316" t="s">
        <v>38</v>
      </c>
      <c r="S325" s="129">
        <v>45938</v>
      </c>
      <c r="T325" s="378">
        <v>7655</v>
      </c>
      <c r="U325" s="387">
        <v>8528</v>
      </c>
      <c r="V325" s="256">
        <v>1.1100000000000001</v>
      </c>
      <c r="W325" s="21">
        <v>45943</v>
      </c>
      <c r="X325" s="26">
        <v>1</v>
      </c>
      <c r="Y325" s="26">
        <v>1</v>
      </c>
      <c r="Z325" s="365">
        <v>1</v>
      </c>
      <c r="AA325" s="373" t="s">
        <v>888</v>
      </c>
      <c r="AB325" s="373" t="s">
        <v>888</v>
      </c>
      <c r="AC325" s="107"/>
      <c r="AD325" s="342"/>
      <c r="AE325" s="793"/>
      <c r="AF325" s="955"/>
    </row>
    <row r="326" spans="1:32" ht="39.75" customHeight="1">
      <c r="A326" s="647" t="s">
        <v>1447</v>
      </c>
      <c r="B326" s="568" t="s">
        <v>28</v>
      </c>
      <c r="C326" s="597">
        <v>46008</v>
      </c>
      <c r="D326" s="676" t="s">
        <v>1448</v>
      </c>
      <c r="E326" s="24">
        <v>45952</v>
      </c>
      <c r="F326" s="366" t="s">
        <v>59</v>
      </c>
      <c r="G326" s="571"/>
      <c r="H326" s="572">
        <v>139</v>
      </c>
      <c r="I326" s="1057" t="s">
        <v>784</v>
      </c>
      <c r="J326" s="362" t="s">
        <v>36</v>
      </c>
      <c r="K326" s="360" t="s">
        <v>602</v>
      </c>
      <c r="L326" s="629" t="s">
        <v>110</v>
      </c>
      <c r="M326" s="907">
        <v>42766.5</v>
      </c>
      <c r="N326" s="555"/>
      <c r="O326" s="555"/>
      <c r="P326" s="907">
        <v>42766.5</v>
      </c>
      <c r="Q326" s="20" t="s">
        <v>110</v>
      </c>
      <c r="R326" s="1316" t="s">
        <v>38</v>
      </c>
      <c r="S326" s="129">
        <v>45939</v>
      </c>
      <c r="T326" s="5">
        <v>6699</v>
      </c>
      <c r="U326" s="788">
        <v>7175</v>
      </c>
      <c r="V326" s="1065">
        <f>IFERROR($U326/$T326, 0)</f>
        <v>1.0710553814002091</v>
      </c>
      <c r="W326" s="21">
        <v>45954</v>
      </c>
      <c r="X326" s="464">
        <v>1</v>
      </c>
      <c r="Y326" s="464">
        <v>1</v>
      </c>
      <c r="Z326" s="365">
        <v>1</v>
      </c>
      <c r="AA326" s="373" t="s">
        <v>888</v>
      </c>
      <c r="AB326" s="373" t="s">
        <v>888</v>
      </c>
      <c r="AC326" s="959"/>
      <c r="AD326" s="342"/>
      <c r="AE326" s="793"/>
      <c r="AF326" s="955"/>
    </row>
    <row r="327" spans="1:32" ht="39.75" customHeight="1">
      <c r="A327" s="559" t="s">
        <v>1449</v>
      </c>
      <c r="B327" s="631" t="s">
        <v>1269</v>
      </c>
      <c r="C327" s="360">
        <v>46045</v>
      </c>
      <c r="D327" s="375" t="s">
        <v>56</v>
      </c>
      <c r="E327" s="360">
        <v>45959</v>
      </c>
      <c r="F327" s="358" t="s">
        <v>1286</v>
      </c>
      <c r="G327" s="361" t="s">
        <v>1450</v>
      </c>
      <c r="H327" s="668">
        <v>78</v>
      </c>
      <c r="I327" s="372" t="s">
        <v>784</v>
      </c>
      <c r="J327" s="369" t="s">
        <v>30</v>
      </c>
      <c r="K327" s="360">
        <v>45964</v>
      </c>
      <c r="L327" s="369" t="s">
        <v>110</v>
      </c>
      <c r="M327" s="929">
        <v>170</v>
      </c>
      <c r="N327" s="818"/>
      <c r="O327" s="705"/>
      <c r="P327" s="929">
        <v>170</v>
      </c>
      <c r="Q327" s="20" t="s">
        <v>110</v>
      </c>
      <c r="R327" s="1316" t="s">
        <v>38</v>
      </c>
      <c r="S327" s="497">
        <v>45964</v>
      </c>
      <c r="T327" s="672">
        <v>7522</v>
      </c>
      <c r="U327" s="382">
        <v>7522</v>
      </c>
      <c r="V327" s="3">
        <f>IFERROR(Table5[[#This Row],[Actual Redline Completed Footage UG]]/Table5[[#This Row],[Footage UG]], 0)</f>
        <v>1</v>
      </c>
      <c r="W327" s="497">
        <v>45964</v>
      </c>
      <c r="X327" s="280">
        <v>1</v>
      </c>
      <c r="Y327" s="280">
        <v>1</v>
      </c>
      <c r="Z327" s="280">
        <v>1</v>
      </c>
      <c r="AA327" s="363">
        <v>45999</v>
      </c>
      <c r="AB327" s="373" t="s">
        <v>888</v>
      </c>
      <c r="AC327" s="798" t="s">
        <v>1451</v>
      </c>
      <c r="AD327" s="342"/>
      <c r="AE327" s="793"/>
      <c r="AF327" s="955"/>
    </row>
    <row r="328" spans="1:32" ht="39.75" customHeight="1">
      <c r="A328" s="916" t="s">
        <v>1452</v>
      </c>
      <c r="B328" s="355" t="s">
        <v>1269</v>
      </c>
      <c r="C328" s="299">
        <v>46019</v>
      </c>
      <c r="D328" s="1153" t="s">
        <v>56</v>
      </c>
      <c r="E328" s="299">
        <v>45959</v>
      </c>
      <c r="F328" s="298" t="s">
        <v>1286</v>
      </c>
      <c r="G328" s="492" t="s">
        <v>1453</v>
      </c>
      <c r="H328" s="665">
        <v>89</v>
      </c>
      <c r="I328" s="1150" t="s">
        <v>784</v>
      </c>
      <c r="J328" s="629" t="s">
        <v>30</v>
      </c>
      <c r="K328" s="299">
        <v>45964</v>
      </c>
      <c r="L328" s="629" t="s">
        <v>110</v>
      </c>
      <c r="M328" s="787">
        <v>62937.05</v>
      </c>
      <c r="N328" s="555"/>
      <c r="O328" s="555"/>
      <c r="P328" s="787">
        <v>62937.05</v>
      </c>
      <c r="Q328" s="20" t="s">
        <v>110</v>
      </c>
      <c r="R328" s="1316" t="s">
        <v>38</v>
      </c>
      <c r="S328" s="127">
        <v>45964</v>
      </c>
      <c r="T328" s="643">
        <v>8523</v>
      </c>
      <c r="U328" s="601">
        <v>8523</v>
      </c>
      <c r="V328" s="3">
        <f>IFERROR(Table5[[#This Row],[Actual Redline Completed Footage UG]]/Table5[[#This Row],[Footage UG]], 0)</f>
        <v>1</v>
      </c>
      <c r="W328" s="127">
        <v>45966</v>
      </c>
      <c r="X328" s="280">
        <v>1</v>
      </c>
      <c r="Y328" s="280">
        <v>1</v>
      </c>
      <c r="Z328" s="280">
        <v>1</v>
      </c>
      <c r="AA328" s="59">
        <v>46002</v>
      </c>
      <c r="AB328" s="59">
        <v>46087</v>
      </c>
      <c r="AC328" s="961" t="s">
        <v>1454</v>
      </c>
      <c r="AD328" s="342"/>
      <c r="AE328" s="793"/>
      <c r="AF328" s="955"/>
    </row>
    <row r="329" spans="1:32" ht="39.75" customHeight="1">
      <c r="A329" s="906" t="s">
        <v>1455</v>
      </c>
      <c r="B329" s="355" t="s">
        <v>1269</v>
      </c>
      <c r="C329" s="299">
        <v>46052</v>
      </c>
      <c r="D329" s="1153" t="s">
        <v>56</v>
      </c>
      <c r="E329" s="741">
        <v>45959</v>
      </c>
      <c r="F329" s="742" t="s">
        <v>1286</v>
      </c>
      <c r="G329" s="742" t="s">
        <v>1456</v>
      </c>
      <c r="H329" s="753">
        <v>83</v>
      </c>
      <c r="I329" s="1150" t="s">
        <v>784</v>
      </c>
      <c r="J329" s="732" t="s">
        <v>30</v>
      </c>
      <c r="K329" s="360" t="s">
        <v>602</v>
      </c>
      <c r="L329" s="732" t="s">
        <v>110</v>
      </c>
      <c r="M329" s="931">
        <v>45545.15</v>
      </c>
      <c r="N329" s="555"/>
      <c r="O329" s="555"/>
      <c r="P329" s="931">
        <v>45545.15</v>
      </c>
      <c r="Q329" s="747" t="s">
        <v>110</v>
      </c>
      <c r="R329" s="1317" t="s">
        <v>38</v>
      </c>
      <c r="S329" s="1300">
        <v>45946</v>
      </c>
      <c r="T329" s="754">
        <v>4120</v>
      </c>
      <c r="U329" s="824">
        <v>4120</v>
      </c>
      <c r="V329" s="3">
        <f>IFERROR(Table5[[#This Row],[Actual Redline Completed Footage UG]]/Table5[[#This Row],[Footage UG]], 0)</f>
        <v>1</v>
      </c>
      <c r="W329" s="718">
        <v>45965</v>
      </c>
      <c r="X329" s="280">
        <v>1</v>
      </c>
      <c r="Y329" s="280">
        <v>1</v>
      </c>
      <c r="Z329" s="280">
        <v>1</v>
      </c>
      <c r="AA329" s="363">
        <v>46057</v>
      </c>
      <c r="AB329" s="363">
        <v>46148</v>
      </c>
      <c r="AC329" s="962" t="s">
        <v>1457</v>
      </c>
      <c r="AD329" s="342"/>
      <c r="AE329" s="793"/>
      <c r="AF329" s="955"/>
    </row>
    <row r="330" spans="1:32" ht="39.75" customHeight="1">
      <c r="A330" s="566" t="s">
        <v>1458</v>
      </c>
      <c r="B330" s="760" t="s">
        <v>1269</v>
      </c>
      <c r="C330" s="24">
        <v>46045</v>
      </c>
      <c r="D330" s="570" t="s">
        <v>56</v>
      </c>
      <c r="E330" s="24"/>
      <c r="F330" s="569" t="s">
        <v>1286</v>
      </c>
      <c r="G330" s="571"/>
      <c r="H330" s="761">
        <v>85</v>
      </c>
      <c r="I330" s="577" t="s">
        <v>784</v>
      </c>
      <c r="J330" s="572" t="s">
        <v>30</v>
      </c>
      <c r="K330" s="360" t="s">
        <v>602</v>
      </c>
      <c r="L330" s="369" t="s">
        <v>110</v>
      </c>
      <c r="M330" s="786">
        <v>29180.45</v>
      </c>
      <c r="N330" s="575"/>
      <c r="O330" s="948"/>
      <c r="P330" s="786">
        <v>29180.45</v>
      </c>
      <c r="Q330" s="20" t="s">
        <v>110</v>
      </c>
      <c r="R330" s="1316" t="s">
        <v>38</v>
      </c>
      <c r="S330" s="127" t="s">
        <v>260</v>
      </c>
      <c r="T330" s="643">
        <v>6249</v>
      </c>
      <c r="U330" s="788">
        <v>6183</v>
      </c>
      <c r="V330" s="3">
        <f>IFERROR(Table5[[#This Row],[Actual Redline Completed Footage UG]]/Table5[[#This Row],[Footage UG]], 0)</f>
        <v>0.98943831012962069</v>
      </c>
      <c r="W330" s="497">
        <v>45964</v>
      </c>
      <c r="X330" s="280">
        <v>1</v>
      </c>
      <c r="Y330" s="280">
        <v>1</v>
      </c>
      <c r="Z330" s="280">
        <v>1</v>
      </c>
      <c r="AA330" s="59">
        <v>46002</v>
      </c>
      <c r="AB330" s="363">
        <v>46106</v>
      </c>
      <c r="AC330" s="1046" t="s">
        <v>1459</v>
      </c>
      <c r="AD330" s="342"/>
      <c r="AE330" s="793"/>
      <c r="AF330" s="955"/>
    </row>
    <row r="331" spans="1:32" ht="39.75" customHeight="1">
      <c r="A331" s="916" t="s">
        <v>1460</v>
      </c>
      <c r="B331" s="355" t="s">
        <v>1269</v>
      </c>
      <c r="C331" s="299">
        <v>46045</v>
      </c>
      <c r="D331" s="1153" t="s">
        <v>56</v>
      </c>
      <c r="E331" s="299">
        <v>45959</v>
      </c>
      <c r="F331" s="298" t="s">
        <v>967</v>
      </c>
      <c r="G331" s="492"/>
      <c r="H331" s="300">
        <v>89</v>
      </c>
      <c r="I331" s="1150" t="s">
        <v>784</v>
      </c>
      <c r="J331" s="629" t="s">
        <v>30</v>
      </c>
      <c r="K331" s="19">
        <v>45964</v>
      </c>
      <c r="L331" s="20" t="s">
        <v>110</v>
      </c>
      <c r="M331" s="897">
        <v>84750.5</v>
      </c>
      <c r="N331" s="555"/>
      <c r="O331" s="555"/>
      <c r="P331" s="897">
        <v>84750.5</v>
      </c>
      <c r="Q331" s="20" t="s">
        <v>110</v>
      </c>
      <c r="R331" s="1316" t="s">
        <v>38</v>
      </c>
      <c r="S331" s="129">
        <v>45964</v>
      </c>
      <c r="T331" s="44">
        <v>6935</v>
      </c>
      <c r="U331" s="788">
        <v>6935</v>
      </c>
      <c r="V331" s="3">
        <f>IFERROR(Table5[[#This Row],[Actual Redline Completed Footage UG]]/Table5[[#This Row],[Footage UG]], 0)</f>
        <v>1</v>
      </c>
      <c r="W331" s="59">
        <v>45973</v>
      </c>
      <c r="X331" s="280">
        <v>1</v>
      </c>
      <c r="Y331" s="280">
        <v>1</v>
      </c>
      <c r="Z331" s="280">
        <v>1</v>
      </c>
      <c r="AA331" s="59">
        <v>46034</v>
      </c>
      <c r="AB331" s="363">
        <v>46106</v>
      </c>
      <c r="AC331" s="961" t="s">
        <v>1302</v>
      </c>
      <c r="AD331" s="342"/>
      <c r="AE331" s="793"/>
      <c r="AF331" s="955"/>
    </row>
    <row r="332" spans="1:32" ht="39.75" customHeight="1">
      <c r="A332" s="906" t="s">
        <v>1461</v>
      </c>
      <c r="B332" s="1154" t="s">
        <v>1269</v>
      </c>
      <c r="C332" s="741">
        <v>46052</v>
      </c>
      <c r="D332" s="1155" t="s">
        <v>56</v>
      </c>
      <c r="E332" s="740">
        <v>46027</v>
      </c>
      <c r="F332" s="777" t="s">
        <v>1079</v>
      </c>
      <c r="G332" s="742"/>
      <c r="H332" s="20">
        <v>81</v>
      </c>
      <c r="I332" s="304" t="s">
        <v>784</v>
      </c>
      <c r="J332" s="747" t="s">
        <v>30</v>
      </c>
      <c r="K332" s="740">
        <v>46027</v>
      </c>
      <c r="L332" s="701" t="s">
        <v>110</v>
      </c>
      <c r="M332" s="823">
        <v>73885</v>
      </c>
      <c r="N332" s="555"/>
      <c r="O332" s="575"/>
      <c r="P332" s="823">
        <v>73885</v>
      </c>
      <c r="Q332" s="747" t="s">
        <v>110</v>
      </c>
      <c r="R332" s="1317" t="s">
        <v>38</v>
      </c>
      <c r="S332" s="1300">
        <v>46027</v>
      </c>
      <c r="T332" s="5">
        <v>6021</v>
      </c>
      <c r="U332" s="824">
        <v>6092</v>
      </c>
      <c r="V332" s="3">
        <f>IFERROR(Table5[[#This Row],[Actual Redline Completed Footage UG]]/Table5[[#This Row],[Footage UG]], 0)</f>
        <v>1.0117920611194153</v>
      </c>
      <c r="W332" s="718">
        <v>46035</v>
      </c>
      <c r="X332" s="280">
        <v>1</v>
      </c>
      <c r="Y332" s="280">
        <v>1</v>
      </c>
      <c r="Z332" s="280">
        <v>1</v>
      </c>
      <c r="AA332" s="718">
        <v>46052</v>
      </c>
      <c r="AB332" s="363">
        <v>46141</v>
      </c>
      <c r="AC332" s="962" t="s">
        <v>1462</v>
      </c>
      <c r="AD332" s="342"/>
      <c r="AE332" s="793"/>
      <c r="AF332" s="955"/>
    </row>
    <row r="333" spans="1:32" ht="39.75" customHeight="1">
      <c r="A333" s="41"/>
      <c r="B333" s="41"/>
      <c r="C333" s="41"/>
      <c r="D333" s="41"/>
      <c r="E333" s="41"/>
      <c r="F333" s="41"/>
      <c r="G333" s="41"/>
      <c r="H333" s="41"/>
      <c r="I333" s="41"/>
      <c r="J333" s="41"/>
      <c r="K333" s="41"/>
      <c r="L333" s="41"/>
      <c r="M333" s="41"/>
      <c r="N333" s="41"/>
      <c r="O333" s="595"/>
      <c r="P333" s="1292"/>
      <c r="Q333" s="103"/>
      <c r="R333" s="103"/>
      <c r="S333" s="74"/>
      <c r="T333" s="11"/>
      <c r="U333" s="11"/>
      <c r="V333" s="11"/>
      <c r="W333" s="11"/>
      <c r="X333" s="340"/>
      <c r="Y333" s="11"/>
      <c r="Z333" s="11"/>
      <c r="AA333" s="11"/>
      <c r="AB333" s="81"/>
      <c r="AC333" s="432"/>
      <c r="AD333" s="1129"/>
    </row>
    <row r="334" spans="1:32" ht="39.75" customHeight="1">
      <c r="A334" s="41"/>
      <c r="B334" s="41"/>
      <c r="C334" s="41"/>
      <c r="D334" s="41"/>
      <c r="E334" s="41"/>
      <c r="F334" s="41"/>
      <c r="G334" s="41"/>
      <c r="H334" s="41"/>
      <c r="I334" s="41"/>
      <c r="J334" s="41"/>
      <c r="K334" s="41"/>
      <c r="L334" s="41"/>
      <c r="M334" s="41"/>
      <c r="N334" s="41"/>
      <c r="O334" s="595"/>
      <c r="P334" s="1292"/>
      <c r="Q334" s="11"/>
      <c r="R334" s="11"/>
      <c r="S334" s="11"/>
      <c r="T334" s="103"/>
      <c r="U334" s="103"/>
      <c r="V334" s="103"/>
      <c r="W334" s="103"/>
      <c r="X334" s="74"/>
      <c r="Y334" s="11"/>
      <c r="Z334" s="11"/>
      <c r="AA334" s="11"/>
      <c r="AB334" s="81"/>
      <c r="AC334" s="432"/>
      <c r="AD334" s="1129"/>
    </row>
    <row r="335" spans="1:32" ht="39.75" customHeight="1">
      <c r="A335" s="22" t="s">
        <v>1463</v>
      </c>
      <c r="B335" s="80"/>
      <c r="C335" s="80"/>
      <c r="D335" s="80"/>
      <c r="E335" s="80"/>
      <c r="F335" s="22"/>
      <c r="G335" s="22"/>
      <c r="H335" s="80"/>
      <c r="I335" s="80"/>
      <c r="J335" s="80"/>
      <c r="K335" s="80"/>
      <c r="L335" s="22"/>
      <c r="M335" s="80"/>
      <c r="N335" s="418"/>
      <c r="O335" s="80"/>
      <c r="P335" s="22"/>
      <c r="Q335" s="80"/>
      <c r="R335" s="80"/>
      <c r="S335" s="80"/>
      <c r="T335" s="80"/>
      <c r="U335" s="80"/>
      <c r="V335" s="80"/>
      <c r="W335" s="80"/>
      <c r="X335" s="965"/>
      <c r="Y335" s="957"/>
      <c r="Z335" s="957"/>
      <c r="AA335" s="957"/>
      <c r="AB335" s="350"/>
      <c r="AC335" s="1157"/>
      <c r="AD335" s="1145"/>
    </row>
    <row r="336" spans="1:32" ht="39.75" customHeight="1">
      <c r="A336" s="793" t="s">
        <v>67</v>
      </c>
      <c r="B336" s="390" t="s">
        <v>90</v>
      </c>
      <c r="C336" s="390" t="s">
        <v>91</v>
      </c>
      <c r="D336" s="390" t="s">
        <v>444</v>
      </c>
      <c r="E336" s="390" t="s">
        <v>529</v>
      </c>
      <c r="F336" s="390" t="s">
        <v>530</v>
      </c>
      <c r="G336" s="390" t="s">
        <v>92</v>
      </c>
      <c r="H336" s="390" t="s">
        <v>68</v>
      </c>
      <c r="I336" s="390" t="s">
        <v>93</v>
      </c>
      <c r="J336" s="390" t="s">
        <v>26</v>
      </c>
      <c r="K336" s="390" t="s">
        <v>96</v>
      </c>
      <c r="L336" s="390" t="s">
        <v>95</v>
      </c>
      <c r="M336" s="417" t="s">
        <v>532</v>
      </c>
      <c r="N336" s="417" t="s">
        <v>876</v>
      </c>
      <c r="O336" s="417" t="s">
        <v>877</v>
      </c>
      <c r="P336" s="1293" t="s">
        <v>878</v>
      </c>
      <c r="Q336" s="390" t="s">
        <v>94</v>
      </c>
      <c r="R336" s="390" t="s">
        <v>97</v>
      </c>
      <c r="S336" s="342" t="s">
        <v>98</v>
      </c>
      <c r="T336" s="342" t="s">
        <v>69</v>
      </c>
      <c r="U336" s="342" t="s">
        <v>537</v>
      </c>
      <c r="V336" s="956" t="s">
        <v>497</v>
      </c>
      <c r="W336" s="956" t="s">
        <v>539</v>
      </c>
      <c r="X336" s="968" t="s">
        <v>540</v>
      </c>
      <c r="Y336" s="979" t="s">
        <v>499</v>
      </c>
      <c r="Z336" s="979" t="s">
        <v>1464</v>
      </c>
      <c r="AA336" s="979" t="s">
        <v>879</v>
      </c>
      <c r="AB336" s="979" t="s">
        <v>1465</v>
      </c>
      <c r="AC336" s="1158" t="s">
        <v>881</v>
      </c>
    </row>
    <row r="337" spans="1:29" ht="39.75" customHeight="1">
      <c r="A337" s="950" t="s">
        <v>120</v>
      </c>
      <c r="B337" s="377" t="s">
        <v>34</v>
      </c>
      <c r="C337" s="367">
        <v>45807</v>
      </c>
      <c r="D337" s="358" t="s">
        <v>853</v>
      </c>
      <c r="E337" s="366" t="s">
        <v>260</v>
      </c>
      <c r="F337" s="358" t="s">
        <v>1229</v>
      </c>
      <c r="G337" s="361" t="s">
        <v>121</v>
      </c>
      <c r="H337" s="362">
        <v>60</v>
      </c>
      <c r="I337" s="372" t="s">
        <v>784</v>
      </c>
      <c r="J337" s="369" t="s">
        <v>36</v>
      </c>
      <c r="K337" s="360">
        <v>45716</v>
      </c>
      <c r="L337" s="369" t="s">
        <v>110</v>
      </c>
      <c r="M337" s="415">
        <v>2075.6999999999998</v>
      </c>
      <c r="N337" s="415"/>
      <c r="O337" s="415"/>
      <c r="P337" s="415"/>
      <c r="Q337" s="369" t="s">
        <v>110</v>
      </c>
      <c r="R337" s="609" t="s">
        <v>38</v>
      </c>
      <c r="S337" s="277" t="s">
        <v>36</v>
      </c>
      <c r="T337" s="9">
        <v>0</v>
      </c>
      <c r="U337" s="277">
        <v>0</v>
      </c>
      <c r="V337" s="1159">
        <f t="shared" ref="V337:V343" si="13">IFERROR($U337/$T337, 0)</f>
        <v>0</v>
      </c>
      <c r="W337" s="679">
        <v>45744</v>
      </c>
      <c r="X337" s="969">
        <v>1</v>
      </c>
      <c r="Y337" s="969"/>
      <c r="Z337" s="969"/>
      <c r="AA337" s="969"/>
      <c r="AB337" s="969"/>
      <c r="AC337" s="11" t="s">
        <v>1466</v>
      </c>
    </row>
    <row r="338" spans="1:29" ht="39.75" customHeight="1">
      <c r="A338" s="950" t="s">
        <v>124</v>
      </c>
      <c r="B338" s="377" t="s">
        <v>34</v>
      </c>
      <c r="C338" s="367">
        <v>45807</v>
      </c>
      <c r="D338" s="366" t="s">
        <v>853</v>
      </c>
      <c r="E338" s="366" t="s">
        <v>260</v>
      </c>
      <c r="F338" s="366" t="s">
        <v>1229</v>
      </c>
      <c r="G338" s="368" t="s">
        <v>127</v>
      </c>
      <c r="H338" s="369">
        <v>79</v>
      </c>
      <c r="I338" s="372" t="s">
        <v>784</v>
      </c>
      <c r="J338" s="369" t="s">
        <v>36</v>
      </c>
      <c r="K338" s="360">
        <v>45716</v>
      </c>
      <c r="L338" s="369" t="s">
        <v>110</v>
      </c>
      <c r="M338" s="416">
        <v>2947.5</v>
      </c>
      <c r="N338" s="416"/>
      <c r="O338" s="416"/>
      <c r="P338" s="416"/>
      <c r="Q338" s="369" t="s">
        <v>110</v>
      </c>
      <c r="R338" s="610" t="s">
        <v>38</v>
      </c>
      <c r="S338" s="277" t="s">
        <v>36</v>
      </c>
      <c r="T338" s="9">
        <v>0</v>
      </c>
      <c r="U338" s="277">
        <v>0</v>
      </c>
      <c r="V338" s="383">
        <f t="shared" si="13"/>
        <v>0</v>
      </c>
      <c r="W338" s="370">
        <v>45744</v>
      </c>
      <c r="X338" s="966">
        <v>1</v>
      </c>
      <c r="Y338" s="966"/>
      <c r="Z338" s="966"/>
      <c r="AA338" s="966"/>
      <c r="AB338" s="966"/>
      <c r="AC338" s="602"/>
    </row>
    <row r="339" spans="1:29" ht="39.75" customHeight="1">
      <c r="A339" s="950" t="s">
        <v>126</v>
      </c>
      <c r="B339" s="377" t="s">
        <v>34</v>
      </c>
      <c r="C339" s="367">
        <v>45807</v>
      </c>
      <c r="D339" s="366" t="s">
        <v>853</v>
      </c>
      <c r="E339" s="366" t="s">
        <v>260</v>
      </c>
      <c r="F339" s="366" t="s">
        <v>1229</v>
      </c>
      <c r="G339" s="368" t="s">
        <v>1467</v>
      </c>
      <c r="H339" s="369">
        <v>83</v>
      </c>
      <c r="I339" s="372" t="s">
        <v>784</v>
      </c>
      <c r="J339" s="369" t="s">
        <v>36</v>
      </c>
      <c r="K339" s="360">
        <v>45716</v>
      </c>
      <c r="L339" s="369" t="s">
        <v>110</v>
      </c>
      <c r="M339" s="416">
        <v>2908.95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11"/>
    </row>
    <row r="340" spans="1:29" ht="39.75" customHeight="1">
      <c r="A340" s="950" t="s">
        <v>271</v>
      </c>
      <c r="B340" s="359" t="s">
        <v>28</v>
      </c>
      <c r="C340" s="367">
        <v>45807</v>
      </c>
      <c r="D340" s="366" t="s">
        <v>853</v>
      </c>
      <c r="E340" s="366" t="s">
        <v>260</v>
      </c>
      <c r="F340" s="366" t="s">
        <v>63</v>
      </c>
      <c r="G340" s="368" t="s">
        <v>272</v>
      </c>
      <c r="H340" s="369">
        <v>68</v>
      </c>
      <c r="I340" s="369" t="s">
        <v>38</v>
      </c>
      <c r="J340" s="369" t="s">
        <v>36</v>
      </c>
      <c r="K340" s="1160">
        <v>45716</v>
      </c>
      <c r="L340" s="369" t="s">
        <v>110</v>
      </c>
      <c r="M340" s="416">
        <v>1134</v>
      </c>
      <c r="N340" s="416"/>
      <c r="O340" s="416"/>
      <c r="P340" s="416"/>
      <c r="Q340" s="369" t="s">
        <v>110</v>
      </c>
      <c r="R340" s="611" t="s">
        <v>38</v>
      </c>
      <c r="S340" s="277" t="s">
        <v>36</v>
      </c>
      <c r="T340" s="9">
        <v>0</v>
      </c>
      <c r="U340" s="364">
        <v>0</v>
      </c>
      <c r="V340" s="383">
        <f t="shared" si="13"/>
        <v>0</v>
      </c>
      <c r="W340" s="370">
        <v>45812</v>
      </c>
      <c r="X340" s="256">
        <v>1</v>
      </c>
      <c r="Y340" s="256"/>
      <c r="Z340" s="256"/>
      <c r="AA340" s="256"/>
      <c r="AB340" s="256"/>
      <c r="AC340" s="11"/>
    </row>
    <row r="341" spans="1:29" ht="39.75" customHeight="1">
      <c r="A341" s="950" t="s">
        <v>281</v>
      </c>
      <c r="B341" s="359" t="s">
        <v>28</v>
      </c>
      <c r="C341" s="367">
        <v>45772</v>
      </c>
      <c r="D341" s="366" t="s">
        <v>853</v>
      </c>
      <c r="E341" s="366" t="s">
        <v>260</v>
      </c>
      <c r="F341" s="366" t="s">
        <v>63</v>
      </c>
      <c r="G341" s="1161" t="s">
        <v>282</v>
      </c>
      <c r="H341" s="369">
        <v>38</v>
      </c>
      <c r="I341" s="369" t="s">
        <v>38</v>
      </c>
      <c r="J341" s="369" t="s">
        <v>36</v>
      </c>
      <c r="K341" s="360">
        <v>45716</v>
      </c>
      <c r="L341" s="369" t="s">
        <v>110</v>
      </c>
      <c r="M341" s="416">
        <v>870</v>
      </c>
      <c r="N341" s="416"/>
      <c r="O341" s="416"/>
      <c r="P341" s="416"/>
      <c r="Q341" s="369" t="s">
        <v>110</v>
      </c>
      <c r="R341" s="611" t="s">
        <v>38</v>
      </c>
      <c r="S341" s="277" t="s">
        <v>36</v>
      </c>
      <c r="T341" s="9">
        <v>0</v>
      </c>
      <c r="U341" s="373">
        <v>0</v>
      </c>
      <c r="V341" s="383">
        <f t="shared" si="13"/>
        <v>0</v>
      </c>
      <c r="W341" s="370">
        <v>45742</v>
      </c>
      <c r="X341" s="256">
        <v>1</v>
      </c>
      <c r="Y341" s="256"/>
      <c r="Z341" s="256"/>
      <c r="AA341" s="256"/>
      <c r="AB341" s="256"/>
      <c r="AC341" s="83" t="s">
        <v>1468</v>
      </c>
    </row>
    <row r="342" spans="1:29" ht="39.75" customHeight="1">
      <c r="A342" s="950" t="s">
        <v>359</v>
      </c>
      <c r="B342" s="359" t="s">
        <v>28</v>
      </c>
      <c r="C342" s="367">
        <v>45772</v>
      </c>
      <c r="D342" s="345" t="s">
        <v>473</v>
      </c>
      <c r="E342" s="345">
        <v>45698</v>
      </c>
      <c r="F342" s="367" t="s">
        <v>1214</v>
      </c>
      <c r="G342" s="1092" t="s">
        <v>360</v>
      </c>
      <c r="H342" s="369">
        <v>82</v>
      </c>
      <c r="I342" s="369" t="s">
        <v>784</v>
      </c>
      <c r="J342" s="369" t="s">
        <v>30</v>
      </c>
      <c r="K342" s="1160">
        <v>45716</v>
      </c>
      <c r="L342" s="372" t="s">
        <v>110</v>
      </c>
      <c r="M342" s="416">
        <v>2025.6</v>
      </c>
      <c r="N342" s="416"/>
      <c r="O342" s="416"/>
      <c r="P342" s="416"/>
      <c r="Q342" s="372" t="s">
        <v>110</v>
      </c>
      <c r="R342" s="611" t="s">
        <v>38</v>
      </c>
      <c r="S342" s="277" t="s">
        <v>36</v>
      </c>
      <c r="T342" s="9">
        <v>0</v>
      </c>
      <c r="U342" s="364">
        <v>0</v>
      </c>
      <c r="V342" s="383">
        <f t="shared" si="13"/>
        <v>0</v>
      </c>
      <c r="W342" s="370">
        <v>45716</v>
      </c>
      <c r="X342" s="3">
        <v>1</v>
      </c>
      <c r="Y342" s="1065"/>
      <c r="Z342" s="1065"/>
      <c r="AA342" s="1065"/>
      <c r="AB342" s="1065"/>
      <c r="AC342" s="967" t="s">
        <v>1469</v>
      </c>
    </row>
    <row r="343" spans="1:29" ht="39.75" customHeight="1">
      <c r="A343" s="950" t="s">
        <v>370</v>
      </c>
      <c r="B343" s="359" t="s">
        <v>28</v>
      </c>
      <c r="C343" s="367">
        <v>45742</v>
      </c>
      <c r="D343" s="366" t="s">
        <v>853</v>
      </c>
      <c r="E343" s="367">
        <v>45715</v>
      </c>
      <c r="F343" s="366" t="s">
        <v>63</v>
      </c>
      <c r="G343" s="368" t="s">
        <v>371</v>
      </c>
      <c r="H343" s="369">
        <v>84</v>
      </c>
      <c r="I343" s="369" t="s">
        <v>38</v>
      </c>
      <c r="J343" s="369" t="s">
        <v>36</v>
      </c>
      <c r="K343" s="367">
        <v>45715</v>
      </c>
      <c r="L343" s="369" t="s">
        <v>110</v>
      </c>
      <c r="M343" s="416">
        <v>3801.75</v>
      </c>
      <c r="N343" s="416"/>
      <c r="O343" s="416"/>
      <c r="P343" s="416"/>
      <c r="Q343" s="369" t="s">
        <v>110</v>
      </c>
      <c r="R343" s="611" t="s">
        <v>38</v>
      </c>
      <c r="S343" s="277" t="s">
        <v>36</v>
      </c>
      <c r="T343" s="9">
        <v>0</v>
      </c>
      <c r="U343" s="277">
        <v>0</v>
      </c>
      <c r="V343" s="383">
        <f t="shared" si="13"/>
        <v>0</v>
      </c>
      <c r="W343" s="370">
        <v>45716</v>
      </c>
      <c r="X343" s="79">
        <v>1</v>
      </c>
      <c r="Y343" s="79"/>
      <c r="Z343" s="79"/>
      <c r="AA343" s="79"/>
      <c r="AB343" s="79"/>
      <c r="AC343" s="50"/>
    </row>
    <row r="344" spans="1:29" ht="39.75" customHeight="1">
      <c r="A344" s="41"/>
      <c r="B344" s="41"/>
      <c r="C344" s="41"/>
      <c r="D344" s="41"/>
      <c r="E344" s="41"/>
      <c r="F344" s="41"/>
      <c r="G344" s="41"/>
      <c r="H344" s="41"/>
      <c r="I344" s="41"/>
      <c r="J344" s="41"/>
      <c r="K344" s="41"/>
      <c r="L344" s="41"/>
      <c r="M344" s="41"/>
      <c r="N344" s="41"/>
      <c r="O344" s="595"/>
      <c r="P344" s="1292"/>
      <c r="Q344" s="11"/>
      <c r="R344" s="11"/>
      <c r="S344" s="11"/>
      <c r="T344" s="11"/>
      <c r="U344" s="11"/>
      <c r="V344" s="11"/>
      <c r="W344" s="11"/>
      <c r="X344" s="11"/>
      <c r="Y344" s="11"/>
      <c r="Z344" s="11"/>
      <c r="AA344" s="74"/>
      <c r="AB344" s="11"/>
      <c r="AC344" s="11"/>
    </row>
    <row r="345" spans="1:29" ht="39.75" customHeight="1">
      <c r="A345" s="604" t="s">
        <v>1470</v>
      </c>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135"/>
      <c r="AB345" s="11"/>
      <c r="AC345" s="11"/>
    </row>
    <row r="346" spans="1:29" ht="39.75" customHeight="1">
      <c r="A346" s="975" t="s">
        <v>67</v>
      </c>
      <c r="B346" s="975" t="s">
        <v>90</v>
      </c>
      <c r="C346" s="975" t="s">
        <v>91</v>
      </c>
      <c r="D346" s="975" t="s">
        <v>444</v>
      </c>
      <c r="E346" s="975" t="s">
        <v>529</v>
      </c>
      <c r="F346" s="975" t="s">
        <v>530</v>
      </c>
      <c r="G346" s="975" t="s">
        <v>92</v>
      </c>
      <c r="H346" s="975" t="s">
        <v>68</v>
      </c>
      <c r="I346" s="975" t="s">
        <v>93</v>
      </c>
      <c r="J346" s="975" t="s">
        <v>26</v>
      </c>
      <c r="K346" s="975" t="s">
        <v>531</v>
      </c>
      <c r="L346" s="975" t="s">
        <v>96</v>
      </c>
      <c r="M346" s="975" t="s">
        <v>95</v>
      </c>
      <c r="N346" s="976" t="s">
        <v>532</v>
      </c>
      <c r="O346" s="976" t="s">
        <v>1471</v>
      </c>
      <c r="P346" s="417" t="s">
        <v>876</v>
      </c>
      <c r="Q346" s="975" t="s">
        <v>97</v>
      </c>
      <c r="R346" s="977" t="s">
        <v>98</v>
      </c>
      <c r="S346" s="977" t="s">
        <v>534</v>
      </c>
      <c r="T346" s="977" t="s">
        <v>1472</v>
      </c>
      <c r="U346" s="977" t="s">
        <v>1473</v>
      </c>
      <c r="V346" s="977" t="s">
        <v>879</v>
      </c>
      <c r="W346" s="977" t="s">
        <v>69</v>
      </c>
      <c r="X346" s="977" t="s">
        <v>537</v>
      </c>
      <c r="Y346" s="956" t="s">
        <v>538</v>
      </c>
      <c r="Z346" s="956" t="s">
        <v>497</v>
      </c>
      <c r="AA346" s="956" t="s">
        <v>539</v>
      </c>
      <c r="AB346" s="981" t="s">
        <v>881</v>
      </c>
      <c r="AC346" s="978" t="s">
        <v>542</v>
      </c>
    </row>
    <row r="347" spans="1:29" ht="39.75" customHeight="1">
      <c r="A347" s="970" t="s">
        <v>1474</v>
      </c>
      <c r="B347" s="358" t="s">
        <v>31</v>
      </c>
      <c r="C347" s="971"/>
      <c r="D347" s="360" t="s">
        <v>50</v>
      </c>
      <c r="E347" s="360">
        <v>45768</v>
      </c>
      <c r="F347" s="375" t="s">
        <v>967</v>
      </c>
      <c r="G347" s="358"/>
      <c r="H347" s="362">
        <v>0</v>
      </c>
      <c r="I347" s="1057" t="s">
        <v>38</v>
      </c>
      <c r="J347" s="362" t="s">
        <v>36</v>
      </c>
      <c r="K347" s="971"/>
      <c r="L347" s="366" t="s">
        <v>36</v>
      </c>
      <c r="M347" s="362" t="s">
        <v>238</v>
      </c>
      <c r="N347" s="415">
        <v>0</v>
      </c>
      <c r="O347" s="362" t="s">
        <v>238</v>
      </c>
      <c r="P347" s="972" t="s">
        <v>38</v>
      </c>
      <c r="Q347" s="277" t="s">
        <v>36</v>
      </c>
      <c r="R347" s="373" t="s">
        <v>602</v>
      </c>
      <c r="S347" s="373" t="s">
        <v>602</v>
      </c>
      <c r="T347" s="373" t="s">
        <v>602</v>
      </c>
      <c r="U347" s="277"/>
      <c r="V347" s="373">
        <v>3</v>
      </c>
      <c r="W347" s="373">
        <v>3</v>
      </c>
      <c r="X347" s="364">
        <f t="shared" ref="X347:X348" si="14">SUM(V347-W347)</f>
        <v>0</v>
      </c>
      <c r="Y347" s="383">
        <f>IFERROR($W347/$V347, 0)</f>
        <v>1</v>
      </c>
      <c r="Z347" s="383"/>
      <c r="AA347" s="370">
        <v>45768</v>
      </c>
      <c r="AB347" s="268"/>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si="14"/>
        <v>0</v>
      </c>
      <c r="Y348" s="383">
        <f>IFERROR($W348/$V348, 0)</f>
        <v>1</v>
      </c>
      <c r="Z348" s="383"/>
      <c r="AA348" s="370">
        <v>45768</v>
      </c>
      <c r="AB348" s="980"/>
    </row>
    <row r="349" spans="1:29" ht="39.75" customHeight="1">
      <c r="A349" s="41"/>
      <c r="B349" s="41"/>
      <c r="C349" s="41"/>
      <c r="D349" s="41"/>
      <c r="E349" s="41"/>
      <c r="F349" s="41"/>
      <c r="G349" s="41"/>
      <c r="H349" s="41"/>
      <c r="I349" s="41"/>
      <c r="J349" s="41"/>
      <c r="K349" s="41"/>
      <c r="L349" s="41"/>
      <c r="M349" s="41"/>
      <c r="N349" s="41"/>
      <c r="O349" s="595"/>
      <c r="P349" s="1292"/>
      <c r="Q349" s="11"/>
      <c r="R349" s="11"/>
      <c r="S349" s="11"/>
      <c r="T349" s="11"/>
      <c r="U349" s="11"/>
      <c r="V349" s="11"/>
      <c r="W349" s="11"/>
      <c r="X349" s="11"/>
      <c r="Y349" s="11"/>
      <c r="Z349" s="11"/>
      <c r="AA349" s="11"/>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1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sheetData>
  <dataValidations count="9">
    <dataValidation type="list" allowBlank="1" showInputMessage="1" showErrorMessage="1" sqref="I65:I68 I211:I212 I198:I199 I214 I216 I179 I232 I337 I341 I209 I218 I54:I58 I154 I142:I143 I134:I135 I183 I186 I310:I311 I234 I229:I230 I330 I149:I150 I74 I46:I47 I49:I52 I291:I293 I289 I303 I121 I76:I77 I287 I94 I324 I295:I296 I237 I92 I82:I86 I152 I106:I107 I123:I130 I37 I15 I40:I42 I99:I100 I72 I102:I104 I109:I118 I167 I33 I24:I25 I28 I301 I22 I320:I321" xr:uid="{8EBE9BB6-6BD2-46C1-9207-22004A752DD6}">
      <formula1>"On Track, In Jeopardy, Completed on Track, Completed, Completed -Missed TSD, On Hold Per Tillman"</formula1>
    </dataValidation>
    <dataValidation type="list" allowBlank="1" showInputMessage="1" showErrorMessage="1" sqref="I336 I346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1 K339 E341 K341:K343 D312 D135:E135 S191:S194 D183:E183 S196 K197 S204:S219 E176 K46:K50 E77:E78 E149 E180 K94 K182:K195 E178 D233 S224:S233 D325:D326 D310 D314:D315 L346:L348 Q348:U348 E74 S330 AA304:AB311 AA253:AA254 K103:K132 W38 E43 K44 D328:D329 E108 K316 S316 Q280:Q281 S336:S343 Q335:U335 D317 AA177:AB177 AB179 AA191:AB191 AA227:AB227 AA187:AB187 K336 AA44:AB44 AB6 AA134:AB134 AA94:AB94 AA138:AB139 AA235:AB235 AA156:AB157 AA121:AB121 L335 R346:V346 AB220 AB193:AB197 AB189 AB186 AB184 AB182 AA329:AB329 AA322:AB323 K260 S260 S257:S258 AA267:AB267 D287:E287 K318:K327 K96:K100 E89:E92 K89:K92 AA46:AB50 AA123:AB131 E104 K164:K165 E160 AA332:AB332 S161:S162 K161:K162 AA161:AB162 D239:D246 S235:S238 AA245:AA249 D37:E37 K257:K258 D251:D278 S1:S2 AA314:AB319 K40:K42 AA42:AB42 AA224:AB224 E102 AA99:AB100 E45 AA71:AB75 AA143:AB149 AA81:AB86 AA103:AB104 T112 S247:S255 K199:K238 K262:K281 S262:S279 S284:S301 AB330:AB331 D331:D332 AA164:AB166 S324:S327 AA325:AB327 K52:K87 AA106:AB118 K134:K140 T58 T56 AA54:AB58 E163 S303:S312 T20 S34:S154 AA168:AB174 AB268:AB278 AA238:AA243 K168:K177 S164:S177 AB238:AB266 AA8:AB15 T9 T31 T15 K329:K330 AA272:AA277 K247:K255 T300:T301 S4:S20 T169:T174 S156:S159 K159 AA159:AB159 K303:K313 T306:T309 AA1:AB5 K142:K157 T22 T25:T27 K1:K38 S22:S32 AA18:AB38 AA284:AB301 T289 K284:K301 S318:S321" xr:uid="{69BA9396-C6BF-4BF7-ADE5-B0A99637D974}"/>
    <dataValidation type="list" allowBlank="1" showInputMessage="1" showErrorMessage="1" sqref="J220:J221 J347:J348 J337:J343 J218 J290 J37:J39 J31:J35 J41 J223:J278 J43:J75 J153:J216 J9:J10 J12:J14 J294 J29 J2:J7 J77:J151 J24 J16:J21 J285:J288 J26:J27 J297:J332" xr:uid="{FD7C7CD5-6442-444B-AC8D-9E87EABB0D4D}">
      <formula1>"Received, Pending, Not Required"</formula1>
    </dataValidation>
    <dataValidation type="list" allowBlank="1" showInputMessage="1" showErrorMessage="1" sqref="I187:I197 I136:I141 I213 I235:I236 I215 I210 I231 I338:I340 I335 I342:I343 I347:I348 I122 I200:I208 I217 I108 I95:I98 I285:I286 I180:I182 I312:I319 I184:I185 I178 I233 I290 I38:I39 I48 I75 I43:I45 I131:I133 I119:I120 I78:I81 I87:I91 I59:I64 I322:I323 I93 I101 I53 I73 I331:I332 I34:I36 I219:I228 I69:I71 I144:I148 I105 I238:I281 I325:I329 I29:I32 I168:I176 I294 I153 I155:I166 I2:I14 I151 I302 I23:I24 I288 I297:I300 I16:I21 I26:I27 I304:I309" xr:uid="{961FBB26-6236-46B9-BD22-4000D8D733CF}">
      <formula1>"On Track, In Jeopardy, Completed on Track, Completed, Completed -Missed TSD"</formula1>
    </dataValidation>
    <dataValidation type="list" allowBlank="1" showInputMessage="1" showErrorMessage="1" sqref="P347:P348 Q346 R336:R343 P335 R178:R279 R1:R176 R284:R332"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5 K346:K3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abSelected="1"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B4" s="1516"/>
      <c r="C4" s="1516"/>
      <c r="D4" s="1516"/>
      <c r="E4" s="1516"/>
      <c r="F4" s="1516">
        <v>1049</v>
      </c>
      <c r="G4" s="1516">
        <v>1049</v>
      </c>
      <c r="J4" s="12" t="s">
        <v>1480</v>
      </c>
      <c r="K4" t="s">
        <v>48</v>
      </c>
      <c r="N4" s="12" t="s">
        <v>1480</v>
      </c>
      <c r="O4" t="s">
        <v>1481</v>
      </c>
      <c r="P4" t="s">
        <v>1482</v>
      </c>
      <c r="Q4" t="s">
        <v>1483</v>
      </c>
      <c r="R4" t="s">
        <v>472</v>
      </c>
    </row>
    <row r="5" spans="1:18">
      <c r="A5" t="s">
        <v>296</v>
      </c>
      <c r="B5" s="1516"/>
      <c r="C5" s="1516"/>
      <c r="D5" s="1516">
        <v>1426</v>
      </c>
      <c r="E5" s="1516">
        <v>1190</v>
      </c>
      <c r="F5" s="1516">
        <v>23</v>
      </c>
      <c r="G5" s="1516">
        <v>2639</v>
      </c>
      <c r="J5" t="s">
        <v>1216</v>
      </c>
      <c r="K5" s="1516">
        <v>6147</v>
      </c>
      <c r="N5" t="s">
        <v>1216</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1484</v>
      </c>
      <c r="K7" s="1516">
        <v>0</v>
      </c>
      <c r="N7" t="s">
        <v>1236</v>
      </c>
      <c r="O7" s="1516">
        <v>3158</v>
      </c>
      <c r="P7" s="1516">
        <v>21322</v>
      </c>
      <c r="Q7" s="1516">
        <v>12406</v>
      </c>
      <c r="R7" s="1516">
        <v>36886</v>
      </c>
    </row>
    <row r="8" spans="1:18">
      <c r="A8" t="s">
        <v>308</v>
      </c>
      <c r="B8" s="1516"/>
      <c r="C8" s="1516">
        <v>241</v>
      </c>
      <c r="D8" s="1516">
        <v>366</v>
      </c>
      <c r="E8" s="1516">
        <v>202</v>
      </c>
      <c r="F8" s="1516">
        <v>120</v>
      </c>
      <c r="G8" s="1516">
        <v>929</v>
      </c>
      <c r="J8" t="s">
        <v>1236</v>
      </c>
      <c r="K8" s="1516">
        <v>3629</v>
      </c>
      <c r="N8" t="s">
        <v>1241</v>
      </c>
      <c r="O8" s="1516"/>
      <c r="P8" s="1516">
        <v>4135</v>
      </c>
      <c r="Q8" s="1516">
        <v>7641</v>
      </c>
      <c r="R8" s="1516">
        <v>11776</v>
      </c>
    </row>
    <row r="9" spans="1:18">
      <c r="A9" t="s">
        <v>177</v>
      </c>
      <c r="B9" s="1516"/>
      <c r="C9" s="1516"/>
      <c r="D9" s="1516"/>
      <c r="E9" s="1516">
        <v>106</v>
      </c>
      <c r="F9" s="1516"/>
      <c r="G9" s="1516">
        <v>106</v>
      </c>
      <c r="J9" t="s">
        <v>1241</v>
      </c>
      <c r="K9" s="1516">
        <v>0</v>
      </c>
      <c r="N9" t="s">
        <v>1485</v>
      </c>
      <c r="O9" s="1516">
        <v>7188</v>
      </c>
      <c r="P9" s="1516">
        <v>23895</v>
      </c>
      <c r="Q9" s="1516">
        <v>13411</v>
      </c>
      <c r="R9" s="1516">
        <v>44494</v>
      </c>
    </row>
    <row r="10" spans="1:18">
      <c r="A10" t="s">
        <v>181</v>
      </c>
      <c r="B10" s="1516"/>
      <c r="C10" s="1516">
        <v>534</v>
      </c>
      <c r="D10" s="1516">
        <v>460</v>
      </c>
      <c r="E10" s="1516">
        <v>886</v>
      </c>
      <c r="F10" s="1516">
        <v>202</v>
      </c>
      <c r="G10" s="1516">
        <v>2082</v>
      </c>
      <c r="J10" t="s">
        <v>1244</v>
      </c>
      <c r="K10" s="1516">
        <v>933</v>
      </c>
      <c r="N10" t="s">
        <v>1008</v>
      </c>
      <c r="O10" s="1516">
        <v>6561</v>
      </c>
      <c r="P10" s="1516">
        <v>14625</v>
      </c>
      <c r="Q10" s="1516">
        <v>17060</v>
      </c>
      <c r="R10" s="1516">
        <v>38246</v>
      </c>
    </row>
    <row r="11" spans="1:18">
      <c r="A11" t="s">
        <v>427</v>
      </c>
      <c r="B11" s="1516"/>
      <c r="C11" s="1516">
        <v>1990</v>
      </c>
      <c r="D11" s="1516">
        <v>1045</v>
      </c>
      <c r="E11" s="1516"/>
      <c r="F11" s="1516"/>
      <c r="G11" s="1516">
        <v>3035</v>
      </c>
      <c r="J11" t="s">
        <v>1485</v>
      </c>
      <c r="K11" s="1516">
        <v>4129</v>
      </c>
      <c r="N11" t="s">
        <v>913</v>
      </c>
      <c r="O11" s="1516"/>
      <c r="P11" s="1516">
        <v>5968</v>
      </c>
      <c r="Q11" s="1516">
        <v>20002</v>
      </c>
      <c r="R11" s="1516">
        <v>25970</v>
      </c>
    </row>
    <row r="12" spans="1:18">
      <c r="A12" t="s">
        <v>472</v>
      </c>
      <c r="B12" s="1516">
        <v>2677</v>
      </c>
      <c r="C12" s="1516">
        <v>2967</v>
      </c>
      <c r="D12" s="1516">
        <v>3297</v>
      </c>
      <c r="E12" s="1516">
        <v>2384</v>
      </c>
      <c r="F12" s="1516">
        <v>1394</v>
      </c>
      <c r="G12" s="1516">
        <v>12719</v>
      </c>
      <c r="J12" t="s">
        <v>1008</v>
      </c>
      <c r="K12" s="1516">
        <v>7128</v>
      </c>
      <c r="N12" t="s">
        <v>1225</v>
      </c>
      <c r="O12" s="1516">
        <v>2073</v>
      </c>
      <c r="P12" s="1516">
        <v>6882</v>
      </c>
      <c r="Q12" s="1516">
        <v>7027</v>
      </c>
      <c r="R12" s="1516">
        <v>15982</v>
      </c>
    </row>
    <row r="13" spans="1:18">
      <c r="J13" t="s">
        <v>1486</v>
      </c>
      <c r="K13" s="1516">
        <v>2298</v>
      </c>
      <c r="N13" t="s">
        <v>472</v>
      </c>
      <c r="O13" s="1516">
        <v>50898</v>
      </c>
      <c r="P13" s="1516">
        <v>153120</v>
      </c>
      <c r="Q13" s="1516">
        <v>118737</v>
      </c>
      <c r="R13" s="1516">
        <v>322755</v>
      </c>
    </row>
    <row r="14" spans="1:18">
      <c r="J14" t="s">
        <v>913</v>
      </c>
      <c r="K14" s="1516">
        <v>13034</v>
      </c>
    </row>
    <row r="15" spans="1:18">
      <c r="A15" s="12" t="s">
        <v>1477</v>
      </c>
      <c r="B15" s="12" t="s">
        <v>1476</v>
      </c>
      <c r="J15" t="s">
        <v>473</v>
      </c>
      <c r="K15" s="1516">
        <v>4828</v>
      </c>
    </row>
    <row r="16" spans="1:18">
      <c r="A16" s="12" t="s">
        <v>1478</v>
      </c>
      <c r="B16" s="48">
        <v>45705</v>
      </c>
      <c r="C16" s="48">
        <v>45706</v>
      </c>
      <c r="D16" s="48">
        <v>45707</v>
      </c>
      <c r="E16" s="48">
        <v>45708</v>
      </c>
      <c r="F16" s="48">
        <v>45709</v>
      </c>
      <c r="G16" t="s">
        <v>472</v>
      </c>
      <c r="J16" t="s">
        <v>1225</v>
      </c>
      <c r="K16" s="1516">
        <v>6718</v>
      </c>
    </row>
    <row r="17" spans="1:11">
      <c r="A17" t="s">
        <v>294</v>
      </c>
      <c r="B17" s="1516"/>
      <c r="C17" s="1516"/>
      <c r="D17" s="1516"/>
      <c r="E17" s="1516">
        <v>547</v>
      </c>
      <c r="F17" s="1516">
        <v>792</v>
      </c>
      <c r="G17" s="1516">
        <v>1339</v>
      </c>
      <c r="J17" t="s">
        <v>891</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1184</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1487</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1184</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1487</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1488</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1184</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1487</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1489</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1489</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1490</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1491</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1492</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1493</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1494</v>
      </c>
      <c r="B244" s="1516"/>
      <c r="C244" s="1516"/>
      <c r="D244" s="1516"/>
      <c r="E244" s="1516"/>
      <c r="F244" s="1516"/>
      <c r="G244" s="1516"/>
    </row>
    <row r="245" spans="1:7">
      <c r="A245" t="s">
        <v>1495</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1496</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1497</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512</v>
      </c>
      <c r="B281" s="1516">
        <v>349</v>
      </c>
      <c r="C281" s="1516">
        <v>952</v>
      </c>
      <c r="D281" s="1516">
        <v>952</v>
      </c>
      <c r="E281" s="1516">
        <v>1328</v>
      </c>
      <c r="F281" s="1516">
        <v>397</v>
      </c>
      <c r="G281" s="1516">
        <v>3978</v>
      </c>
    </row>
    <row r="282" spans="1:7">
      <c r="A282" t="s">
        <v>480</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1494</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1498</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511</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1494</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1499</v>
      </c>
      <c r="B447" s="1516"/>
      <c r="C447" s="1516"/>
      <c r="D447" s="1516"/>
      <c r="E447" s="1516"/>
      <c r="F447" s="1516"/>
      <c r="G447" s="1516"/>
    </row>
    <row r="448" spans="1:7">
      <c r="A448" t="s">
        <v>1500</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1501</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1502</v>
      </c>
      <c r="B472" s="1516"/>
      <c r="C472" s="1516"/>
      <c r="D472" s="1516"/>
      <c r="E472" s="1516">
        <v>260</v>
      </c>
      <c r="F472" s="1516">
        <v>129</v>
      </c>
      <c r="G472" s="1516">
        <v>389</v>
      </c>
    </row>
    <row r="473" spans="1:7">
      <c r="A473" t="s">
        <v>1503</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1504</v>
      </c>
      <c r="B487" s="1516"/>
      <c r="C487" s="1516"/>
      <c r="D487" s="1516"/>
      <c r="E487" s="1516"/>
      <c r="F487" s="1516"/>
    </row>
    <row r="488" spans="1:7">
      <c r="A488" t="s">
        <v>1505</v>
      </c>
      <c r="B488" s="1516"/>
      <c r="C488" s="1516"/>
      <c r="D488" s="1516"/>
      <c r="E488" s="1516"/>
      <c r="F488" s="1516"/>
    </row>
    <row r="489" spans="1:7">
      <c r="A489" t="s">
        <v>1506</v>
      </c>
      <c r="B489" s="1516"/>
      <c r="C489" s="1516"/>
      <c r="D489" s="1516"/>
      <c r="E489" s="1516"/>
      <c r="F489" s="1516"/>
    </row>
    <row r="490" spans="1:7">
      <c r="A490" t="s">
        <v>1507</v>
      </c>
      <c r="B490" s="1516"/>
      <c r="C490" s="1516"/>
      <c r="D490" s="1516"/>
      <c r="E490" s="1516"/>
      <c r="F490" s="1516"/>
    </row>
    <row r="491" spans="1:7">
      <c r="A491" t="s">
        <v>1508</v>
      </c>
      <c r="B491" s="1516"/>
      <c r="C491" s="1516"/>
      <c r="D491" s="1516"/>
      <c r="E491" s="1516"/>
      <c r="F491" s="1516"/>
    </row>
    <row r="492" spans="1:7">
      <c r="A492" t="s">
        <v>472</v>
      </c>
      <c r="B492" s="1516">
        <v>2983</v>
      </c>
      <c r="C492" s="1516">
        <v>3593</v>
      </c>
      <c r="D492" s="1516">
        <v>3943</v>
      </c>
      <c r="E492" s="1516">
        <v>711</v>
      </c>
      <c r="F492" s="1516">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1501</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1509</v>
      </c>
      <c r="B506" s="1516">
        <v>6</v>
      </c>
      <c r="C506" s="1516"/>
      <c r="D506" s="1516"/>
      <c r="E506" s="1516"/>
      <c r="F506" s="1516"/>
      <c r="G506" s="1516">
        <v>6</v>
      </c>
    </row>
    <row r="507" spans="1:7">
      <c r="A507" t="s">
        <v>1510</v>
      </c>
      <c r="B507" s="1516"/>
      <c r="C507" s="1516"/>
      <c r="D507" s="1516"/>
      <c r="E507" s="1516"/>
      <c r="F507" s="1516"/>
      <c r="G507" s="1516"/>
    </row>
    <row r="508" spans="1:7">
      <c r="A508" t="s">
        <v>506</v>
      </c>
      <c r="B508" s="1516"/>
      <c r="C508" s="1516"/>
      <c r="D508" s="1516"/>
      <c r="E508" s="1516"/>
      <c r="F508" s="1516"/>
      <c r="G508" s="1516"/>
    </row>
    <row r="509" spans="1:7">
      <c r="A509" t="s">
        <v>223</v>
      </c>
      <c r="B509" s="1516"/>
      <c r="C509" s="1516"/>
      <c r="D509" s="1516">
        <v>610</v>
      </c>
      <c r="E509" s="1516">
        <v>2523</v>
      </c>
      <c r="F509" s="1516"/>
      <c r="G509" s="1516">
        <v>3133</v>
      </c>
    </row>
    <row r="510" spans="1:7">
      <c r="A510" t="s">
        <v>1511</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1512</v>
      </c>
      <c r="B523" s="1516">
        <v>155</v>
      </c>
      <c r="C523" s="1516"/>
      <c r="D523" s="1516"/>
      <c r="E523" s="1516"/>
      <c r="F523" s="1516"/>
      <c r="G523" s="1516">
        <v>155</v>
      </c>
    </row>
    <row r="524" spans="1:7">
      <c r="A524" t="s">
        <v>1513</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1514</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1515</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1516</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510</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1516</v>
      </c>
      <c r="B691" s="1516">
        <v>809</v>
      </c>
      <c r="C691" s="1516">
        <v>533</v>
      </c>
      <c r="D691" s="1516"/>
      <c r="E691" s="1516"/>
      <c r="F691" s="1516"/>
      <c r="G691" s="1516">
        <v>1342</v>
      </c>
    </row>
    <row r="692" spans="1:7">
      <c r="A692" t="s">
        <v>510</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1105</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1105</v>
      </c>
      <c r="B717" s="1516"/>
      <c r="C717" s="1516"/>
      <c r="D717" s="1516">
        <v>1491</v>
      </c>
      <c r="E717" s="1516">
        <v>1549</v>
      </c>
      <c r="F717" s="1516"/>
      <c r="G717" s="1516">
        <v>3040</v>
      </c>
    </row>
    <row r="718" spans="1:7">
      <c r="A718" t="s">
        <v>1517</v>
      </c>
      <c r="B718" s="1516"/>
      <c r="C718" s="1516"/>
      <c r="D718" s="1516"/>
      <c r="E718" s="1516"/>
      <c r="F718" s="1516"/>
      <c r="G718" s="1516"/>
    </row>
    <row r="719" spans="1:7">
      <c r="A719" t="s">
        <v>1007</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1516</v>
      </c>
      <c r="B728" s="1516">
        <v>2498</v>
      </c>
      <c r="C728" s="1516">
        <v>1192</v>
      </c>
      <c r="D728" s="1516">
        <v>1925</v>
      </c>
      <c r="E728" s="1516"/>
      <c r="F728" s="1516"/>
      <c r="G728" s="1516">
        <v>5615</v>
      </c>
    </row>
    <row r="729" spans="1:7">
      <c r="A729" t="s">
        <v>510</v>
      </c>
      <c r="B729" s="1516"/>
      <c r="C729" s="1516"/>
      <c r="D729" s="1516"/>
      <c r="E729" s="1516">
        <v>443</v>
      </c>
      <c r="F729" s="1516"/>
      <c r="G729" s="1516">
        <v>443</v>
      </c>
    </row>
    <row r="730" spans="1:7">
      <c r="A730" t="s">
        <v>1105</v>
      </c>
      <c r="B730" s="1516">
        <v>918</v>
      </c>
      <c r="C730" s="1516"/>
      <c r="D730" s="1516"/>
      <c r="E730" s="1516"/>
      <c r="F730" s="1516"/>
      <c r="G730" s="1516">
        <v>918</v>
      </c>
    </row>
    <row r="731" spans="1:7">
      <c r="A731" t="s">
        <v>1007</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1048</v>
      </c>
      <c r="B734" s="1516"/>
      <c r="C734" s="1516"/>
      <c r="D734" s="1516">
        <v>740</v>
      </c>
      <c r="E734" s="1516"/>
      <c r="F734" s="1516"/>
      <c r="G734" s="1516">
        <v>740</v>
      </c>
    </row>
    <row r="735" spans="1:7">
      <c r="A735" t="s">
        <v>255</v>
      </c>
      <c r="B735" s="1516"/>
      <c r="C735" s="1516"/>
      <c r="D735" s="1516"/>
      <c r="E735" s="1516">
        <v>267</v>
      </c>
      <c r="F735" s="1516"/>
      <c r="G735" s="1516">
        <v>267</v>
      </c>
    </row>
    <row r="736" spans="1:7">
      <c r="A736" t="s">
        <v>882</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1516</v>
      </c>
      <c r="B747" s="1516"/>
      <c r="C747" s="1516"/>
      <c r="D747" s="1516"/>
      <c r="E747" s="1516"/>
      <c r="F747" s="1516"/>
      <c r="G747" s="1516"/>
    </row>
    <row r="748" spans="1:7">
      <c r="A748" t="s">
        <v>1007</v>
      </c>
      <c r="B748" s="1516"/>
      <c r="C748" s="1516"/>
      <c r="D748" s="1516">
        <v>250</v>
      </c>
      <c r="E748" s="1516"/>
      <c r="F748" s="1516"/>
      <c r="G748" s="1516">
        <v>250</v>
      </c>
    </row>
    <row r="749" spans="1:7">
      <c r="A749" t="s">
        <v>1048</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1518</v>
      </c>
      <c r="B751" s="1516"/>
      <c r="C751" s="1516"/>
      <c r="D751" s="1516">
        <v>75</v>
      </c>
      <c r="E751" s="1516"/>
      <c r="F751" s="1516"/>
      <c r="G751" s="1516">
        <v>75</v>
      </c>
    </row>
    <row r="752" spans="1:7">
      <c r="A752" t="s">
        <v>1012</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882</v>
      </c>
      <c r="B754" s="1516">
        <v>829</v>
      </c>
      <c r="C754" s="1516"/>
      <c r="D754" s="1516">
        <v>863</v>
      </c>
      <c r="E754" s="1516">
        <v>499</v>
      </c>
      <c r="F754" s="1516">
        <v>475</v>
      </c>
      <c r="G754" s="1516">
        <v>2666</v>
      </c>
    </row>
    <row r="755" spans="1:7">
      <c r="A755" t="s">
        <v>1040</v>
      </c>
      <c r="B755" s="1516"/>
      <c r="C755" s="1516"/>
      <c r="D755" s="1516"/>
      <c r="E755" s="1516">
        <v>754</v>
      </c>
      <c r="F755" s="1516"/>
      <c r="G755" s="1516">
        <v>754</v>
      </c>
    </row>
    <row r="756" spans="1:7">
      <c r="A756" t="s">
        <v>1014</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511</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1048</v>
      </c>
      <c r="B768" s="1516"/>
      <c r="C768" s="1516"/>
      <c r="D768" s="1516"/>
      <c r="E768" s="1516"/>
      <c r="F768" s="1516"/>
      <c r="G768" s="1516"/>
    </row>
    <row r="769" spans="1:7">
      <c r="A769" t="s">
        <v>1012</v>
      </c>
      <c r="B769" s="1516"/>
      <c r="C769" s="1516"/>
      <c r="D769" s="1516"/>
      <c r="E769" s="1516"/>
      <c r="F769" s="1516"/>
      <c r="G769" s="1516"/>
    </row>
    <row r="770" spans="1:7">
      <c r="A770" t="s">
        <v>132</v>
      </c>
      <c r="B770" s="1516"/>
      <c r="C770" s="1516">
        <v>120</v>
      </c>
      <c r="D770" s="1516">
        <v>190</v>
      </c>
      <c r="E770" s="1516"/>
      <c r="F770" s="1516"/>
      <c r="G770" s="1516">
        <v>310</v>
      </c>
    </row>
    <row r="771" spans="1:7">
      <c r="A771" t="s">
        <v>882</v>
      </c>
      <c r="B771" s="1516">
        <v>839</v>
      </c>
      <c r="C771" s="1516"/>
      <c r="D771" s="1516">
        <v>616</v>
      </c>
      <c r="E771" s="1516">
        <v>969</v>
      </c>
      <c r="F771" s="1516">
        <v>552</v>
      </c>
      <c r="G771" s="1516">
        <v>2976</v>
      </c>
    </row>
    <row r="772" spans="1:7">
      <c r="A772" t="s">
        <v>1040</v>
      </c>
      <c r="B772" s="1516">
        <v>1285</v>
      </c>
      <c r="C772" s="1516"/>
      <c r="D772" s="1516"/>
      <c r="E772" s="1516"/>
      <c r="F772" s="1516"/>
      <c r="G772" s="1516">
        <v>1285</v>
      </c>
    </row>
    <row r="773" spans="1:7">
      <c r="A773" t="s">
        <v>1014</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1519</v>
      </c>
      <c r="B775" s="1516">
        <v>329</v>
      </c>
      <c r="C775" s="1516">
        <v>427</v>
      </c>
      <c r="D775" s="1516">
        <v>537</v>
      </c>
      <c r="E775" s="1516">
        <v>646</v>
      </c>
      <c r="F775" s="1516">
        <v>793</v>
      </c>
      <c r="G775" s="1516">
        <v>2732</v>
      </c>
    </row>
    <row r="776" spans="1:7">
      <c r="A776" t="s">
        <v>1137</v>
      </c>
      <c r="B776" s="1516">
        <v>335</v>
      </c>
      <c r="C776" s="1516"/>
      <c r="D776" s="1516"/>
      <c r="E776" s="1516"/>
      <c r="F776" s="1516"/>
      <c r="G776" s="1516">
        <v>335</v>
      </c>
    </row>
    <row r="777" spans="1:7">
      <c r="A777" t="s">
        <v>1520</v>
      </c>
      <c r="B777" s="1516">
        <v>415</v>
      </c>
      <c r="C777" s="1516">
        <v>291</v>
      </c>
      <c r="D777" s="1516"/>
      <c r="E777" s="1516"/>
      <c r="F777" s="1516">
        <v>755</v>
      </c>
      <c r="G777" s="1516">
        <v>1461</v>
      </c>
    </row>
    <row r="778" spans="1:7">
      <c r="A778" t="s">
        <v>1023</v>
      </c>
      <c r="B778" s="1516"/>
      <c r="C778" s="1516">
        <v>1231</v>
      </c>
      <c r="D778" s="1516">
        <v>1538</v>
      </c>
      <c r="E778" s="1516">
        <v>1377</v>
      </c>
      <c r="F778" s="1516"/>
      <c r="G778" s="1516">
        <v>4146</v>
      </c>
    </row>
    <row r="779" spans="1:7">
      <c r="A779" t="s">
        <v>1029</v>
      </c>
      <c r="B779" s="1516"/>
      <c r="C779" s="1516"/>
      <c r="D779" s="1516">
        <v>1205</v>
      </c>
      <c r="E779" s="1516">
        <v>1000</v>
      </c>
      <c r="F779" s="1516"/>
      <c r="G779" s="1516">
        <v>2205</v>
      </c>
    </row>
    <row r="780" spans="1:7">
      <c r="A780" t="s">
        <v>971</v>
      </c>
      <c r="B780" s="1516"/>
      <c r="C780" s="1516"/>
      <c r="D780" s="1516">
        <v>240</v>
      </c>
      <c r="E780" s="1516">
        <v>504</v>
      </c>
      <c r="F780" s="1516"/>
      <c r="G780" s="1516">
        <v>744</v>
      </c>
    </row>
    <row r="781" spans="1:7">
      <c r="A781" t="s">
        <v>1521</v>
      </c>
      <c r="B781" s="1516"/>
      <c r="C781" s="1516"/>
      <c r="D781" s="1516"/>
      <c r="E781" s="1516"/>
      <c r="F781" s="1516">
        <v>4135</v>
      </c>
      <c r="G781" s="1516">
        <v>4135</v>
      </c>
    </row>
    <row r="782" spans="1:7">
      <c r="A782" t="s">
        <v>917</v>
      </c>
      <c r="B782" s="1516"/>
      <c r="C782" s="1516"/>
      <c r="D782" s="1516"/>
      <c r="E782" s="1516"/>
      <c r="F782" s="1516">
        <v>551</v>
      </c>
      <c r="G782" s="1516">
        <v>551</v>
      </c>
    </row>
    <row r="783" spans="1:7">
      <c r="A783" t="s">
        <v>1522</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511</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882</v>
      </c>
      <c r="B795" s="1516">
        <v>1375</v>
      </c>
      <c r="C795" s="1516">
        <v>1016</v>
      </c>
      <c r="D795" s="1516">
        <v>312</v>
      </c>
      <c r="E795" s="1516">
        <v>1304</v>
      </c>
      <c r="F795" s="1516">
        <v>617</v>
      </c>
      <c r="G795" s="1516">
        <v>4624</v>
      </c>
    </row>
    <row r="796" spans="1:7">
      <c r="A796" t="s">
        <v>1040</v>
      </c>
      <c r="B796" s="1516"/>
      <c r="C796" s="1516"/>
      <c r="D796" s="1516"/>
      <c r="E796" s="1516"/>
      <c r="F796" s="1516"/>
      <c r="G796" s="1516"/>
    </row>
    <row r="797" spans="1:7">
      <c r="A797" t="s">
        <v>1520</v>
      </c>
      <c r="B797" s="1516">
        <v>1418</v>
      </c>
      <c r="C797" s="1516">
        <v>701</v>
      </c>
      <c r="D797" s="1516"/>
      <c r="E797" s="1516">
        <v>614</v>
      </c>
      <c r="F797" s="1516">
        <v>486</v>
      </c>
      <c r="G797" s="1516">
        <v>3219</v>
      </c>
    </row>
    <row r="798" spans="1:7">
      <c r="A798" t="s">
        <v>1023</v>
      </c>
      <c r="B798" s="1516">
        <v>600</v>
      </c>
      <c r="C798" s="1516"/>
      <c r="D798" s="1516"/>
      <c r="E798" s="1516"/>
      <c r="F798" s="1516"/>
      <c r="G798" s="1516">
        <v>600</v>
      </c>
    </row>
    <row r="799" spans="1:7">
      <c r="A799" t="s">
        <v>1029</v>
      </c>
      <c r="B799" s="1516">
        <v>1002</v>
      </c>
      <c r="C799" s="1516">
        <v>268</v>
      </c>
      <c r="D799" s="1516"/>
      <c r="E799" s="1516"/>
      <c r="F799" s="1516"/>
      <c r="G799" s="1516">
        <v>1270</v>
      </c>
    </row>
    <row r="800" spans="1:7">
      <c r="A800" t="s">
        <v>971</v>
      </c>
      <c r="B800" s="1516">
        <v>80</v>
      </c>
      <c r="C800" s="1516"/>
      <c r="D800" s="1516"/>
      <c r="E800" s="1516"/>
      <c r="F800" s="1516"/>
      <c r="G800" s="1516">
        <v>80</v>
      </c>
    </row>
    <row r="801" spans="1:7">
      <c r="A801" t="s">
        <v>1521</v>
      </c>
      <c r="B801" s="1516">
        <v>2251</v>
      </c>
      <c r="C801" s="1516">
        <v>2014</v>
      </c>
      <c r="D801" s="1516">
        <v>1868</v>
      </c>
      <c r="E801" s="1516">
        <v>2157</v>
      </c>
      <c r="F801" s="1516">
        <v>2953</v>
      </c>
      <c r="G801" s="1516">
        <v>11243</v>
      </c>
    </row>
    <row r="802" spans="1:7">
      <c r="A802" t="s">
        <v>917</v>
      </c>
      <c r="B802" s="1516">
        <v>454</v>
      </c>
      <c r="C802" s="1516">
        <v>251</v>
      </c>
      <c r="D802" s="1516">
        <v>224</v>
      </c>
      <c r="E802" s="1516">
        <v>789</v>
      </c>
      <c r="F802" s="1516"/>
      <c r="G802" s="1516">
        <v>1718</v>
      </c>
    </row>
    <row r="803" spans="1:7">
      <c r="A803" t="s">
        <v>1250</v>
      </c>
      <c r="B803" s="1516"/>
      <c r="C803" s="1516">
        <v>1253</v>
      </c>
      <c r="D803" s="1516">
        <v>1351</v>
      </c>
      <c r="E803" s="1516">
        <v>443</v>
      </c>
      <c r="F803" s="1516"/>
      <c r="G803" s="1516">
        <v>3047</v>
      </c>
    </row>
    <row r="804" spans="1:7">
      <c r="A804" t="s">
        <v>1018</v>
      </c>
      <c r="B804" s="1516"/>
      <c r="C804" s="1516">
        <v>1850</v>
      </c>
      <c r="D804" s="1516">
        <v>1276</v>
      </c>
      <c r="E804" s="1516">
        <v>1479</v>
      </c>
      <c r="F804" s="1516"/>
      <c r="G804" s="1516">
        <v>4605</v>
      </c>
    </row>
    <row r="805" spans="1:7">
      <c r="A805" t="s">
        <v>1064</v>
      </c>
      <c r="B805" s="1516"/>
      <c r="C805" s="1516"/>
      <c r="D805" s="1516">
        <v>1118</v>
      </c>
      <c r="E805" s="1516">
        <v>1472</v>
      </c>
      <c r="F805" s="1516"/>
      <c r="G805" s="1516">
        <v>2590</v>
      </c>
    </row>
    <row r="806" spans="1:7">
      <c r="A806" t="s">
        <v>1060</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882</v>
      </c>
      <c r="B819" s="1516">
        <v>768</v>
      </c>
      <c r="C819" s="1516">
        <v>1014</v>
      </c>
      <c r="D819" s="1516"/>
      <c r="E819" s="1516"/>
      <c r="F819" s="1516"/>
      <c r="G819" s="1516">
        <v>1782</v>
      </c>
    </row>
    <row r="820" spans="1:7">
      <c r="A820" t="s">
        <v>1520</v>
      </c>
      <c r="B820" s="1516">
        <v>225</v>
      </c>
      <c r="C820" s="1516">
        <v>1287</v>
      </c>
      <c r="D820" s="1516">
        <v>1185</v>
      </c>
      <c r="E820" s="1516">
        <v>508</v>
      </c>
      <c r="F820" s="1516"/>
      <c r="G820" s="1516">
        <v>3205</v>
      </c>
    </row>
    <row r="821" spans="1:7">
      <c r="A821" t="s">
        <v>1029</v>
      </c>
      <c r="B821" s="1516"/>
      <c r="C821" s="1516"/>
      <c r="D821" s="1516">
        <v>334</v>
      </c>
      <c r="E821" s="1516"/>
      <c r="F821" s="1516"/>
      <c r="G821" s="1516">
        <v>334</v>
      </c>
    </row>
    <row r="822" spans="1:7">
      <c r="A822" t="s">
        <v>1521</v>
      </c>
      <c r="B822" s="1516"/>
      <c r="C822" s="1516">
        <v>216</v>
      </c>
      <c r="D822" s="1516"/>
      <c r="E822" s="1516"/>
      <c r="F822" s="1516"/>
      <c r="G822" s="1516">
        <v>216</v>
      </c>
    </row>
    <row r="823" spans="1:7">
      <c r="A823" t="s">
        <v>917</v>
      </c>
      <c r="B823" s="1516">
        <v>1088</v>
      </c>
      <c r="C823" s="1516">
        <v>557</v>
      </c>
      <c r="D823" s="1516">
        <v>512</v>
      </c>
      <c r="E823" s="1516">
        <v>369</v>
      </c>
      <c r="F823" s="1516"/>
      <c r="G823" s="1516">
        <v>2526</v>
      </c>
    </row>
    <row r="824" spans="1:7">
      <c r="A824" t="s">
        <v>1250</v>
      </c>
      <c r="B824" s="1516">
        <v>192</v>
      </c>
      <c r="C824" s="1516"/>
      <c r="D824" s="1516"/>
      <c r="E824" s="1516"/>
      <c r="F824" s="1516"/>
      <c r="G824" s="1516">
        <v>192</v>
      </c>
    </row>
    <row r="825" spans="1:7">
      <c r="A825" t="s">
        <v>1064</v>
      </c>
      <c r="B825" s="1516">
        <v>1174</v>
      </c>
      <c r="C825" s="1516">
        <v>1597</v>
      </c>
      <c r="D825" s="1516">
        <v>308</v>
      </c>
      <c r="E825" s="1516"/>
      <c r="F825" s="1516"/>
      <c r="G825" s="1516">
        <v>3079</v>
      </c>
    </row>
    <row r="826" spans="1:7">
      <c r="A826" t="s">
        <v>1060</v>
      </c>
      <c r="B826" s="1516">
        <v>1545</v>
      </c>
      <c r="C826" s="1516">
        <v>995</v>
      </c>
      <c r="D826" s="1516"/>
      <c r="E826" s="1516"/>
      <c r="F826" s="1516"/>
      <c r="G826" s="1516">
        <v>2540</v>
      </c>
    </row>
    <row r="827" spans="1:7">
      <c r="A827" t="s">
        <v>973</v>
      </c>
      <c r="B827" s="1516"/>
      <c r="C827" s="1516"/>
      <c r="D827" s="1516">
        <v>333</v>
      </c>
      <c r="E827" s="1516"/>
      <c r="F827" s="1516"/>
      <c r="G827" s="1516">
        <v>333</v>
      </c>
    </row>
    <row r="828" spans="1:7">
      <c r="A828" t="s">
        <v>1523</v>
      </c>
      <c r="B828" s="1516"/>
      <c r="C828" s="1516"/>
      <c r="D828" s="1516">
        <v>160</v>
      </c>
      <c r="E828" s="1516"/>
      <c r="F828" s="1516"/>
      <c r="G828" s="1516">
        <v>160</v>
      </c>
    </row>
    <row r="829" spans="1:7">
      <c r="A829" t="s">
        <v>600</v>
      </c>
      <c r="B829" s="1516"/>
      <c r="C829" s="1516"/>
      <c r="D829" s="1516">
        <v>1282</v>
      </c>
      <c r="E829" s="1516">
        <v>980</v>
      </c>
      <c r="F829" s="1516"/>
      <c r="G829" s="1516">
        <v>2262</v>
      </c>
    </row>
    <row r="830" spans="1:7">
      <c r="A830" t="s">
        <v>1368</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882</v>
      </c>
      <c r="B839" s="1516"/>
      <c r="C839" s="1516"/>
      <c r="D839" s="1516">
        <v>986</v>
      </c>
      <c r="E839" s="1516"/>
      <c r="F839" s="1516"/>
      <c r="G839" s="1516">
        <v>986</v>
      </c>
    </row>
    <row r="840" spans="1:7">
      <c r="A840" t="s">
        <v>1520</v>
      </c>
      <c r="B840" s="1516">
        <v>916</v>
      </c>
      <c r="C840" s="1516">
        <v>144</v>
      </c>
      <c r="D840" s="1516"/>
      <c r="E840" s="1516"/>
      <c r="F840" s="1516"/>
      <c r="G840" s="1516">
        <v>1060</v>
      </c>
    </row>
    <row r="841" spans="1:7">
      <c r="A841" t="s">
        <v>1064</v>
      </c>
      <c r="B841" s="1516"/>
      <c r="C841" s="1516"/>
      <c r="D841" s="1516"/>
      <c r="E841" s="1516"/>
      <c r="F841" s="1516"/>
      <c r="G841" s="1516"/>
    </row>
    <row r="842" spans="1:7">
      <c r="A842" t="s">
        <v>1060</v>
      </c>
      <c r="B842" s="1516"/>
      <c r="C842" s="1516"/>
      <c r="D842" s="1516"/>
      <c r="E842" s="1516"/>
      <c r="F842" s="1516"/>
      <c r="G842" s="1516"/>
    </row>
    <row r="843" spans="1:7">
      <c r="A843" t="s">
        <v>600</v>
      </c>
      <c r="B843" s="1516">
        <v>828</v>
      </c>
      <c r="C843" s="1516">
        <v>150</v>
      </c>
      <c r="D843" s="1516"/>
      <c r="E843" s="1516">
        <v>688</v>
      </c>
      <c r="F843" s="1516"/>
      <c r="G843" s="1516">
        <v>1666</v>
      </c>
    </row>
    <row r="844" spans="1:7">
      <c r="A844" t="s">
        <v>1524</v>
      </c>
      <c r="B844" s="1516">
        <v>233</v>
      </c>
      <c r="C844" s="1516"/>
      <c r="D844" s="1516"/>
      <c r="E844" s="1516"/>
      <c r="F844" s="1516"/>
      <c r="G844" s="1516">
        <v>233</v>
      </c>
    </row>
    <row r="845" spans="1:7">
      <c r="A845" t="s">
        <v>1070</v>
      </c>
      <c r="B845" s="1516">
        <v>1768</v>
      </c>
      <c r="C845" s="1516">
        <v>510</v>
      </c>
      <c r="D845" s="1516"/>
      <c r="E845" s="1516"/>
      <c r="F845" s="1516"/>
      <c r="G845" s="1516">
        <v>2278</v>
      </c>
    </row>
    <row r="846" spans="1:7">
      <c r="A846" t="s">
        <v>1445</v>
      </c>
      <c r="B846" s="1516">
        <v>220</v>
      </c>
      <c r="C846" s="1516">
        <v>435</v>
      </c>
      <c r="D846" s="1516">
        <v>227</v>
      </c>
      <c r="E846" s="1516">
        <v>487</v>
      </c>
      <c r="F846" s="1516">
        <v>123</v>
      </c>
      <c r="G846" s="1516">
        <v>1492</v>
      </c>
    </row>
    <row r="847" spans="1:7">
      <c r="A847" t="s">
        <v>890</v>
      </c>
      <c r="B847" s="1516">
        <v>60</v>
      </c>
      <c r="C847" s="1516">
        <v>219</v>
      </c>
      <c r="D847" s="1516"/>
      <c r="E847" s="1516"/>
      <c r="F847" s="1516"/>
      <c r="G847" s="1516">
        <v>279</v>
      </c>
    </row>
    <row r="848" spans="1:7">
      <c r="A848" t="s">
        <v>1161</v>
      </c>
      <c r="B848" s="1516"/>
      <c r="C848" s="1516"/>
      <c r="D848" s="1516">
        <v>240</v>
      </c>
      <c r="E848" s="1516"/>
      <c r="F848" s="1516"/>
      <c r="G848" s="1516">
        <v>240</v>
      </c>
    </row>
    <row r="849" spans="1:7">
      <c r="A849" t="s">
        <v>1525</v>
      </c>
      <c r="B849" s="1516"/>
      <c r="C849" s="1516">
        <v>1603</v>
      </c>
      <c r="D849" s="1516">
        <v>791</v>
      </c>
      <c r="E849" s="1516">
        <v>2803</v>
      </c>
      <c r="F849" s="1516"/>
      <c r="G849" s="1516">
        <v>5197</v>
      </c>
    </row>
    <row r="850" spans="1:7">
      <c r="A850" t="s">
        <v>903</v>
      </c>
      <c r="B850" s="1516"/>
      <c r="C850" s="1516">
        <v>927</v>
      </c>
      <c r="D850" s="1516">
        <v>1221</v>
      </c>
      <c r="E850" s="1516">
        <v>1023</v>
      </c>
      <c r="F850" s="1516"/>
      <c r="G850" s="1516">
        <v>3171</v>
      </c>
    </row>
    <row r="851" spans="1:7">
      <c r="A851" t="s">
        <v>1074</v>
      </c>
      <c r="B851" s="1516"/>
      <c r="C851" s="1516">
        <v>974</v>
      </c>
      <c r="D851" s="1516">
        <v>1312</v>
      </c>
      <c r="E851" s="1516">
        <v>359</v>
      </c>
      <c r="F851" s="1516"/>
      <c r="G851" s="1516">
        <v>2645</v>
      </c>
    </row>
    <row r="852" spans="1:7">
      <c r="A852" t="s">
        <v>1062</v>
      </c>
      <c r="B852" s="1516"/>
      <c r="C852" s="1516"/>
      <c r="D852" s="1516">
        <v>1239</v>
      </c>
      <c r="E852" s="1516">
        <v>1220</v>
      </c>
      <c r="F852" s="1516"/>
      <c r="G852" s="1516">
        <v>2459</v>
      </c>
    </row>
    <row r="853" spans="1:7">
      <c r="A853" t="s">
        <v>909</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973</v>
      </c>
      <c r="B864" s="1516"/>
      <c r="C864" s="1516"/>
      <c r="D864" s="1516"/>
      <c r="E864" s="1516"/>
      <c r="F864" s="1516"/>
      <c r="G864" s="1516"/>
    </row>
    <row r="865" spans="1:7">
      <c r="A865" t="s">
        <v>1445</v>
      </c>
      <c r="B865" s="1516"/>
      <c r="C865" s="1516">
        <v>413</v>
      </c>
      <c r="D865" s="1516">
        <v>190</v>
      </c>
      <c r="E865" s="1516">
        <v>1194</v>
      </c>
      <c r="F865" s="1516">
        <v>306</v>
      </c>
      <c r="G865" s="1516">
        <v>2103</v>
      </c>
    </row>
    <row r="866" spans="1:7">
      <c r="A866" t="s">
        <v>1525</v>
      </c>
      <c r="B866" s="1516">
        <v>3343</v>
      </c>
      <c r="C866" s="1516">
        <v>714</v>
      </c>
      <c r="D866" s="1516">
        <v>2013</v>
      </c>
      <c r="E866" s="1516">
        <v>1500</v>
      </c>
      <c r="F866" s="1516">
        <v>1933</v>
      </c>
      <c r="G866" s="1516">
        <v>9503</v>
      </c>
    </row>
    <row r="867" spans="1:7">
      <c r="A867" t="s">
        <v>903</v>
      </c>
      <c r="B867" s="1516">
        <v>1100</v>
      </c>
      <c r="C867" s="1516">
        <v>527</v>
      </c>
      <c r="D867" s="1516">
        <v>553</v>
      </c>
      <c r="E867" s="1516"/>
      <c r="F867" s="1516"/>
      <c r="G867" s="1516">
        <v>2180</v>
      </c>
    </row>
    <row r="868" spans="1:7">
      <c r="A868" t="s">
        <v>1074</v>
      </c>
      <c r="B868" s="1516"/>
      <c r="C868" s="1516">
        <v>230</v>
      </c>
      <c r="D868" s="1516"/>
      <c r="E868" s="1516"/>
      <c r="F868" s="1516"/>
      <c r="G868" s="1516">
        <v>230</v>
      </c>
    </row>
    <row r="869" spans="1:7">
      <c r="A869" t="s">
        <v>1062</v>
      </c>
      <c r="B869" s="1516">
        <v>853</v>
      </c>
      <c r="C869" s="1516"/>
      <c r="D869" s="1516"/>
      <c r="E869" s="1516"/>
      <c r="F869" s="1516"/>
      <c r="G869" s="1516">
        <v>853</v>
      </c>
    </row>
    <row r="870" spans="1:7">
      <c r="A870" t="s">
        <v>909</v>
      </c>
      <c r="B870" s="1516">
        <v>1186</v>
      </c>
      <c r="C870" s="1516">
        <v>1564</v>
      </c>
      <c r="D870" s="1516">
        <v>1012</v>
      </c>
      <c r="E870" s="1516">
        <v>588</v>
      </c>
      <c r="F870" s="1516"/>
      <c r="G870" s="1516">
        <v>4350</v>
      </c>
    </row>
    <row r="871" spans="1:7">
      <c r="A871" t="s">
        <v>1068</v>
      </c>
      <c r="B871" s="1516"/>
      <c r="C871" s="1516">
        <v>1007</v>
      </c>
      <c r="D871" s="1516">
        <v>1672</v>
      </c>
      <c r="E871" s="1516">
        <v>1544</v>
      </c>
      <c r="F871" s="1516"/>
      <c r="G871" s="1516">
        <v>4223</v>
      </c>
    </row>
    <row r="872" spans="1:7">
      <c r="A872" t="s">
        <v>1103</v>
      </c>
      <c r="B872" s="1516"/>
      <c r="C872" s="1516">
        <v>1182</v>
      </c>
      <c r="D872" s="1516">
        <v>1604</v>
      </c>
      <c r="E872" s="1516">
        <v>1268</v>
      </c>
      <c r="F872" s="1516"/>
      <c r="G872" s="1516">
        <v>4054</v>
      </c>
    </row>
    <row r="873" spans="1:7">
      <c r="A873" t="s">
        <v>945</v>
      </c>
      <c r="B873" s="1516"/>
      <c r="C873" s="1516"/>
      <c r="D873" s="1516">
        <v>1624</v>
      </c>
      <c r="E873" s="1516">
        <v>551</v>
      </c>
      <c r="F873" s="1516"/>
      <c r="G873" s="1516">
        <v>2175</v>
      </c>
    </row>
    <row r="874" spans="1:7">
      <c r="A874" t="s">
        <v>907</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882</v>
      </c>
      <c r="B885" s="1516"/>
      <c r="C885" s="1516"/>
      <c r="D885" s="1516"/>
      <c r="E885" s="1516"/>
      <c r="F885" s="1516"/>
      <c r="G885" s="1516"/>
    </row>
    <row r="886" spans="1:7">
      <c r="A886" t="s">
        <v>431</v>
      </c>
      <c r="B886" s="1516">
        <v>188</v>
      </c>
      <c r="C886" s="1516">
        <v>140</v>
      </c>
      <c r="D886" s="1516"/>
      <c r="E886" s="1516"/>
      <c r="F886" s="1516"/>
      <c r="G886" s="1516">
        <v>328</v>
      </c>
    </row>
    <row r="887" spans="1:7">
      <c r="A887" t="s">
        <v>973</v>
      </c>
      <c r="B887" s="1516">
        <v>270</v>
      </c>
      <c r="C887" s="1516">
        <v>60</v>
      </c>
      <c r="D887" s="1516"/>
      <c r="E887" s="1516"/>
      <c r="F887" s="1516"/>
      <c r="G887" s="1516">
        <v>330</v>
      </c>
    </row>
    <row r="888" spans="1:7">
      <c r="A888" t="s">
        <v>1070</v>
      </c>
      <c r="B888" s="1516"/>
      <c r="C888" s="1516"/>
      <c r="D888" s="1516"/>
      <c r="E888" s="1516"/>
      <c r="F888" s="1516"/>
      <c r="G888" s="1516"/>
    </row>
    <row r="889" spans="1:7">
      <c r="A889" t="s">
        <v>1445</v>
      </c>
      <c r="B889" s="1516">
        <v>203</v>
      </c>
      <c r="C889" s="1516">
        <v>996</v>
      </c>
      <c r="D889" s="1516">
        <v>1147</v>
      </c>
      <c r="E889" s="1516">
        <v>1053</v>
      </c>
      <c r="F889" s="1516">
        <v>955</v>
      </c>
      <c r="G889" s="1516">
        <v>4354</v>
      </c>
    </row>
    <row r="890" spans="1:7">
      <c r="A890" t="s">
        <v>1525</v>
      </c>
      <c r="B890" s="1516">
        <v>820</v>
      </c>
      <c r="C890" s="1516">
        <v>2077</v>
      </c>
      <c r="D890" s="1516">
        <v>1096</v>
      </c>
      <c r="E890" s="1516"/>
      <c r="F890" s="1516"/>
      <c r="G890" s="1516">
        <v>3993</v>
      </c>
    </row>
    <row r="891" spans="1:7">
      <c r="A891" t="s">
        <v>903</v>
      </c>
      <c r="B891" s="1516"/>
      <c r="C891" s="1516">
        <v>1647</v>
      </c>
      <c r="D891" s="1516">
        <v>343</v>
      </c>
      <c r="E891" s="1516"/>
      <c r="F891" s="1516"/>
      <c r="G891" s="1516">
        <v>1990</v>
      </c>
    </row>
    <row r="892" spans="1:7">
      <c r="A892" t="s">
        <v>1068</v>
      </c>
      <c r="B892" s="1516">
        <v>587</v>
      </c>
      <c r="C892" s="1516">
        <v>115</v>
      </c>
      <c r="D892" s="1516"/>
      <c r="E892" s="1516"/>
      <c r="F892" s="1516"/>
      <c r="G892" s="1516">
        <v>702</v>
      </c>
    </row>
    <row r="893" spans="1:7">
      <c r="A893" t="s">
        <v>1072</v>
      </c>
      <c r="B893" s="1516"/>
      <c r="C893" s="1516">
        <v>1509</v>
      </c>
      <c r="D893" s="1516">
        <v>1087</v>
      </c>
      <c r="E893" s="1516">
        <v>777</v>
      </c>
      <c r="F893" s="1516"/>
      <c r="G893" s="1516">
        <v>3373</v>
      </c>
    </row>
    <row r="894" spans="1:7">
      <c r="A894" t="s">
        <v>1103</v>
      </c>
      <c r="B894" s="1516">
        <v>1310</v>
      </c>
      <c r="C894" s="1516"/>
      <c r="D894" s="1516"/>
      <c r="E894" s="1516"/>
      <c r="F894" s="1516"/>
      <c r="G894" s="1516">
        <v>1310</v>
      </c>
    </row>
    <row r="895" spans="1:7">
      <c r="A895" t="s">
        <v>945</v>
      </c>
      <c r="B895" s="1516"/>
      <c r="C895" s="1516"/>
      <c r="D895" s="1516"/>
      <c r="E895" s="1516"/>
      <c r="F895" s="1516">
        <v>168</v>
      </c>
      <c r="G895" s="1516">
        <v>168</v>
      </c>
    </row>
    <row r="896" spans="1:7">
      <c r="A896" t="s">
        <v>907</v>
      </c>
      <c r="B896" s="1516">
        <v>1323</v>
      </c>
      <c r="C896" s="1516">
        <v>1516</v>
      </c>
      <c r="D896" s="1516">
        <v>790</v>
      </c>
      <c r="E896" s="1516">
        <v>930</v>
      </c>
      <c r="F896" s="1516">
        <v>408</v>
      </c>
      <c r="G896" s="1516">
        <v>4967</v>
      </c>
    </row>
    <row r="897" spans="1:7">
      <c r="A897" t="s">
        <v>1526</v>
      </c>
      <c r="B897" s="1516">
        <v>1224</v>
      </c>
      <c r="C897" s="1516">
        <v>988</v>
      </c>
      <c r="D897" s="1516">
        <v>2316</v>
      </c>
      <c r="E897" s="1516">
        <v>2066</v>
      </c>
      <c r="F897" s="1516"/>
      <c r="G897" s="1516">
        <v>6594</v>
      </c>
    </row>
    <row r="898" spans="1:7">
      <c r="A898" t="s">
        <v>1066</v>
      </c>
      <c r="B898" s="1516"/>
      <c r="C898" s="1516">
        <v>1678</v>
      </c>
      <c r="D898" s="1516"/>
      <c r="E898" s="1516">
        <v>394</v>
      </c>
      <c r="F898" s="1516"/>
      <c r="G898" s="1516">
        <v>2072</v>
      </c>
    </row>
    <row r="899" spans="1:7">
      <c r="A899" t="s">
        <v>895</v>
      </c>
      <c r="B899" s="1516"/>
      <c r="C899" s="1516"/>
      <c r="D899" s="1516">
        <v>3179</v>
      </c>
      <c r="E899" s="1516"/>
      <c r="F899" s="1516"/>
      <c r="G899" s="1516">
        <v>3179</v>
      </c>
    </row>
    <row r="900" spans="1:7">
      <c r="A900" t="s">
        <v>1157</v>
      </c>
      <c r="B900" s="1516"/>
      <c r="C900" s="1516"/>
      <c r="D900" s="1516"/>
      <c r="E900" s="1516">
        <v>978</v>
      </c>
      <c r="F900" s="1516"/>
      <c r="G900" s="1516">
        <v>978</v>
      </c>
    </row>
    <row r="901" spans="1:7">
      <c r="A901" t="s">
        <v>1170</v>
      </c>
      <c r="B901" s="1516"/>
      <c r="C901" s="1516"/>
      <c r="D901" s="1516"/>
      <c r="E901" s="1516">
        <v>502</v>
      </c>
      <c r="F901" s="1516"/>
      <c r="G901" s="1516">
        <v>502</v>
      </c>
    </row>
    <row r="902" spans="1:7">
      <c r="A902" t="s">
        <v>897</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882</v>
      </c>
      <c r="B910" s="1516"/>
      <c r="C910" s="1516"/>
      <c r="D910" s="1516"/>
      <c r="E910" s="1516"/>
      <c r="F910" s="1516"/>
      <c r="G910" s="1516"/>
    </row>
    <row r="911" spans="1:7">
      <c r="A911" t="s">
        <v>917</v>
      </c>
      <c r="B911" s="1516"/>
      <c r="C911" s="1516"/>
      <c r="D911" s="1516"/>
      <c r="E911" s="1516"/>
      <c r="F911" s="1516">
        <v>569</v>
      </c>
      <c r="G911" s="1516">
        <v>569</v>
      </c>
    </row>
    <row r="912" spans="1:7">
      <c r="A912" t="s">
        <v>1445</v>
      </c>
      <c r="B912" s="1516"/>
      <c r="C912" s="1516"/>
      <c r="D912" s="1516"/>
      <c r="E912" s="1516"/>
      <c r="F912" s="1516"/>
      <c r="G912" s="1516"/>
    </row>
    <row r="913" spans="1:7">
      <c r="A913" t="s">
        <v>890</v>
      </c>
      <c r="B913" s="1516"/>
      <c r="C913" s="1516"/>
      <c r="D913" s="1516">
        <v>150</v>
      </c>
      <c r="E913" s="1516"/>
      <c r="F913" s="1516"/>
      <c r="G913" s="1516">
        <v>150</v>
      </c>
    </row>
    <row r="914" spans="1:7">
      <c r="A914" t="s">
        <v>909</v>
      </c>
      <c r="B914" s="1516"/>
      <c r="C914" s="1516"/>
      <c r="D914" s="1516"/>
      <c r="E914" s="1516"/>
      <c r="F914" s="1516"/>
      <c r="G914" s="1516"/>
    </row>
    <row r="915" spans="1:7">
      <c r="A915" t="s">
        <v>1103</v>
      </c>
      <c r="B915" s="1516">
        <v>701</v>
      </c>
      <c r="C915" s="1516"/>
      <c r="D915" s="1516"/>
      <c r="E915" s="1516"/>
      <c r="F915" s="1516"/>
      <c r="G915" s="1516">
        <v>701</v>
      </c>
    </row>
    <row r="916" spans="1:7">
      <c r="A916" t="s">
        <v>945</v>
      </c>
      <c r="B916" s="1516">
        <v>463</v>
      </c>
      <c r="C916" s="1516">
        <v>633</v>
      </c>
      <c r="D916" s="1516">
        <v>625</v>
      </c>
      <c r="E916" s="1516"/>
      <c r="F916" s="1516"/>
      <c r="G916" s="1516">
        <v>1721</v>
      </c>
    </row>
    <row r="917" spans="1:7">
      <c r="A917" t="s">
        <v>907</v>
      </c>
      <c r="B917" s="1516"/>
      <c r="C917" s="1516"/>
      <c r="D917" s="1516"/>
      <c r="E917" s="1516"/>
      <c r="F917" s="1516"/>
      <c r="G917" s="1516"/>
    </row>
    <row r="918" spans="1:7">
      <c r="A918" t="s">
        <v>895</v>
      </c>
      <c r="B918" s="1516">
        <v>882</v>
      </c>
      <c r="C918" s="1516">
        <v>1072</v>
      </c>
      <c r="D918" s="1516">
        <v>1034</v>
      </c>
      <c r="E918" s="1516">
        <v>209</v>
      </c>
      <c r="F918" s="1516"/>
      <c r="G918" s="1516">
        <v>3197</v>
      </c>
    </row>
    <row r="919" spans="1:7">
      <c r="A919" t="s">
        <v>1157</v>
      </c>
      <c r="B919" s="1516">
        <v>1420</v>
      </c>
      <c r="C919" s="1516">
        <v>990</v>
      </c>
      <c r="D919" s="1516">
        <v>549</v>
      </c>
      <c r="E919" s="1516"/>
      <c r="F919" s="1516"/>
      <c r="G919" s="1516">
        <v>2959</v>
      </c>
    </row>
    <row r="920" spans="1:7">
      <c r="A920" t="s">
        <v>1170</v>
      </c>
      <c r="B920" s="1516">
        <v>259</v>
      </c>
      <c r="C920" s="1516">
        <v>1087</v>
      </c>
      <c r="D920" s="1516">
        <v>2206</v>
      </c>
      <c r="E920" s="1516">
        <v>453</v>
      </c>
      <c r="F920" s="1516"/>
      <c r="G920" s="1516">
        <v>4005</v>
      </c>
    </row>
    <row r="921" spans="1:7">
      <c r="A921" t="s">
        <v>897</v>
      </c>
      <c r="B921" s="1516"/>
      <c r="C921" s="1516">
        <v>379</v>
      </c>
      <c r="D921" s="1516">
        <v>208</v>
      </c>
      <c r="E921" s="1516"/>
      <c r="F921" s="1516"/>
      <c r="G921" s="1516">
        <v>587</v>
      </c>
    </row>
    <row r="922" spans="1:7">
      <c r="A922" t="s">
        <v>1081</v>
      </c>
      <c r="B922" s="1516">
        <v>579</v>
      </c>
      <c r="C922" s="1516">
        <v>1120</v>
      </c>
      <c r="D922" s="1516">
        <v>1488</v>
      </c>
      <c r="E922" s="1516">
        <v>954</v>
      </c>
      <c r="F922" s="1516"/>
      <c r="G922" s="1516">
        <v>4141</v>
      </c>
    </row>
    <row r="923" spans="1:7">
      <c r="A923" t="s">
        <v>1527</v>
      </c>
      <c r="B923" s="1516">
        <v>365</v>
      </c>
      <c r="C923" s="1516"/>
      <c r="D923" s="1516"/>
      <c r="E923" s="1516"/>
      <c r="F923" s="1516"/>
      <c r="G923" s="1516">
        <v>365</v>
      </c>
    </row>
    <row r="924" spans="1:7">
      <c r="A924" t="s">
        <v>957</v>
      </c>
      <c r="B924" s="1516">
        <v>207</v>
      </c>
      <c r="C924" s="1516"/>
      <c r="D924" s="1516"/>
      <c r="E924" s="1516"/>
      <c r="F924" s="1516"/>
      <c r="G924" s="1516">
        <v>207</v>
      </c>
    </row>
    <row r="925" spans="1:7">
      <c r="A925" t="s">
        <v>1265</v>
      </c>
      <c r="B925" s="1516"/>
      <c r="C925" s="1516">
        <v>1691</v>
      </c>
      <c r="D925" s="1516">
        <v>1998</v>
      </c>
      <c r="E925" s="1516">
        <v>760</v>
      </c>
      <c r="F925" s="1516">
        <v>3975</v>
      </c>
      <c r="G925" s="1516">
        <v>8424</v>
      </c>
    </row>
    <row r="926" spans="1:7">
      <c r="A926" t="s">
        <v>1173</v>
      </c>
      <c r="B926" s="1516"/>
      <c r="C926" s="1516"/>
      <c r="D926" s="1516">
        <v>1031</v>
      </c>
      <c r="E926" s="1516"/>
      <c r="F926" s="1516"/>
      <c r="G926" s="1516">
        <v>1031</v>
      </c>
    </row>
    <row r="927" spans="1:7">
      <c r="A927" t="s">
        <v>943</v>
      </c>
      <c r="B927" s="1516"/>
      <c r="C927" s="1516"/>
      <c r="D927" s="1516"/>
      <c r="E927" s="1516">
        <v>1063</v>
      </c>
      <c r="F927" s="1516">
        <v>1263</v>
      </c>
      <c r="G927" s="1516">
        <v>2326</v>
      </c>
    </row>
    <row r="928" spans="1:7">
      <c r="A928" t="s">
        <v>1447</v>
      </c>
      <c r="B928" s="1516"/>
      <c r="C928" s="1516"/>
      <c r="D928" s="1516"/>
      <c r="E928" s="1516"/>
      <c r="F928" s="1516">
        <v>451</v>
      </c>
      <c r="G928" s="1516">
        <v>451</v>
      </c>
    </row>
    <row r="929" spans="1:7">
      <c r="A929" t="s">
        <v>1449</v>
      </c>
      <c r="B929" s="1516">
        <v>3266</v>
      </c>
      <c r="C929" s="1516">
        <v>3910</v>
      </c>
      <c r="D929" s="1516">
        <v>346</v>
      </c>
      <c r="E929" s="1516"/>
      <c r="F929" s="1516"/>
      <c r="G929" s="1516">
        <v>7522</v>
      </c>
    </row>
    <row r="930" spans="1:7">
      <c r="A930" t="s">
        <v>1455</v>
      </c>
      <c r="B930" s="1516"/>
      <c r="C930" s="1516">
        <v>372</v>
      </c>
      <c r="D930" s="1516">
        <v>656</v>
      </c>
      <c r="E930" s="1516"/>
      <c r="F930" s="1516"/>
      <c r="G930" s="1516">
        <v>1028</v>
      </c>
    </row>
    <row r="931" spans="1:7">
      <c r="A931" t="s">
        <v>1452</v>
      </c>
      <c r="B931" s="1516"/>
      <c r="C931" s="1516"/>
      <c r="D931" s="1516">
        <v>2985</v>
      </c>
      <c r="E931" s="1516">
        <v>2373</v>
      </c>
      <c r="F931" s="1516"/>
      <c r="G931" s="1516">
        <v>5358</v>
      </c>
    </row>
    <row r="932" spans="1:7">
      <c r="A932" t="s">
        <v>1312</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1368</v>
      </c>
      <c r="B939" s="1516"/>
      <c r="C939" s="1516"/>
      <c r="D939" s="1516"/>
      <c r="E939" s="1516"/>
      <c r="F939" s="1516"/>
      <c r="G939" s="1516"/>
    </row>
    <row r="940" spans="1:7">
      <c r="A940" t="s">
        <v>1445</v>
      </c>
      <c r="B940" s="1516">
        <v>560</v>
      </c>
      <c r="C940" s="1516"/>
      <c r="D940" s="1516"/>
      <c r="E940" s="1516"/>
      <c r="F940" s="1516"/>
      <c r="G940" s="1516">
        <v>560</v>
      </c>
    </row>
    <row r="941" spans="1:7">
      <c r="A941" t="s">
        <v>909</v>
      </c>
      <c r="B941" s="1516"/>
      <c r="C941" s="1516"/>
      <c r="D941" s="1516"/>
      <c r="E941" s="1516"/>
      <c r="F941" s="1516"/>
      <c r="G941" s="1516"/>
    </row>
    <row r="942" spans="1:7">
      <c r="A942" t="s">
        <v>1103</v>
      </c>
      <c r="B942" s="1516">
        <v>138</v>
      </c>
      <c r="C942" s="1516"/>
      <c r="D942" s="1516"/>
      <c r="E942" s="1516"/>
      <c r="F942" s="1516"/>
      <c r="G942" s="1516">
        <v>138</v>
      </c>
    </row>
    <row r="943" spans="1:7">
      <c r="A943" t="s">
        <v>907</v>
      </c>
      <c r="B943" s="1516"/>
      <c r="C943" s="1516"/>
      <c r="D943" s="1516"/>
      <c r="E943" s="1516"/>
      <c r="F943" s="1516"/>
      <c r="G943" s="1516"/>
    </row>
    <row r="944" spans="1:7">
      <c r="A944" t="s">
        <v>895</v>
      </c>
      <c r="B944" s="1516">
        <v>96</v>
      </c>
      <c r="C944" s="1516"/>
      <c r="D944" s="1516"/>
      <c r="E944" s="1516"/>
      <c r="F944" s="1516"/>
      <c r="G944" s="1516">
        <v>96</v>
      </c>
    </row>
    <row r="945" spans="1:7">
      <c r="A945" t="s">
        <v>1157</v>
      </c>
      <c r="B945" s="1516">
        <v>632</v>
      </c>
      <c r="C945" s="1516"/>
      <c r="D945" s="1516"/>
      <c r="E945" s="1516"/>
      <c r="F945" s="1516"/>
      <c r="G945" s="1516">
        <v>632</v>
      </c>
    </row>
    <row r="946" spans="1:7">
      <c r="A946" t="s">
        <v>1170</v>
      </c>
      <c r="B946" s="1516">
        <v>558</v>
      </c>
      <c r="C946" s="1516"/>
      <c r="D946" s="1516"/>
      <c r="E946" s="1516"/>
      <c r="F946" s="1516"/>
      <c r="G946" s="1516">
        <v>558</v>
      </c>
    </row>
    <row r="947" spans="1:7">
      <c r="A947" t="s">
        <v>897</v>
      </c>
      <c r="B947" s="1516">
        <v>562</v>
      </c>
      <c r="C947" s="1516"/>
      <c r="D947" s="1516">
        <v>474</v>
      </c>
      <c r="E947" s="1516">
        <v>606</v>
      </c>
      <c r="F947" s="1516">
        <v>322</v>
      </c>
      <c r="G947" s="1516">
        <v>1964</v>
      </c>
    </row>
    <row r="948" spans="1:7">
      <c r="A948" t="s">
        <v>1173</v>
      </c>
      <c r="B948" s="1516">
        <v>1351</v>
      </c>
      <c r="C948" s="1516"/>
      <c r="D948" s="1516">
        <v>890</v>
      </c>
      <c r="E948" s="1516"/>
      <c r="F948" s="1516"/>
      <c r="G948" s="1516">
        <v>2241</v>
      </c>
    </row>
    <row r="949" spans="1:7">
      <c r="A949" t="s">
        <v>1312</v>
      </c>
      <c r="B949" s="1516">
        <v>4084</v>
      </c>
      <c r="C949" s="1516"/>
      <c r="D949" s="1516">
        <v>242</v>
      </c>
      <c r="E949" s="1516"/>
      <c r="F949" s="1516"/>
      <c r="G949" s="1516">
        <v>4326</v>
      </c>
    </row>
    <row r="950" spans="1:7">
      <c r="A950" t="s">
        <v>1528</v>
      </c>
      <c r="B950" s="1516">
        <v>748</v>
      </c>
      <c r="C950" s="1516">
        <v>1062</v>
      </c>
      <c r="D950" s="1516"/>
      <c r="E950" s="1516"/>
      <c r="F950" s="1516"/>
      <c r="G950" s="1516">
        <v>1810</v>
      </c>
    </row>
    <row r="951" spans="1:7">
      <c r="A951" t="s">
        <v>900</v>
      </c>
      <c r="B951" s="1516">
        <v>435</v>
      </c>
      <c r="C951" s="1516"/>
      <c r="D951" s="1516"/>
      <c r="E951" s="1516">
        <v>1123</v>
      </c>
      <c r="F951" s="1516"/>
      <c r="G951" s="1516">
        <v>1558</v>
      </c>
    </row>
    <row r="952" spans="1:7">
      <c r="A952" t="s">
        <v>1078</v>
      </c>
      <c r="B952" s="1516"/>
      <c r="C952" s="1516"/>
      <c r="D952" s="1516">
        <v>1580</v>
      </c>
      <c r="E952" s="1516">
        <v>1258</v>
      </c>
      <c r="F952" s="1516"/>
      <c r="G952" s="1516">
        <v>2838</v>
      </c>
    </row>
    <row r="953" spans="1:7">
      <c r="A953" t="s">
        <v>1076</v>
      </c>
      <c r="B953" s="1516"/>
      <c r="C953" s="1516"/>
      <c r="D953" s="1516">
        <v>877</v>
      </c>
      <c r="E953" s="1516">
        <v>814</v>
      </c>
      <c r="F953" s="1516"/>
      <c r="G953" s="1516">
        <v>1691</v>
      </c>
    </row>
    <row r="954" spans="1:7">
      <c r="A954" t="s">
        <v>798</v>
      </c>
      <c r="B954" s="1516"/>
      <c r="C954" s="1516"/>
      <c r="D954" s="1516">
        <v>711</v>
      </c>
      <c r="E954" s="1516">
        <v>325</v>
      </c>
      <c r="F954" s="1516">
        <v>430</v>
      </c>
      <c r="G954" s="1516">
        <v>1466</v>
      </c>
    </row>
    <row r="955" spans="1:7">
      <c r="A955" t="s">
        <v>837</v>
      </c>
      <c r="B955" s="1516"/>
      <c r="C955" s="1516"/>
      <c r="D955" s="1516">
        <v>1486</v>
      </c>
      <c r="E955" s="1516">
        <v>2912</v>
      </c>
      <c r="F955" s="1516">
        <v>2125</v>
      </c>
      <c r="G955" s="1516">
        <v>6523</v>
      </c>
    </row>
    <row r="956" spans="1:7">
      <c r="A956" t="s">
        <v>1460</v>
      </c>
      <c r="B956" s="1516"/>
      <c r="C956" s="1516"/>
      <c r="D956" s="1516">
        <v>1264</v>
      </c>
      <c r="E956" s="1516">
        <v>1281</v>
      </c>
      <c r="F956" s="1516"/>
      <c r="G956" s="1516">
        <v>2545</v>
      </c>
    </row>
    <row r="957" spans="1:7">
      <c r="A957" t="s">
        <v>1529</v>
      </c>
      <c r="B957" s="1516"/>
      <c r="C957" s="1516"/>
      <c r="D957" s="1516"/>
      <c r="E957" s="1516"/>
      <c r="F957" s="1516"/>
      <c r="G957" s="1516"/>
    </row>
    <row r="958" spans="1:7">
      <c r="A958" t="s">
        <v>1316</v>
      </c>
      <c r="B958" s="1516"/>
      <c r="C958" s="1516"/>
      <c r="D958" s="1516">
        <v>3678</v>
      </c>
      <c r="E958" s="1516">
        <v>3382</v>
      </c>
      <c r="F958" s="1516"/>
      <c r="G958" s="1516">
        <v>7060</v>
      </c>
    </row>
    <row r="959" spans="1:7">
      <c r="A959" t="s">
        <v>1530</v>
      </c>
      <c r="B959" s="1516"/>
      <c r="C959" s="1516"/>
      <c r="D959" s="1516"/>
      <c r="E959" s="1516"/>
      <c r="F959" s="1516">
        <v>1505</v>
      </c>
      <c r="G959" s="1516">
        <v>1505</v>
      </c>
    </row>
    <row r="960" spans="1:7">
      <c r="A960" t="s">
        <v>1363</v>
      </c>
      <c r="B960" s="1516"/>
      <c r="C960" s="1516"/>
      <c r="D960" s="1516"/>
      <c r="E960" s="1516">
        <v>424</v>
      </c>
      <c r="F960" s="1516"/>
      <c r="G960" s="1516">
        <v>424</v>
      </c>
    </row>
    <row r="961" spans="1:7">
      <c r="A961" t="s">
        <v>1318</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1445</v>
      </c>
      <c r="B970" s="1516"/>
      <c r="C970" s="1516">
        <v>17</v>
      </c>
      <c r="D970" s="1516"/>
      <c r="E970" s="1516"/>
      <c r="F970" s="1516"/>
      <c r="G970" s="1516">
        <v>17</v>
      </c>
    </row>
    <row r="971" spans="1:7">
      <c r="A971" t="s">
        <v>1103</v>
      </c>
      <c r="B971" s="1516"/>
      <c r="C971" s="1516"/>
      <c r="D971" s="1516"/>
      <c r="E971" s="1516"/>
      <c r="F971" s="1516"/>
      <c r="G971" s="1516"/>
    </row>
    <row r="972" spans="1:7">
      <c r="A972" t="s">
        <v>1170</v>
      </c>
      <c r="B972" s="1516">
        <v>127</v>
      </c>
      <c r="C972" s="1516"/>
      <c r="D972" s="1516"/>
      <c r="E972" s="1516"/>
      <c r="F972" s="1516"/>
      <c r="G972" s="1516">
        <v>127</v>
      </c>
    </row>
    <row r="973" spans="1:7">
      <c r="A973" t="s">
        <v>897</v>
      </c>
      <c r="B973" s="1516">
        <v>420</v>
      </c>
      <c r="C973" s="1516"/>
      <c r="D973" s="1516"/>
      <c r="E973" s="1516"/>
      <c r="F973" s="1516"/>
      <c r="G973" s="1516">
        <v>420</v>
      </c>
    </row>
    <row r="974" spans="1:7">
      <c r="A974" t="s">
        <v>1173</v>
      </c>
      <c r="B974" s="1516"/>
      <c r="C974" s="1516"/>
      <c r="D974" s="1516"/>
      <c r="E974" s="1516"/>
      <c r="F974" s="1516"/>
      <c r="G974" s="1516"/>
    </row>
    <row r="975" spans="1:7">
      <c r="A975" t="s">
        <v>900</v>
      </c>
      <c r="B975" s="1516"/>
      <c r="C975" s="1516">
        <v>1917</v>
      </c>
      <c r="D975" s="1516"/>
      <c r="E975" s="1516">
        <v>272</v>
      </c>
      <c r="F975" s="1516"/>
      <c r="G975" s="1516">
        <v>2189</v>
      </c>
    </row>
    <row r="976" spans="1:7">
      <c r="A976" t="s">
        <v>1076</v>
      </c>
      <c r="B976" s="1516">
        <v>956</v>
      </c>
      <c r="C976" s="1516"/>
      <c r="D976" s="1516"/>
      <c r="E976" s="1516"/>
      <c r="F976" s="1516"/>
      <c r="G976" s="1516">
        <v>956</v>
      </c>
    </row>
    <row r="977" spans="1:7">
      <c r="A977" t="s">
        <v>798</v>
      </c>
      <c r="B977" s="1516"/>
      <c r="C977" s="1516"/>
      <c r="D977" s="1516"/>
      <c r="E977" s="1516">
        <v>195</v>
      </c>
      <c r="F977" s="1516"/>
      <c r="G977" s="1516">
        <v>195</v>
      </c>
    </row>
    <row r="978" spans="1:7">
      <c r="A978" t="s">
        <v>837</v>
      </c>
      <c r="B978" s="1516">
        <v>1449</v>
      </c>
      <c r="C978" s="1516"/>
      <c r="D978" s="1516"/>
      <c r="E978" s="1516"/>
      <c r="F978" s="1516"/>
      <c r="G978" s="1516">
        <v>1449</v>
      </c>
    </row>
    <row r="979" spans="1:7">
      <c r="A979" t="s">
        <v>1460</v>
      </c>
      <c r="B979" s="1516">
        <v>1662</v>
      </c>
      <c r="C979" s="1516">
        <v>2684</v>
      </c>
      <c r="D979" s="1516"/>
      <c r="E979" s="1516"/>
      <c r="F979" s="1516">
        <v>51</v>
      </c>
      <c r="G979" s="1516">
        <v>4397</v>
      </c>
    </row>
    <row r="980" spans="1:7">
      <c r="A980" t="s">
        <v>1314</v>
      </c>
      <c r="B980" s="1516">
        <v>5466</v>
      </c>
      <c r="C980" s="1516"/>
      <c r="D980" s="1516"/>
      <c r="E980" s="1516">
        <v>2252</v>
      </c>
      <c r="F980" s="1516"/>
      <c r="G980" s="1516">
        <v>7718</v>
      </c>
    </row>
    <row r="981" spans="1:7">
      <c r="A981" t="s">
        <v>1530</v>
      </c>
      <c r="B981" s="1516">
        <v>907</v>
      </c>
      <c r="C981" s="1516"/>
      <c r="D981" s="1516"/>
      <c r="E981" s="1516"/>
      <c r="F981" s="1516"/>
      <c r="G981" s="1516">
        <v>907</v>
      </c>
    </row>
    <row r="982" spans="1:7">
      <c r="A982" t="s">
        <v>1363</v>
      </c>
      <c r="B982" s="1516"/>
      <c r="C982" s="1516"/>
      <c r="D982" s="1516"/>
      <c r="E982" s="1516">
        <v>313</v>
      </c>
      <c r="F982" s="1516">
        <v>3007</v>
      </c>
      <c r="G982" s="1516">
        <v>3320</v>
      </c>
    </row>
    <row r="983" spans="1:7">
      <c r="A983" t="s">
        <v>1318</v>
      </c>
      <c r="B983" s="1516">
        <v>1498</v>
      </c>
      <c r="C983" s="1516">
        <v>3613</v>
      </c>
      <c r="D983" s="1516"/>
      <c r="E983" s="1516">
        <v>1027</v>
      </c>
      <c r="F983" s="1516">
        <v>490</v>
      </c>
      <c r="G983" s="1516">
        <v>6628</v>
      </c>
    </row>
    <row r="984" spans="1:7">
      <c r="A984" t="s">
        <v>1531</v>
      </c>
      <c r="B984" s="1516">
        <v>1505</v>
      </c>
      <c r="C984" s="1516">
        <v>1518</v>
      </c>
      <c r="D984" s="1516">
        <v>1968</v>
      </c>
      <c r="E984" s="1516">
        <v>345</v>
      </c>
      <c r="F984" s="1516">
        <v>375</v>
      </c>
      <c r="G984" s="1516">
        <v>5711</v>
      </c>
    </row>
    <row r="985" spans="1:7">
      <c r="A985" t="s">
        <v>1110</v>
      </c>
      <c r="B985" s="1516">
        <v>1471</v>
      </c>
      <c r="C985" s="1516"/>
      <c r="D985" s="1516"/>
      <c r="E985" s="1516"/>
      <c r="F985" s="1516"/>
      <c r="G985" s="1516">
        <v>1471</v>
      </c>
    </row>
    <row r="986" spans="1:7">
      <c r="A986" t="s">
        <v>1107</v>
      </c>
      <c r="B986" s="1516">
        <v>762</v>
      </c>
      <c r="C986" s="1516">
        <v>1530</v>
      </c>
      <c r="D986" s="1516">
        <v>954</v>
      </c>
      <c r="E986" s="1516">
        <v>1603</v>
      </c>
      <c r="F986" s="1516"/>
      <c r="G986" s="1516">
        <v>4849</v>
      </c>
    </row>
    <row r="987" spans="1:7">
      <c r="A987" t="s">
        <v>1113</v>
      </c>
      <c r="B987" s="1516"/>
      <c r="C987" s="1516">
        <v>1679</v>
      </c>
      <c r="D987" s="1516">
        <v>1429</v>
      </c>
      <c r="E987" s="1516">
        <v>1624</v>
      </c>
      <c r="F987" s="1516"/>
      <c r="G987" s="1516">
        <v>4732</v>
      </c>
    </row>
    <row r="988" spans="1:7">
      <c r="A988" t="s">
        <v>839</v>
      </c>
      <c r="B988" s="1516"/>
      <c r="C988" s="1516">
        <v>2351</v>
      </c>
      <c r="D988" s="1516">
        <v>1835</v>
      </c>
      <c r="E988" s="1516">
        <v>2139</v>
      </c>
      <c r="F988" s="1516">
        <v>789</v>
      </c>
      <c r="G988" s="1516">
        <v>7114</v>
      </c>
    </row>
    <row r="989" spans="1:7">
      <c r="A989" t="s">
        <v>1532</v>
      </c>
      <c r="B989" s="1516"/>
      <c r="C989" s="1516">
        <v>12</v>
      </c>
      <c r="D989" s="1516"/>
      <c r="E989" s="1516"/>
      <c r="F989" s="1516"/>
      <c r="G989" s="1516">
        <v>12</v>
      </c>
    </row>
    <row r="990" spans="1:7">
      <c r="A990" t="s">
        <v>1533</v>
      </c>
      <c r="B990" s="1516"/>
      <c r="C990" s="1516"/>
      <c r="D990" s="1516">
        <v>480</v>
      </c>
      <c r="E990" s="1516"/>
      <c r="F990" s="1516">
        <v>448</v>
      </c>
      <c r="G990" s="1516">
        <v>928</v>
      </c>
    </row>
    <row r="991" spans="1:7">
      <c r="A991" t="s">
        <v>1285</v>
      </c>
      <c r="B991" s="1516"/>
      <c r="C991" s="1516"/>
      <c r="D991" s="1516"/>
      <c r="E991" s="1516"/>
      <c r="F991" s="1516"/>
      <c r="G991" s="1516"/>
    </row>
    <row r="992" spans="1:7">
      <c r="A992" t="s">
        <v>1288</v>
      </c>
      <c r="B992" s="1516"/>
      <c r="C992" s="1516"/>
      <c r="D992" s="1516"/>
      <c r="E992" s="1516"/>
      <c r="F992" s="1516"/>
      <c r="G992" s="1516"/>
    </row>
    <row r="993" spans="1:7">
      <c r="A993" t="s">
        <v>1372</v>
      </c>
      <c r="B993" s="1516"/>
      <c r="C993" s="1516">
        <v>136</v>
      </c>
      <c r="D993" s="1516">
        <v>170</v>
      </c>
      <c r="E993" s="1516"/>
      <c r="F993" s="1516">
        <v>15</v>
      </c>
      <c r="G993" s="1516">
        <v>321</v>
      </c>
    </row>
    <row r="994" spans="1:7">
      <c r="A994" t="s">
        <v>1321</v>
      </c>
      <c r="B994" s="1516"/>
      <c r="C994" s="1516"/>
      <c r="D994" s="1516"/>
      <c r="E994" s="1516">
        <v>1420</v>
      </c>
      <c r="F994" s="1516">
        <v>3043</v>
      </c>
      <c r="G994" s="1516">
        <v>4463</v>
      </c>
    </row>
    <row r="995" spans="1:7">
      <c r="A995" t="s">
        <v>1324</v>
      </c>
      <c r="B995" s="1516"/>
      <c r="C995" s="1516"/>
      <c r="D995" s="1516"/>
      <c r="E995" s="1516">
        <v>2376</v>
      </c>
      <c r="F995" s="1516">
        <v>1217</v>
      </c>
      <c r="G995" s="1516">
        <v>3593</v>
      </c>
    </row>
    <row r="996" spans="1:7">
      <c r="A996" t="s">
        <v>1399</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511</v>
      </c>
      <c r="B1005" s="1516"/>
      <c r="C1005" s="1516">
        <v>68</v>
      </c>
      <c r="D1005" s="1516"/>
      <c r="E1005" s="1516"/>
      <c r="F1005" s="1516"/>
      <c r="G1005" s="1516">
        <v>68</v>
      </c>
    </row>
    <row r="1006" spans="1:7">
      <c r="A1006" t="s">
        <v>510</v>
      </c>
      <c r="B1006" s="1516"/>
      <c r="C1006" s="1516"/>
      <c r="D1006" s="1516"/>
      <c r="E1006" s="1516"/>
      <c r="F1006" s="1516"/>
      <c r="G1006" s="1516"/>
    </row>
    <row r="1007" spans="1:7">
      <c r="A1007" t="s">
        <v>1368</v>
      </c>
      <c r="B1007" s="1516"/>
      <c r="C1007" s="1516"/>
      <c r="D1007" s="1516"/>
      <c r="E1007" s="1516"/>
      <c r="F1007" s="1516"/>
      <c r="G1007" s="1516"/>
    </row>
    <row r="1008" spans="1:7">
      <c r="A1008" t="s">
        <v>945</v>
      </c>
      <c r="B1008" s="1516"/>
      <c r="C1008" s="1516"/>
      <c r="D1008" s="1516"/>
      <c r="E1008" s="1516"/>
      <c r="F1008" s="1516"/>
      <c r="G1008" s="1516"/>
    </row>
    <row r="1009" spans="1:7">
      <c r="A1009" t="s">
        <v>907</v>
      </c>
      <c r="B1009" s="1516"/>
      <c r="C1009" s="1516"/>
      <c r="D1009" s="1516"/>
      <c r="E1009" s="1516"/>
      <c r="F1009" s="1516"/>
      <c r="G1009" s="1516"/>
    </row>
    <row r="1010" spans="1:7">
      <c r="A1010" t="s">
        <v>895</v>
      </c>
      <c r="B1010" s="1516"/>
      <c r="C1010" s="1516"/>
      <c r="D1010" s="1516"/>
      <c r="E1010" s="1516"/>
      <c r="F1010" s="1516"/>
      <c r="G1010" s="1516"/>
    </row>
    <row r="1011" spans="1:7">
      <c r="A1011" t="s">
        <v>897</v>
      </c>
      <c r="B1011" s="1516"/>
      <c r="C1011" s="1516"/>
      <c r="D1011" s="1516">
        <v>426</v>
      </c>
      <c r="E1011" s="1516"/>
      <c r="F1011" s="1516"/>
      <c r="G1011" s="1516">
        <v>426</v>
      </c>
    </row>
    <row r="1012" spans="1:7">
      <c r="A1012" t="s">
        <v>943</v>
      </c>
      <c r="B1012" s="1516"/>
      <c r="C1012" s="1516"/>
      <c r="D1012" s="1516"/>
      <c r="E1012" s="1516"/>
      <c r="F1012" s="1516"/>
      <c r="G1012" s="1516"/>
    </row>
    <row r="1013" spans="1:7">
      <c r="A1013" t="s">
        <v>1449</v>
      </c>
      <c r="B1013" s="1516"/>
      <c r="C1013" s="1516"/>
      <c r="D1013" s="1516"/>
      <c r="E1013" s="1516"/>
      <c r="F1013" s="1516"/>
      <c r="G1013" s="1516"/>
    </row>
    <row r="1014" spans="1:7">
      <c r="A1014" t="s">
        <v>1455</v>
      </c>
      <c r="B1014" s="1516"/>
      <c r="C1014" s="1516">
        <v>1175</v>
      </c>
      <c r="D1014" s="1516"/>
      <c r="E1014" s="1516"/>
      <c r="F1014" s="1516"/>
      <c r="G1014" s="1516">
        <v>1175</v>
      </c>
    </row>
    <row r="1015" spans="1:7">
      <c r="A1015" t="s">
        <v>1452</v>
      </c>
      <c r="B1015" s="1516"/>
      <c r="C1015" s="1516">
        <v>996</v>
      </c>
      <c r="D1015" s="1516"/>
      <c r="E1015" s="1516"/>
      <c r="F1015" s="1516"/>
      <c r="G1015" s="1516">
        <v>996</v>
      </c>
    </row>
    <row r="1016" spans="1:7">
      <c r="A1016" t="s">
        <v>900</v>
      </c>
      <c r="B1016" s="1516">
        <v>900</v>
      </c>
      <c r="C1016" s="1516"/>
      <c r="D1016" s="1516"/>
      <c r="E1016" s="1516"/>
      <c r="F1016" s="1516"/>
      <c r="G1016" s="1516">
        <v>900</v>
      </c>
    </row>
    <row r="1017" spans="1:7">
      <c r="A1017" t="s">
        <v>1078</v>
      </c>
      <c r="B1017" s="1516"/>
      <c r="C1017" s="1516"/>
      <c r="D1017" s="1516"/>
      <c r="E1017" s="1516"/>
      <c r="F1017" s="1516"/>
      <c r="G1017" s="1516"/>
    </row>
    <row r="1018" spans="1:7">
      <c r="A1018" t="s">
        <v>1076</v>
      </c>
      <c r="B1018" s="1516"/>
      <c r="C1018" s="1516"/>
      <c r="D1018" s="1516"/>
      <c r="E1018" s="1516"/>
      <c r="F1018" s="1516"/>
      <c r="G1018" s="1516"/>
    </row>
    <row r="1019" spans="1:7">
      <c r="A1019" t="s">
        <v>1531</v>
      </c>
      <c r="B1019" s="1516">
        <v>2805</v>
      </c>
      <c r="C1019" s="1516">
        <v>1397</v>
      </c>
      <c r="D1019" s="1516"/>
      <c r="E1019" s="1516"/>
      <c r="F1019" s="1516"/>
      <c r="G1019" s="1516">
        <v>4202</v>
      </c>
    </row>
    <row r="1020" spans="1:7">
      <c r="A1020" t="s">
        <v>1110</v>
      </c>
      <c r="B1020" s="1516">
        <v>665</v>
      </c>
      <c r="C1020" s="1516">
        <v>1360</v>
      </c>
      <c r="D1020" s="1516">
        <v>1024</v>
      </c>
      <c r="E1020" s="1516"/>
      <c r="F1020" s="1516"/>
      <c r="G1020" s="1516">
        <v>3049</v>
      </c>
    </row>
    <row r="1021" spans="1:7">
      <c r="A1021" t="s">
        <v>1107</v>
      </c>
      <c r="B1021" s="1516">
        <v>805</v>
      </c>
      <c r="C1021" s="1516"/>
      <c r="D1021" s="1516"/>
      <c r="E1021" s="1516"/>
      <c r="F1021" s="1516"/>
      <c r="G1021" s="1516">
        <v>805</v>
      </c>
    </row>
    <row r="1022" spans="1:7">
      <c r="A1022" t="s">
        <v>1113</v>
      </c>
      <c r="B1022" s="1516">
        <v>572</v>
      </c>
      <c r="C1022" s="1516"/>
      <c r="D1022" s="1516"/>
      <c r="E1022" s="1516"/>
      <c r="F1022" s="1516"/>
      <c r="G1022" s="1516">
        <v>572</v>
      </c>
    </row>
    <row r="1023" spans="1:7">
      <c r="A1023" t="s">
        <v>1533</v>
      </c>
      <c r="B1023" s="1516">
        <v>1718</v>
      </c>
      <c r="C1023" s="1516">
        <v>2478</v>
      </c>
      <c r="D1023" s="1516">
        <v>1567</v>
      </c>
      <c r="E1023" s="1516"/>
      <c r="F1023" s="1516"/>
      <c r="G1023" s="1516">
        <v>5763</v>
      </c>
    </row>
    <row r="1024" spans="1:7">
      <c r="A1024" t="s">
        <v>1321</v>
      </c>
      <c r="B1024" s="1516"/>
      <c r="C1024" s="1516">
        <v>3411</v>
      </c>
      <c r="D1024" s="1516"/>
      <c r="E1024" s="1516"/>
      <c r="F1024" s="1516"/>
      <c r="G1024" s="1516">
        <v>3411</v>
      </c>
    </row>
    <row r="1025" spans="1:7">
      <c r="A1025" t="s">
        <v>1175</v>
      </c>
      <c r="B1025" s="1516">
        <v>82</v>
      </c>
      <c r="C1025" s="1516"/>
      <c r="D1025" s="1516"/>
      <c r="E1025" s="1516"/>
      <c r="F1025" s="1516"/>
      <c r="G1025" s="1516">
        <v>82</v>
      </c>
    </row>
    <row r="1026" spans="1:7">
      <c r="A1026" t="s">
        <v>1324</v>
      </c>
      <c r="B1026" s="1516"/>
      <c r="C1026" s="1516">
        <v>3311</v>
      </c>
      <c r="D1026" s="1516"/>
      <c r="E1026" s="1516"/>
      <c r="F1026" s="1516"/>
      <c r="G1026" s="1516">
        <v>3311</v>
      </c>
    </row>
    <row r="1027" spans="1:7">
      <c r="A1027" t="s">
        <v>1290</v>
      </c>
      <c r="B1027" s="1516"/>
      <c r="C1027" s="1516"/>
      <c r="D1027" s="1516"/>
      <c r="E1027" s="1516"/>
      <c r="F1027" s="1516"/>
      <c r="G1027" s="1516"/>
    </row>
    <row r="1028" spans="1:7">
      <c r="A1028" t="s">
        <v>1399</v>
      </c>
      <c r="B1028" s="1516"/>
      <c r="C1028" s="1516">
        <v>2568</v>
      </c>
      <c r="D1028" s="1516"/>
      <c r="E1028" s="1516"/>
      <c r="F1028" s="1516"/>
      <c r="G1028" s="1516">
        <v>2568</v>
      </c>
    </row>
    <row r="1029" spans="1:7">
      <c r="A1029" t="s">
        <v>1140</v>
      </c>
      <c r="B1029" s="1516">
        <v>286</v>
      </c>
      <c r="C1029" s="1516">
        <v>357</v>
      </c>
      <c r="D1029" s="1516">
        <v>331</v>
      </c>
      <c r="E1029" s="1516"/>
      <c r="F1029" s="1516"/>
      <c r="G1029" s="1516">
        <v>974</v>
      </c>
    </row>
    <row r="1030" spans="1:7">
      <c r="A1030" t="s">
        <v>1393</v>
      </c>
      <c r="B1030" s="1516">
        <v>1655</v>
      </c>
      <c r="C1030" s="1516">
        <v>2537</v>
      </c>
      <c r="D1030" s="1516"/>
      <c r="E1030" s="1516"/>
      <c r="F1030" s="1516"/>
      <c r="G1030" s="1516">
        <v>4192</v>
      </c>
    </row>
    <row r="1031" spans="1:7">
      <c r="A1031" t="s">
        <v>1306</v>
      </c>
      <c r="B1031" s="1516"/>
      <c r="C1031" s="1516">
        <v>2382</v>
      </c>
      <c r="D1031" s="1516"/>
      <c r="E1031" s="1516"/>
      <c r="F1031" s="1516"/>
      <c r="G1031" s="1516">
        <v>2382</v>
      </c>
    </row>
    <row r="1032" spans="1:7">
      <c r="A1032" t="s">
        <v>1116</v>
      </c>
      <c r="B1032" s="1516"/>
      <c r="C1032" s="1516">
        <v>1100</v>
      </c>
      <c r="D1032" s="1516">
        <v>855</v>
      </c>
      <c r="E1032" s="1516"/>
      <c r="F1032" s="1516"/>
      <c r="G1032" s="1516">
        <v>1955</v>
      </c>
    </row>
    <row r="1033" spans="1:7">
      <c r="A1033" t="s">
        <v>1534</v>
      </c>
      <c r="B1033" s="1516"/>
      <c r="C1033" s="1516">
        <v>486</v>
      </c>
      <c r="D1033" s="1516"/>
      <c r="E1033" s="1516"/>
      <c r="F1033" s="1516"/>
      <c r="G1033" s="1516">
        <v>486</v>
      </c>
    </row>
    <row r="1034" spans="1:7">
      <c r="A1034" t="s">
        <v>1327</v>
      </c>
      <c r="B1034" s="1516"/>
      <c r="C1034" s="1516">
        <v>3634</v>
      </c>
      <c r="D1034" s="1516"/>
      <c r="E1034" s="1516"/>
      <c r="F1034" s="1516"/>
      <c r="G1034" s="1516">
        <v>3634</v>
      </c>
    </row>
    <row r="1035" spans="1:7">
      <c r="A1035" t="s">
        <v>1535</v>
      </c>
      <c r="B1035" s="1516"/>
      <c r="C1035" s="1516"/>
      <c r="D1035" s="1516">
        <v>955</v>
      </c>
      <c r="E1035" s="1516"/>
      <c r="F1035" s="1516"/>
      <c r="G1035" s="1516">
        <v>955</v>
      </c>
    </row>
    <row r="1036" spans="1:7">
      <c r="A1036" t="s">
        <v>1536</v>
      </c>
      <c r="B1036" s="1516"/>
      <c r="C1036" s="1516"/>
      <c r="D1036" s="1516"/>
      <c r="E1036" s="1516"/>
      <c r="F1036" s="1516"/>
      <c r="G1036" s="1516"/>
    </row>
    <row r="1037" spans="1:7">
      <c r="A1037" t="s">
        <v>1296</v>
      </c>
      <c r="B1037" s="1516"/>
      <c r="C1037" s="1516"/>
      <c r="D1037" s="1516"/>
      <c r="E1037" s="1516"/>
      <c r="F1037" s="1516"/>
      <c r="G1037" s="1516"/>
    </row>
    <row r="1038" spans="1:7">
      <c r="A1038" t="s">
        <v>1458</v>
      </c>
      <c r="B1038" s="1516"/>
      <c r="C1038" s="1516"/>
      <c r="D1038" s="1516"/>
      <c r="E1038" s="1516"/>
      <c r="F1038" s="1516"/>
      <c r="G1038" s="1516"/>
    </row>
    <row r="1039" spans="1:7">
      <c r="A1039" t="s">
        <v>1292</v>
      </c>
      <c r="B1039" s="1516"/>
      <c r="C1039" s="1516"/>
      <c r="D1039" s="1516"/>
      <c r="E1039" s="1516"/>
      <c r="F1039" s="1516"/>
      <c r="G1039" s="1516"/>
    </row>
    <row r="1040" spans="1:7">
      <c r="A1040" t="s">
        <v>1294</v>
      </c>
      <c r="B1040" s="1516"/>
      <c r="C1040" s="1516"/>
      <c r="D1040" s="1516"/>
      <c r="E1040" s="1516"/>
      <c r="F1040" s="1516"/>
      <c r="G1040" s="1516"/>
    </row>
    <row r="1041" spans="1:7">
      <c r="A1041" t="s">
        <v>1298</v>
      </c>
      <c r="B1041" s="1516"/>
      <c r="C1041" s="1516"/>
      <c r="D1041" s="1516"/>
      <c r="E1041" s="1516"/>
      <c r="F1041" s="1516"/>
      <c r="G1041" s="1516"/>
    </row>
    <row r="1042" spans="1:7">
      <c r="A1042" t="s">
        <v>1300</v>
      </c>
      <c r="B1042" s="1516"/>
      <c r="C1042" s="1516"/>
      <c r="D1042" s="1516"/>
      <c r="E1042" s="1516"/>
      <c r="F1042" s="1516"/>
      <c r="G1042" s="1516"/>
    </row>
    <row r="1043" spans="1:7">
      <c r="A1043" t="s">
        <v>1301</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B1049" s="1516"/>
      <c r="C1049" s="1516"/>
      <c r="D1049" s="1516"/>
      <c r="E1049" s="1516"/>
      <c r="F1049" s="1516">
        <v>222</v>
      </c>
      <c r="G1049" s="1516">
        <v>222</v>
      </c>
    </row>
    <row r="1050" spans="1:7">
      <c r="A1050" t="s">
        <v>510</v>
      </c>
      <c r="B1050" s="1516">
        <v>523</v>
      </c>
      <c r="C1050" s="1516"/>
      <c r="D1050" s="1516"/>
      <c r="E1050" s="1516"/>
      <c r="F1050" s="1516"/>
      <c r="G1050" s="1516">
        <v>523</v>
      </c>
    </row>
    <row r="1051" spans="1:7">
      <c r="A1051" t="s">
        <v>1081</v>
      </c>
      <c r="B1051" s="1516"/>
      <c r="C1051" s="1516">
        <v>175</v>
      </c>
      <c r="D1051" s="1516"/>
      <c r="E1051" s="1516"/>
      <c r="F1051" s="1516"/>
      <c r="G1051" s="1516">
        <v>175</v>
      </c>
    </row>
    <row r="1052" spans="1:7">
      <c r="A1052" t="s">
        <v>1265</v>
      </c>
      <c r="B1052" s="1516">
        <v>602</v>
      </c>
      <c r="C1052" s="1516">
        <v>1069</v>
      </c>
      <c r="D1052" s="1516">
        <v>1129</v>
      </c>
      <c r="E1052" s="1516">
        <v>1041</v>
      </c>
      <c r="F1052" s="1516">
        <v>1824</v>
      </c>
      <c r="G1052" s="1516">
        <v>5665</v>
      </c>
    </row>
    <row r="1053" spans="1:7">
      <c r="A1053" t="s">
        <v>1455</v>
      </c>
      <c r="B1053" s="1516">
        <v>1515</v>
      </c>
      <c r="C1053" s="1516"/>
      <c r="D1053" s="1516"/>
      <c r="E1053" s="1516"/>
      <c r="F1053" s="1516"/>
      <c r="G1053" s="1516">
        <v>1515</v>
      </c>
    </row>
    <row r="1054" spans="1:7">
      <c r="A1054" t="s">
        <v>1314</v>
      </c>
      <c r="B1054" s="1516"/>
      <c r="C1054" s="1516"/>
      <c r="D1054" s="1516"/>
      <c r="E1054" s="1516">
        <v>64</v>
      </c>
      <c r="F1054" s="1516"/>
      <c r="G1054" s="1516">
        <v>64</v>
      </c>
    </row>
    <row r="1055" spans="1:7">
      <c r="A1055" t="s">
        <v>1316</v>
      </c>
      <c r="B1055" s="1516"/>
      <c r="C1055" s="1516"/>
      <c r="D1055" s="1516"/>
      <c r="E1055" s="1516"/>
      <c r="F1055" s="1516"/>
      <c r="G1055" s="1516"/>
    </row>
    <row r="1056" spans="1:7">
      <c r="A1056" t="s">
        <v>1110</v>
      </c>
      <c r="B1056" s="1516">
        <v>1610</v>
      </c>
      <c r="C1056" s="1516"/>
      <c r="D1056" s="1516"/>
      <c r="E1056" s="1516"/>
      <c r="F1056" s="1516"/>
      <c r="G1056" s="1516">
        <v>1610</v>
      </c>
    </row>
    <row r="1057" spans="1:7">
      <c r="A1057" t="s">
        <v>1107</v>
      </c>
      <c r="B1057" s="1516"/>
      <c r="C1057" s="1516"/>
      <c r="D1057" s="1516"/>
      <c r="E1057" s="1516"/>
      <c r="F1057" s="1516"/>
      <c r="G1057" s="1516"/>
    </row>
    <row r="1058" spans="1:7">
      <c r="A1058" t="s">
        <v>1321</v>
      </c>
      <c r="B1058" s="1516"/>
      <c r="C1058" s="1516"/>
      <c r="D1058" s="1516"/>
      <c r="E1058" s="1516">
        <v>52</v>
      </c>
      <c r="F1058" s="1516"/>
      <c r="G1058" s="1516">
        <v>52</v>
      </c>
    </row>
    <row r="1059" spans="1:7">
      <c r="A1059" t="s">
        <v>1399</v>
      </c>
      <c r="B1059" s="1516"/>
      <c r="C1059" s="1516"/>
      <c r="D1059" s="1516"/>
      <c r="E1059" s="1516">
        <v>489</v>
      </c>
      <c r="F1059" s="1516">
        <v>2020</v>
      </c>
      <c r="G1059" s="1516">
        <v>2509</v>
      </c>
    </row>
    <row r="1060" spans="1:7">
      <c r="A1060" t="s">
        <v>1393</v>
      </c>
      <c r="B1060" s="1516">
        <v>2113</v>
      </c>
      <c r="C1060" s="1516"/>
      <c r="D1060" s="1516">
        <v>1677</v>
      </c>
      <c r="E1060" s="1516">
        <v>1316</v>
      </c>
      <c r="F1060" s="1516"/>
      <c r="G1060" s="1516">
        <v>5106</v>
      </c>
    </row>
    <row r="1061" spans="1:7">
      <c r="A1061" t="s">
        <v>1306</v>
      </c>
      <c r="B1061" s="1516">
        <v>3084</v>
      </c>
      <c r="C1061" s="1516"/>
      <c r="D1061" s="1516"/>
      <c r="E1061" s="1516"/>
      <c r="F1061" s="1516"/>
      <c r="G1061" s="1516">
        <v>3084</v>
      </c>
    </row>
    <row r="1062" spans="1:7">
      <c r="A1062" t="s">
        <v>1116</v>
      </c>
      <c r="B1062" s="1516">
        <v>1622</v>
      </c>
      <c r="C1062" s="1516">
        <v>1131</v>
      </c>
      <c r="D1062" s="1516"/>
      <c r="E1062" s="1516"/>
      <c r="F1062" s="1516"/>
      <c r="G1062" s="1516">
        <v>2753</v>
      </c>
    </row>
    <row r="1063" spans="1:7">
      <c r="A1063" t="s">
        <v>1534</v>
      </c>
      <c r="B1063" s="1516">
        <v>600</v>
      </c>
      <c r="C1063" s="1516">
        <v>610</v>
      </c>
      <c r="D1063" s="1516">
        <v>974</v>
      </c>
      <c r="E1063" s="1516"/>
      <c r="F1063" s="1516"/>
      <c r="G1063" s="1516">
        <v>2184</v>
      </c>
    </row>
    <row r="1064" spans="1:7">
      <c r="A1064" t="s">
        <v>1327</v>
      </c>
      <c r="B1064" s="1516">
        <v>3376</v>
      </c>
      <c r="C1064" s="1516"/>
      <c r="D1064" s="1516"/>
      <c r="E1064" s="1516"/>
      <c r="F1064" s="1516"/>
      <c r="G1064" s="1516">
        <v>3376</v>
      </c>
    </row>
    <row r="1065" spans="1:7">
      <c r="A1065" t="s">
        <v>1535</v>
      </c>
      <c r="B1065" s="1516">
        <v>1765</v>
      </c>
      <c r="C1065" s="1516">
        <v>1153</v>
      </c>
      <c r="D1065" s="1516">
        <v>383</v>
      </c>
      <c r="E1065" s="1516">
        <v>490</v>
      </c>
      <c r="F1065" s="1516"/>
      <c r="G1065" s="1516">
        <v>3791</v>
      </c>
    </row>
    <row r="1066" spans="1:7">
      <c r="A1066" t="s">
        <v>1537</v>
      </c>
      <c r="B1066" s="1516">
        <v>545</v>
      </c>
      <c r="C1066" s="1516">
        <v>1172</v>
      </c>
      <c r="D1066" s="1516">
        <v>1256</v>
      </c>
      <c r="E1066" s="1516">
        <v>272</v>
      </c>
      <c r="F1066" s="1516">
        <v>86</v>
      </c>
      <c r="G1066" s="1516">
        <v>3331</v>
      </c>
    </row>
    <row r="1067" spans="1:7">
      <c r="A1067" t="s">
        <v>1360</v>
      </c>
      <c r="B1067" s="1516">
        <v>1829</v>
      </c>
      <c r="C1067" s="1516">
        <v>2302</v>
      </c>
      <c r="D1067" s="1516">
        <v>694</v>
      </c>
      <c r="E1067" s="1516"/>
      <c r="F1067" s="1516"/>
      <c r="G1067" s="1516">
        <v>4825</v>
      </c>
    </row>
    <row r="1068" spans="1:7">
      <c r="A1068" t="s">
        <v>1309</v>
      </c>
      <c r="B1068" s="1516">
        <v>1391</v>
      </c>
      <c r="C1068" s="1516">
        <v>2916</v>
      </c>
      <c r="D1068" s="1516">
        <v>2430</v>
      </c>
      <c r="E1068" s="1516"/>
      <c r="F1068" s="1516"/>
      <c r="G1068" s="1516">
        <v>6737</v>
      </c>
    </row>
    <row r="1069" spans="1:7">
      <c r="A1069" t="s">
        <v>1035</v>
      </c>
      <c r="B1069" s="1516"/>
      <c r="C1069" s="1516"/>
      <c r="D1069" s="1516">
        <v>466</v>
      </c>
      <c r="E1069" s="1516">
        <v>345</v>
      </c>
      <c r="F1069" s="1516"/>
      <c r="G1069" s="1516">
        <v>811</v>
      </c>
    </row>
    <row r="1070" spans="1:7">
      <c r="A1070" t="s">
        <v>1119</v>
      </c>
      <c r="B1070" s="1516"/>
      <c r="C1070" s="1516"/>
      <c r="D1070" s="1516"/>
      <c r="E1070" s="1516">
        <v>1431</v>
      </c>
      <c r="F1070" s="1516"/>
      <c r="G1070" s="1516">
        <v>1431</v>
      </c>
    </row>
    <row r="1071" spans="1:7">
      <c r="A1071" t="s">
        <v>1054</v>
      </c>
      <c r="B1071" s="1516"/>
      <c r="C1071" s="1516"/>
      <c r="D1071" s="1516">
        <v>1379</v>
      </c>
      <c r="E1071" s="1516">
        <v>1154</v>
      </c>
      <c r="F1071" s="1516"/>
      <c r="G1071" s="1516">
        <v>2533</v>
      </c>
    </row>
    <row r="1072" spans="1:7">
      <c r="A1072" t="s">
        <v>1303</v>
      </c>
      <c r="B1072" s="1516"/>
      <c r="C1072" s="1516"/>
      <c r="D1072" s="1516">
        <v>243</v>
      </c>
      <c r="E1072" s="1516"/>
      <c r="F1072" s="1516"/>
      <c r="G1072" s="1516">
        <v>243</v>
      </c>
    </row>
    <row r="1073" spans="1:7">
      <c r="A1073" t="s">
        <v>1538</v>
      </c>
      <c r="B1073" s="1516"/>
      <c r="C1073" s="1516"/>
      <c r="D1073" s="1516"/>
      <c r="E1073" s="1516"/>
      <c r="F1073" s="1516">
        <v>385</v>
      </c>
      <c r="G1073" s="1516">
        <v>385</v>
      </c>
    </row>
    <row r="1074" spans="1:7">
      <c r="A1074" t="s">
        <v>1539</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s="1516">
        <v>237</v>
      </c>
      <c r="C1080" s="1516">
        <v>194</v>
      </c>
      <c r="D1080" s="1516">
        <v>359</v>
      </c>
      <c r="E1080" s="1516">
        <v>255</v>
      </c>
      <c r="F1080" s="1516">
        <v>253</v>
      </c>
      <c r="G1080" s="1516">
        <v>1298</v>
      </c>
    </row>
    <row r="1081" spans="1:7">
      <c r="A1081" t="s">
        <v>1265</v>
      </c>
      <c r="B1081" s="1516">
        <v>1283</v>
      </c>
      <c r="C1081" s="1516">
        <v>442</v>
      </c>
      <c r="D1081" s="1516"/>
      <c r="E1081" s="1516"/>
      <c r="F1081" s="1516">
        <v>706</v>
      </c>
      <c r="G1081" s="1516">
        <v>2431</v>
      </c>
    </row>
    <row r="1082" spans="1:7">
      <c r="A1082" t="s">
        <v>1452</v>
      </c>
      <c r="B1082" s="1516"/>
      <c r="C1082" s="1516">
        <v>2203</v>
      </c>
      <c r="D1082" s="1516"/>
      <c r="E1082" s="1516"/>
      <c r="F1082" s="1516"/>
      <c r="G1082" s="1516">
        <v>2203</v>
      </c>
    </row>
    <row r="1083" spans="1:7">
      <c r="A1083" t="s">
        <v>1318</v>
      </c>
      <c r="B1083" s="1516"/>
      <c r="C1083" s="1516"/>
      <c r="D1083" s="1516"/>
      <c r="E1083" s="1516">
        <v>242</v>
      </c>
      <c r="F1083" s="1516"/>
      <c r="G1083" s="1516">
        <v>242</v>
      </c>
    </row>
    <row r="1084" spans="1:7">
      <c r="A1084" t="s">
        <v>1110</v>
      </c>
      <c r="B1084" s="1516"/>
      <c r="C1084" s="1516"/>
      <c r="D1084" s="1516"/>
      <c r="E1084" s="1516"/>
      <c r="F1084" s="1516"/>
      <c r="G1084" s="1516"/>
    </row>
    <row r="1085" spans="1:7">
      <c r="A1085" t="s">
        <v>1399</v>
      </c>
      <c r="B1085" s="1516">
        <v>428</v>
      </c>
      <c r="C1085" s="1516"/>
      <c r="D1085" s="1516"/>
      <c r="E1085" s="1516"/>
      <c r="F1085" s="1516"/>
      <c r="G1085" s="1516">
        <v>428</v>
      </c>
    </row>
    <row r="1086" spans="1:7">
      <c r="A1086" t="s">
        <v>1535</v>
      </c>
      <c r="B1086" s="1516"/>
      <c r="C1086" s="1516"/>
      <c r="D1086" s="1516"/>
      <c r="E1086" s="1516"/>
      <c r="F1086" s="1516"/>
      <c r="G1086" s="1516"/>
    </row>
    <row r="1087" spans="1:7">
      <c r="A1087" t="s">
        <v>1537</v>
      </c>
      <c r="B1087" s="1516"/>
      <c r="C1087" s="1516">
        <v>265</v>
      </c>
      <c r="D1087" s="1516">
        <v>542</v>
      </c>
      <c r="E1087" s="1516">
        <v>739</v>
      </c>
      <c r="F1087" s="1516"/>
      <c r="G1087" s="1516">
        <v>1546</v>
      </c>
    </row>
    <row r="1088" spans="1:7">
      <c r="A1088" t="s">
        <v>1360</v>
      </c>
      <c r="B1088" s="1516"/>
      <c r="C1088" s="1516"/>
      <c r="D1088" s="1516">
        <v>91</v>
      </c>
      <c r="E1088" s="1516"/>
      <c r="F1088" s="1516"/>
      <c r="G1088" s="1516">
        <v>91</v>
      </c>
    </row>
    <row r="1089" spans="1:7">
      <c r="A1089" t="s">
        <v>1035</v>
      </c>
      <c r="B1089" s="1516">
        <v>1172</v>
      </c>
      <c r="C1089" s="1516"/>
      <c r="D1089" s="1516"/>
      <c r="E1089" s="1516"/>
      <c r="F1089" s="1516"/>
      <c r="G1089" s="1516">
        <v>1172</v>
      </c>
    </row>
    <row r="1090" spans="1:7">
      <c r="A1090" t="s">
        <v>1119</v>
      </c>
      <c r="B1090" s="1516">
        <v>1583</v>
      </c>
      <c r="C1090" s="1516">
        <v>1325</v>
      </c>
      <c r="D1090" s="1516">
        <v>621</v>
      </c>
      <c r="E1090" s="1516"/>
      <c r="F1090" s="1516"/>
      <c r="G1090" s="1516">
        <v>3529</v>
      </c>
    </row>
    <row r="1091" spans="1:7">
      <c r="A1091" t="s">
        <v>1054</v>
      </c>
      <c r="B1091" s="1516"/>
      <c r="C1091" s="1516"/>
      <c r="D1091" s="1516"/>
      <c r="E1091" s="1516"/>
      <c r="F1091" s="1516"/>
      <c r="G1091" s="1516"/>
    </row>
    <row r="1092" spans="1:7">
      <c r="A1092" t="s">
        <v>1538</v>
      </c>
      <c r="B1092" s="1516">
        <v>640</v>
      </c>
      <c r="C1092" s="1516">
        <v>541</v>
      </c>
      <c r="D1092" s="1516">
        <v>330</v>
      </c>
      <c r="E1092" s="1516">
        <v>520</v>
      </c>
      <c r="F1092" s="1516">
        <v>550</v>
      </c>
      <c r="G1092" s="1516">
        <v>2581</v>
      </c>
    </row>
    <row r="1093" spans="1:7">
      <c r="A1093" t="s">
        <v>1339</v>
      </c>
      <c r="B1093" s="1516">
        <v>2855</v>
      </c>
      <c r="C1093" s="1516">
        <v>3343</v>
      </c>
      <c r="D1093" s="1516">
        <v>931</v>
      </c>
      <c r="E1093" s="1516"/>
      <c r="F1093" s="1516"/>
      <c r="G1093" s="1516">
        <v>7129</v>
      </c>
    </row>
    <row r="1094" spans="1:7">
      <c r="A1094" t="s">
        <v>1342</v>
      </c>
      <c r="B1094" s="1516"/>
      <c r="C1094" s="1516">
        <v>1743</v>
      </c>
      <c r="D1094" s="1516">
        <v>522</v>
      </c>
      <c r="E1094" s="1516">
        <v>1194</v>
      </c>
      <c r="F1094" s="1516">
        <v>2811</v>
      </c>
      <c r="G1094" s="1516">
        <v>6270</v>
      </c>
    </row>
    <row r="1095" spans="1:7">
      <c r="A1095" t="s">
        <v>1540</v>
      </c>
      <c r="B1095" s="1516"/>
      <c r="C1095" s="1516"/>
      <c r="D1095" s="1516"/>
      <c r="E1095" s="1516"/>
      <c r="F1095" s="1516"/>
      <c r="G1095" s="1516"/>
    </row>
    <row r="1096" spans="1:7">
      <c r="A1096" t="s">
        <v>1387</v>
      </c>
      <c r="B1096" s="1516"/>
      <c r="C1096" s="1516">
        <v>1640</v>
      </c>
      <c r="D1096" s="1516">
        <v>1177</v>
      </c>
      <c r="E1096" s="1516"/>
      <c r="F1096" s="1516"/>
      <c r="G1096" s="1516">
        <v>2817</v>
      </c>
    </row>
    <row r="1097" spans="1:7">
      <c r="A1097" t="s">
        <v>1330</v>
      </c>
      <c r="B1097" s="1516"/>
      <c r="C1097" s="1516">
        <v>1980</v>
      </c>
      <c r="D1097" s="1516">
        <v>1251</v>
      </c>
      <c r="E1097" s="1516">
        <v>3172</v>
      </c>
      <c r="F1097" s="1516"/>
      <c r="G1097" s="1516">
        <v>6403</v>
      </c>
    </row>
    <row r="1098" spans="1:7">
      <c r="A1098" t="s">
        <v>1336</v>
      </c>
      <c r="B1098" s="1516"/>
      <c r="C1098" s="1516">
        <v>1111</v>
      </c>
      <c r="D1098" s="1516">
        <v>1373</v>
      </c>
      <c r="E1098" s="1516">
        <v>1090</v>
      </c>
      <c r="F1098" s="1516">
        <v>1204</v>
      </c>
      <c r="G1098" s="1516">
        <v>4778</v>
      </c>
    </row>
    <row r="1099" spans="1:7">
      <c r="A1099" t="s">
        <v>1032</v>
      </c>
      <c r="B1099" s="1516"/>
      <c r="C1099" s="1516">
        <v>1500</v>
      </c>
      <c r="D1099" s="1516">
        <v>1084</v>
      </c>
      <c r="E1099" s="1516"/>
      <c r="F1099" s="1516"/>
      <c r="G1099" s="1516">
        <v>2584</v>
      </c>
    </row>
    <row r="1100" spans="1:7">
      <c r="A1100" t="s">
        <v>1390</v>
      </c>
      <c r="B1100" s="1516"/>
      <c r="C1100" s="1516"/>
      <c r="D1100" s="1516">
        <v>817</v>
      </c>
      <c r="E1100" s="1516">
        <v>1820</v>
      </c>
      <c r="F1100" s="1516"/>
      <c r="G1100" s="1516">
        <v>2637</v>
      </c>
    </row>
    <row r="1101" spans="1:7">
      <c r="A1101" t="s">
        <v>1026</v>
      </c>
      <c r="B1101" s="1516"/>
      <c r="C1101" s="1516"/>
      <c r="D1101" s="1516"/>
      <c r="E1101" s="1516">
        <v>1351</v>
      </c>
      <c r="F1101" s="1516"/>
      <c r="G1101" s="1516">
        <v>1351</v>
      </c>
    </row>
    <row r="1102" spans="1:7">
      <c r="A1102" t="s">
        <v>834</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s="1516">
        <v>365</v>
      </c>
      <c r="C1108" s="1516">
        <v>210</v>
      </c>
      <c r="D1108" s="1516"/>
      <c r="E1108" s="1516"/>
      <c r="F1108" s="1516">
        <v>166</v>
      </c>
      <c r="G1108" s="1516">
        <v>741</v>
      </c>
    </row>
    <row r="1109" spans="1:7">
      <c r="A1109" t="s">
        <v>1265</v>
      </c>
      <c r="B1109" s="1516">
        <v>735</v>
      </c>
      <c r="C1109" s="1516"/>
      <c r="D1109" s="1516"/>
      <c r="E1109" s="1516"/>
      <c r="F1109" s="1516"/>
      <c r="G1109" s="1516">
        <v>735</v>
      </c>
    </row>
    <row r="1110" spans="1:7">
      <c r="A1110" t="s">
        <v>1449</v>
      </c>
      <c r="B1110" s="1516"/>
      <c r="C1110" s="1516"/>
      <c r="D1110" s="1516"/>
      <c r="E1110" s="1516"/>
      <c r="F1110" s="1516"/>
      <c r="G1110" s="1516"/>
    </row>
    <row r="1111" spans="1:7">
      <c r="A1111" t="s">
        <v>1316</v>
      </c>
      <c r="B1111" s="1516"/>
      <c r="C1111" s="1516"/>
      <c r="D1111" s="1516"/>
      <c r="E1111" s="1516"/>
      <c r="F1111" s="1516"/>
      <c r="G1111" s="1516"/>
    </row>
    <row r="1112" spans="1:7">
      <c r="A1112" t="s">
        <v>1363</v>
      </c>
      <c r="B1112" s="1516"/>
      <c r="C1112" s="1516"/>
      <c r="D1112" s="1516"/>
      <c r="E1112" s="1516">
        <v>396</v>
      </c>
      <c r="F1112" s="1516"/>
      <c r="G1112" s="1516">
        <v>396</v>
      </c>
    </row>
    <row r="1113" spans="1:7">
      <c r="A1113" t="s">
        <v>1318</v>
      </c>
      <c r="B1113" s="1516"/>
      <c r="C1113" s="1516"/>
      <c r="D1113" s="1516"/>
      <c r="E1113" s="1516"/>
      <c r="F1113" s="1516"/>
      <c r="G1113" s="1516"/>
    </row>
    <row r="1114" spans="1:7">
      <c r="A1114" t="s">
        <v>1110</v>
      </c>
      <c r="B1114" s="1516"/>
      <c r="C1114" s="1516"/>
      <c r="D1114" s="1516"/>
      <c r="E1114" s="1516"/>
      <c r="F1114" s="1516"/>
      <c r="G1114" s="1516"/>
    </row>
    <row r="1115" spans="1:7">
      <c r="A1115" t="s">
        <v>1324</v>
      </c>
      <c r="B1115" s="1516">
        <v>87</v>
      </c>
      <c r="C1115" s="1516"/>
      <c r="D1115" s="1516"/>
      <c r="E1115" s="1516"/>
      <c r="F1115" s="1516"/>
      <c r="G1115" s="1516">
        <v>87</v>
      </c>
    </row>
    <row r="1116" spans="1:7">
      <c r="A1116" t="s">
        <v>1537</v>
      </c>
      <c r="B1116" s="1516">
        <v>671</v>
      </c>
      <c r="C1116" s="1516">
        <v>1204</v>
      </c>
      <c r="D1116" s="1516">
        <v>1210</v>
      </c>
      <c r="E1116" s="1516">
        <v>292</v>
      </c>
      <c r="F1116" s="1516"/>
      <c r="G1116" s="1516">
        <v>3377</v>
      </c>
    </row>
    <row r="1117" spans="1:7">
      <c r="A1117" t="s">
        <v>1360</v>
      </c>
      <c r="B1117" s="1516"/>
      <c r="C1117" s="1516"/>
      <c r="D1117" s="1516">
        <v>320</v>
      </c>
      <c r="E1117" s="1516">
        <v>652</v>
      </c>
      <c r="F1117" s="1516">
        <v>780</v>
      </c>
      <c r="G1117" s="1516">
        <v>1752</v>
      </c>
    </row>
    <row r="1118" spans="1:7">
      <c r="A1118" t="s">
        <v>1035</v>
      </c>
      <c r="B1118" s="1516"/>
      <c r="C1118" s="1516"/>
      <c r="D1118" s="1516">
        <v>163</v>
      </c>
      <c r="E1118" s="1516"/>
      <c r="F1118" s="1516"/>
      <c r="G1118" s="1516">
        <v>163</v>
      </c>
    </row>
    <row r="1119" spans="1:7">
      <c r="A1119" t="s">
        <v>1303</v>
      </c>
      <c r="B1119" s="1516"/>
      <c r="C1119" s="1516"/>
      <c r="D1119" s="1516">
        <v>372</v>
      </c>
      <c r="E1119" s="1516"/>
      <c r="F1119" s="1516">
        <v>582</v>
      </c>
      <c r="G1119" s="1516">
        <v>954</v>
      </c>
    </row>
    <row r="1120" spans="1:7">
      <c r="A1120" t="s">
        <v>1538</v>
      </c>
      <c r="B1120" s="1516">
        <v>752</v>
      </c>
      <c r="C1120" s="1516">
        <v>1249</v>
      </c>
      <c r="D1120" s="1516">
        <v>235</v>
      </c>
      <c r="E1120" s="1516">
        <v>563</v>
      </c>
      <c r="F1120" s="1516">
        <v>483</v>
      </c>
      <c r="G1120" s="1516">
        <v>3282</v>
      </c>
    </row>
    <row r="1121" spans="1:7">
      <c r="A1121" t="s">
        <v>1342</v>
      </c>
      <c r="B1121" s="1516"/>
      <c r="C1121" s="1516"/>
      <c r="D1121" s="1516">
        <v>1049</v>
      </c>
      <c r="E1121" s="1516"/>
      <c r="F1121" s="1516"/>
      <c r="G1121" s="1516">
        <v>1049</v>
      </c>
    </row>
    <row r="1122" spans="1:7">
      <c r="A1122" t="s">
        <v>1330</v>
      </c>
      <c r="B1122" s="1516">
        <v>29</v>
      </c>
      <c r="C1122" s="1516"/>
      <c r="D1122" s="1516"/>
      <c r="E1122" s="1516"/>
      <c r="F1122" s="1516"/>
      <c r="G1122" s="1516">
        <v>29</v>
      </c>
    </row>
    <row r="1123" spans="1:7">
      <c r="A1123" t="s">
        <v>1336</v>
      </c>
      <c r="B1123" s="1516"/>
      <c r="C1123" s="1516"/>
      <c r="D1123" s="1516"/>
      <c r="E1123" s="1516"/>
      <c r="F1123" s="1516">
        <v>1235</v>
      </c>
      <c r="G1123" s="1516">
        <v>1235</v>
      </c>
    </row>
    <row r="1124" spans="1:7">
      <c r="A1124" t="s">
        <v>1032</v>
      </c>
      <c r="B1124" s="1516"/>
      <c r="C1124" s="1516"/>
      <c r="D1124" s="1516"/>
      <c r="E1124" s="1516"/>
      <c r="F1124" s="1516"/>
      <c r="G1124" s="1516"/>
    </row>
    <row r="1125" spans="1:7">
      <c r="A1125" t="s">
        <v>1026</v>
      </c>
      <c r="B1125" s="1516">
        <v>689</v>
      </c>
      <c r="C1125" s="1516">
        <v>586</v>
      </c>
      <c r="D1125" s="1516">
        <v>199</v>
      </c>
      <c r="E1125" s="1516"/>
      <c r="F1125" s="1516"/>
      <c r="G1125" s="1516">
        <v>1474</v>
      </c>
    </row>
    <row r="1126" spans="1:7">
      <c r="A1126" t="s">
        <v>834</v>
      </c>
      <c r="B1126" s="1516"/>
      <c r="C1126" s="1516">
        <v>1164</v>
      </c>
      <c r="D1126" s="1516">
        <v>308</v>
      </c>
      <c r="E1126" s="1516">
        <v>892</v>
      </c>
      <c r="F1126" s="1516">
        <v>366</v>
      </c>
      <c r="G1126" s="1516">
        <v>2730</v>
      </c>
    </row>
    <row r="1127" spans="1:7">
      <c r="A1127" t="s">
        <v>1005</v>
      </c>
      <c r="B1127" s="1516">
        <v>1095</v>
      </c>
      <c r="C1127" s="1516">
        <v>1676</v>
      </c>
      <c r="D1127" s="1516">
        <v>1139</v>
      </c>
      <c r="E1127" s="1516"/>
      <c r="F1127" s="1516"/>
      <c r="G1127" s="1516">
        <v>3910</v>
      </c>
    </row>
    <row r="1128" spans="1:7">
      <c r="A1128" t="s">
        <v>1050</v>
      </c>
      <c r="B1128" s="1516">
        <v>1344</v>
      </c>
      <c r="C1128" s="1516">
        <v>1583</v>
      </c>
      <c r="D1128" s="1516">
        <v>1027</v>
      </c>
      <c r="E1128" s="1516">
        <v>1596</v>
      </c>
      <c r="F1128" s="1516"/>
      <c r="G1128" s="1516">
        <v>5550</v>
      </c>
    </row>
    <row r="1129" spans="1:7">
      <c r="A1129" t="s">
        <v>920</v>
      </c>
      <c r="B1129" s="1516"/>
      <c r="C1129" s="1516">
        <v>890</v>
      </c>
      <c r="D1129" s="1516">
        <v>1810</v>
      </c>
      <c r="E1129" s="1516">
        <v>967</v>
      </c>
      <c r="F1129" s="1516"/>
      <c r="G1129" s="1516">
        <v>3667</v>
      </c>
    </row>
    <row r="1130" spans="1:7">
      <c r="A1130" t="s">
        <v>841</v>
      </c>
      <c r="B1130" s="1516">
        <v>1511</v>
      </c>
      <c r="C1130" s="1516">
        <v>1887</v>
      </c>
      <c r="D1130" s="1516">
        <v>916</v>
      </c>
      <c r="E1130" s="1516">
        <v>1704</v>
      </c>
      <c r="F1130" s="1516">
        <v>974</v>
      </c>
      <c r="G1130" s="1516">
        <v>6992</v>
      </c>
    </row>
    <row r="1131" spans="1:7">
      <c r="A1131" t="s">
        <v>1333</v>
      </c>
      <c r="B1131" s="1516"/>
      <c r="C1131" s="1516">
        <v>1617</v>
      </c>
      <c r="D1131" s="1516">
        <v>1083</v>
      </c>
      <c r="E1131" s="1516">
        <v>1905</v>
      </c>
      <c r="F1131" s="1516">
        <v>2064</v>
      </c>
      <c r="G1131" s="1516">
        <v>6669</v>
      </c>
    </row>
    <row r="1132" spans="1:7">
      <c r="A1132" t="s">
        <v>1351</v>
      </c>
      <c r="B1132" s="1516"/>
      <c r="C1132" s="1516"/>
      <c r="D1132" s="1516">
        <v>95</v>
      </c>
      <c r="E1132" s="1516">
        <v>881</v>
      </c>
      <c r="F1132" s="1516"/>
      <c r="G1132" s="1516">
        <v>976</v>
      </c>
    </row>
    <row r="1133" spans="1:7">
      <c r="A1133" t="s">
        <v>1345</v>
      </c>
      <c r="B1133" s="1516"/>
      <c r="C1133" s="1516"/>
      <c r="D1133" s="1516"/>
      <c r="E1133" s="1516">
        <v>3028</v>
      </c>
      <c r="F1133" s="1516">
        <v>1683</v>
      </c>
      <c r="G1133" s="1516">
        <v>4711</v>
      </c>
    </row>
    <row r="1134" spans="1:7">
      <c r="A1134" t="s">
        <v>1152</v>
      </c>
      <c r="B1134" s="1516"/>
      <c r="C1134" s="1516"/>
      <c r="D1134" s="1516"/>
      <c r="E1134" s="1516">
        <v>1568</v>
      </c>
      <c r="F1134" s="1516"/>
      <c r="G1134" s="1516">
        <v>1568</v>
      </c>
    </row>
    <row r="1135" spans="1:7">
      <c r="A1135" t="s">
        <v>1541</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506</v>
      </c>
      <c r="B1142" s="1516"/>
      <c r="C1142" s="1516">
        <v>212</v>
      </c>
      <c r="D1142" s="1516"/>
      <c r="E1142" s="1516"/>
      <c r="F1142" s="1516"/>
      <c r="G1142" s="1516">
        <v>212</v>
      </c>
    </row>
    <row r="1143" spans="1:7">
      <c r="A1143" t="s">
        <v>1537</v>
      </c>
      <c r="B1143" s="1516"/>
      <c r="C1143" s="1516"/>
      <c r="D1143" s="1516"/>
      <c r="E1143" s="1516"/>
      <c r="F1143" s="1516"/>
      <c r="G1143" s="1516"/>
    </row>
    <row r="1144" spans="1:7">
      <c r="A1144" t="s">
        <v>1360</v>
      </c>
      <c r="B1144" s="1516">
        <v>870</v>
      </c>
      <c r="C1144" s="1516"/>
      <c r="D1144" s="1516"/>
      <c r="E1144" s="1516"/>
      <c r="F1144" s="1516"/>
      <c r="G1144" s="1516">
        <v>870</v>
      </c>
    </row>
    <row r="1145" spans="1:7">
      <c r="A1145" t="s">
        <v>1303</v>
      </c>
      <c r="B1145" s="1516">
        <v>551</v>
      </c>
      <c r="C1145" s="1516"/>
      <c r="D1145" s="1516"/>
      <c r="E1145" s="1516"/>
      <c r="F1145" s="1516"/>
      <c r="G1145" s="1516">
        <v>551</v>
      </c>
    </row>
    <row r="1146" spans="1:7">
      <c r="A1146" t="s">
        <v>1538</v>
      </c>
      <c r="B1146" s="1516"/>
      <c r="C1146" s="1516"/>
      <c r="D1146" s="1516"/>
      <c r="E1146" s="1516"/>
      <c r="F1146" s="1516"/>
      <c r="G1146" s="1516"/>
    </row>
    <row r="1147" spans="1:7">
      <c r="A1147" t="s">
        <v>834</v>
      </c>
      <c r="B1147" s="1516">
        <v>154</v>
      </c>
      <c r="C1147" s="1516"/>
      <c r="D1147" s="1516"/>
      <c r="E1147" s="1516"/>
      <c r="F1147" s="1516"/>
      <c r="G1147" s="1516">
        <v>154</v>
      </c>
    </row>
    <row r="1148" spans="1:7">
      <c r="A1148" t="s">
        <v>1050</v>
      </c>
      <c r="B1148" s="1516">
        <v>342</v>
      </c>
      <c r="C1148" s="1516"/>
      <c r="D1148" s="1516"/>
      <c r="E1148" s="1516"/>
      <c r="F1148" s="1516"/>
      <c r="G1148" s="1516">
        <v>342</v>
      </c>
    </row>
    <row r="1149" spans="1:7">
      <c r="A1149" t="s">
        <v>1333</v>
      </c>
      <c r="B1149" s="1516"/>
      <c r="C1149" s="1516"/>
      <c r="D1149" s="1516"/>
      <c r="E1149" s="1516"/>
      <c r="F1149" s="1516"/>
      <c r="G1149" s="1516"/>
    </row>
    <row r="1150" spans="1:7">
      <c r="A1150" t="s">
        <v>1351</v>
      </c>
      <c r="B1150" s="1516">
        <v>3523</v>
      </c>
      <c r="C1150" s="1516">
        <v>2384</v>
      </c>
      <c r="D1150" s="1516"/>
      <c r="E1150" s="1516"/>
      <c r="F1150" s="1516"/>
      <c r="G1150" s="1516">
        <v>5907</v>
      </c>
    </row>
    <row r="1151" spans="1:7">
      <c r="A1151" t="s">
        <v>1345</v>
      </c>
      <c r="B1151" s="1516">
        <v>362</v>
      </c>
      <c r="C1151" s="1516"/>
      <c r="D1151" s="1516"/>
      <c r="E1151" s="1516"/>
      <c r="F1151" s="1516"/>
      <c r="G1151" s="1516">
        <v>362</v>
      </c>
    </row>
    <row r="1152" spans="1:7">
      <c r="A1152" t="s">
        <v>1152</v>
      </c>
      <c r="B1152" s="1516">
        <v>380</v>
      </c>
      <c r="C1152" s="1516"/>
      <c r="D1152" s="1516"/>
      <c r="E1152" s="1516"/>
      <c r="F1152" s="1516"/>
      <c r="G1152" s="1516">
        <v>380</v>
      </c>
    </row>
    <row r="1153" spans="1:7">
      <c r="A1153" t="s">
        <v>1155</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506</v>
      </c>
      <c r="B1160" s="1516">
        <v>108</v>
      </c>
      <c r="C1160" s="1516">
        <v>353</v>
      </c>
      <c r="D1160" s="1516"/>
      <c r="E1160" s="1516"/>
      <c r="F1160" s="1516"/>
      <c r="G1160" s="1516">
        <v>461</v>
      </c>
    </row>
    <row r="1161" spans="1:7">
      <c r="A1161" t="s">
        <v>1312</v>
      </c>
      <c r="B1161" s="1516"/>
      <c r="C1161" s="1516"/>
      <c r="D1161" s="1516"/>
      <c r="E1161" s="1516"/>
      <c r="F1161" s="1516"/>
      <c r="G1161" s="1516"/>
    </row>
    <row r="1162" spans="1:7">
      <c r="A1162" t="s">
        <v>1460</v>
      </c>
      <c r="B1162" s="1516">
        <v>0</v>
      </c>
      <c r="C1162" s="1516"/>
      <c r="D1162" s="1516"/>
      <c r="E1162" s="1516"/>
      <c r="F1162" s="1516"/>
      <c r="G1162" s="1516">
        <v>0</v>
      </c>
    </row>
    <row r="1163" spans="1:7">
      <c r="A1163" t="s">
        <v>1306</v>
      </c>
      <c r="B1163" s="1516"/>
      <c r="C1163" s="1516">
        <v>0</v>
      </c>
      <c r="D1163" s="1516"/>
      <c r="E1163" s="1516"/>
      <c r="F1163" s="1516"/>
      <c r="G1163" s="1516">
        <v>0</v>
      </c>
    </row>
    <row r="1164" spans="1:7">
      <c r="A1164" t="s">
        <v>1309</v>
      </c>
      <c r="B1164" s="1516">
        <v>0</v>
      </c>
      <c r="C1164" s="1516"/>
      <c r="D1164" s="1516"/>
      <c r="E1164" s="1516"/>
      <c r="F1164" s="1516"/>
      <c r="G1164" s="1516">
        <v>0</v>
      </c>
    </row>
    <row r="1165" spans="1:7">
      <c r="A1165" t="s">
        <v>1119</v>
      </c>
      <c r="B1165" s="1516"/>
      <c r="C1165" s="1516"/>
      <c r="D1165" s="1516"/>
      <c r="E1165" s="1516"/>
      <c r="F1165" s="1516"/>
      <c r="G1165" s="1516"/>
    </row>
    <row r="1166" spans="1:7">
      <c r="A1166" t="s">
        <v>1303</v>
      </c>
      <c r="B1166" s="1516">
        <v>738</v>
      </c>
      <c r="C1166" s="1516">
        <v>466</v>
      </c>
      <c r="D1166" s="1516"/>
      <c r="E1166" s="1516"/>
      <c r="F1166" s="1516"/>
      <c r="G1166" s="1516">
        <v>1204</v>
      </c>
    </row>
    <row r="1167" spans="1:7">
      <c r="A1167" t="s">
        <v>1342</v>
      </c>
      <c r="B1167" s="1516">
        <v>0</v>
      </c>
      <c r="C1167" s="1516"/>
      <c r="D1167" s="1516"/>
      <c r="E1167" s="1516"/>
      <c r="F1167" s="1516"/>
      <c r="G1167" s="1516">
        <v>0</v>
      </c>
    </row>
    <row r="1168" spans="1:7">
      <c r="A1168" t="s">
        <v>834</v>
      </c>
      <c r="B1168" s="1516"/>
      <c r="C1168" s="1516"/>
      <c r="D1168" s="1516">
        <v>173</v>
      </c>
      <c r="E1168" s="1516"/>
      <c r="F1168" s="1516"/>
      <c r="G1168" s="1516">
        <v>173</v>
      </c>
    </row>
    <row r="1169" spans="1:7">
      <c r="A1169" t="s">
        <v>1345</v>
      </c>
      <c r="B1169" s="1516">
        <v>1297</v>
      </c>
      <c r="C1169" s="1516"/>
      <c r="D1169" s="1516"/>
      <c r="E1169" s="1516"/>
      <c r="F1169" s="1516"/>
      <c r="G1169" s="1516">
        <v>1297</v>
      </c>
    </row>
    <row r="1170" spans="1:7">
      <c r="A1170" t="s">
        <v>1152</v>
      </c>
      <c r="B1170" s="1516">
        <v>100</v>
      </c>
      <c r="C1170" s="1516"/>
      <c r="D1170" s="1516"/>
      <c r="E1170" s="1516"/>
      <c r="F1170" s="1516"/>
      <c r="G1170" s="1516">
        <v>100</v>
      </c>
    </row>
    <row r="1171" spans="1:7">
      <c r="A1171" t="s">
        <v>1348</v>
      </c>
      <c r="B1171" s="1516">
        <v>2583</v>
      </c>
      <c r="C1171" s="1516">
        <v>3099</v>
      </c>
      <c r="D1171" s="1516"/>
      <c r="E1171" s="1516"/>
      <c r="F1171" s="1516"/>
      <c r="G1171" s="1516">
        <v>5682</v>
      </c>
    </row>
    <row r="1172" spans="1:7">
      <c r="A1172" t="s">
        <v>1122</v>
      </c>
      <c r="B1172" s="1516">
        <v>1188</v>
      </c>
      <c r="C1172" s="1516">
        <v>0</v>
      </c>
      <c r="D1172" s="1516"/>
      <c r="E1172" s="1516"/>
      <c r="F1172" s="1516"/>
      <c r="G1172" s="1516">
        <v>1188</v>
      </c>
    </row>
    <row r="1173" spans="1:7">
      <c r="A1173" t="s">
        <v>1125</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506</v>
      </c>
      <c r="B1180" s="1516">
        <v>248</v>
      </c>
      <c r="C1180" s="1516"/>
      <c r="D1180" s="1516">
        <v>366</v>
      </c>
      <c r="E1180" s="1516">
        <v>113</v>
      </c>
      <c r="F1180" s="1516"/>
      <c r="G1180" s="1516">
        <v>727</v>
      </c>
    </row>
    <row r="1181" spans="1:7">
      <c r="A1181" t="s">
        <v>943</v>
      </c>
      <c r="B1181" s="1516"/>
      <c r="C1181" s="1516"/>
      <c r="D1181" s="1516"/>
      <c r="E1181" s="1516"/>
      <c r="F1181" s="1516">
        <v>0</v>
      </c>
      <c r="G1181" s="1516">
        <v>0</v>
      </c>
    </row>
    <row r="1182" spans="1:7">
      <c r="A1182" t="s">
        <v>1452</v>
      </c>
      <c r="B1182" s="1516"/>
      <c r="C1182" s="1516">
        <v>0</v>
      </c>
      <c r="D1182" s="1516"/>
      <c r="E1182" s="1516"/>
      <c r="F1182" s="1516"/>
      <c r="G1182" s="1516">
        <v>0</v>
      </c>
    </row>
    <row r="1183" spans="1:7">
      <c r="A1183" t="s">
        <v>1327</v>
      </c>
      <c r="B1183" s="1516"/>
      <c r="C1183" s="1516"/>
      <c r="D1183" s="1516"/>
      <c r="E1183" s="1516"/>
      <c r="F1183" s="1516"/>
      <c r="G1183" s="1516"/>
    </row>
    <row r="1184" spans="1:7">
      <c r="A1184" t="s">
        <v>1303</v>
      </c>
      <c r="B1184" s="1516">
        <v>3728</v>
      </c>
      <c r="C1184" s="1516">
        <v>1789</v>
      </c>
      <c r="D1184" s="1516"/>
      <c r="E1184" s="1516"/>
      <c r="F1184" s="1516"/>
      <c r="G1184" s="1516">
        <v>5517</v>
      </c>
    </row>
    <row r="1185" spans="1:7">
      <c r="A1185" t="s">
        <v>1339</v>
      </c>
      <c r="B1185" s="1516"/>
      <c r="C1185" s="1516"/>
      <c r="D1185" s="1516">
        <v>0</v>
      </c>
      <c r="E1185" s="1516"/>
      <c r="F1185" s="1516"/>
      <c r="G1185" s="1516">
        <v>0</v>
      </c>
    </row>
    <row r="1186" spans="1:7">
      <c r="A1186" t="s">
        <v>1336</v>
      </c>
      <c r="B1186" s="1516"/>
      <c r="C1186" s="1516"/>
      <c r="D1186" s="1516"/>
      <c r="E1186" s="1516"/>
      <c r="F1186" s="1516"/>
      <c r="G1186" s="1516"/>
    </row>
    <row r="1187" spans="1:7">
      <c r="A1187" t="s">
        <v>1333</v>
      </c>
      <c r="B1187" s="1516"/>
      <c r="C1187" s="1516"/>
      <c r="D1187" s="1516">
        <v>0</v>
      </c>
      <c r="E1187" s="1516"/>
      <c r="F1187" s="1516">
        <v>104</v>
      </c>
      <c r="G1187" s="1516">
        <v>104</v>
      </c>
    </row>
    <row r="1188" spans="1:7">
      <c r="A1188" t="s">
        <v>1348</v>
      </c>
      <c r="B1188" s="1516">
        <v>568</v>
      </c>
      <c r="C1188" s="1516"/>
      <c r="D1188" s="1516"/>
      <c r="E1188" s="1516"/>
      <c r="F1188" s="1516"/>
      <c r="G1188" s="1516">
        <v>568</v>
      </c>
    </row>
    <row r="1189" spans="1:7">
      <c r="A1189" t="s">
        <v>931</v>
      </c>
      <c r="B1189" s="1516">
        <v>1105</v>
      </c>
      <c r="C1189" s="1516">
        <v>942</v>
      </c>
      <c r="D1189" s="1516">
        <v>2151</v>
      </c>
      <c r="E1189" s="1516">
        <v>1926</v>
      </c>
      <c r="F1189" s="1516">
        <v>1000</v>
      </c>
      <c r="G1189" s="1516">
        <v>7124</v>
      </c>
    </row>
    <row r="1190" spans="1:7">
      <c r="A1190" t="s">
        <v>1143</v>
      </c>
      <c r="B1190" s="1516">
        <v>1353</v>
      </c>
      <c r="C1190" s="1516">
        <v>1153</v>
      </c>
      <c r="D1190" s="1516"/>
      <c r="E1190" s="1516"/>
      <c r="F1190" s="1516"/>
      <c r="G1190" s="1516">
        <v>2506</v>
      </c>
    </row>
    <row r="1191" spans="1:7">
      <c r="A1191" t="s">
        <v>1354</v>
      </c>
      <c r="B1191" s="1516"/>
      <c r="C1191" s="1516">
        <v>2362</v>
      </c>
      <c r="D1191" s="1516">
        <v>3079</v>
      </c>
      <c r="E1191" s="1516"/>
      <c r="F1191" s="1516"/>
      <c r="G1191" s="1516">
        <v>5441</v>
      </c>
    </row>
    <row r="1192" spans="1:7">
      <c r="A1192" t="s">
        <v>1057</v>
      </c>
      <c r="B1192" s="1516"/>
      <c r="C1192" s="1516">
        <v>1534</v>
      </c>
      <c r="D1192" s="1516">
        <v>180</v>
      </c>
      <c r="E1192" s="1516"/>
      <c r="F1192" s="1516"/>
      <c r="G1192" s="1516">
        <v>1714</v>
      </c>
    </row>
    <row r="1193" spans="1:7">
      <c r="A1193" t="s">
        <v>1086</v>
      </c>
      <c r="B1193" s="1516"/>
      <c r="C1193" s="1516"/>
      <c r="D1193" s="1516">
        <v>1687</v>
      </c>
      <c r="E1193" s="1516">
        <v>1053</v>
      </c>
      <c r="F1193" s="1516"/>
      <c r="G1193" s="1516">
        <v>2740</v>
      </c>
    </row>
    <row r="1194" spans="1:7">
      <c r="A1194" t="s">
        <v>1089</v>
      </c>
      <c r="B1194" s="1516"/>
      <c r="C1194" s="1516"/>
      <c r="D1194" s="1516">
        <v>1056</v>
      </c>
      <c r="E1194" s="1516"/>
      <c r="F1194" s="1516"/>
      <c r="G1194" s="1516">
        <v>1056</v>
      </c>
    </row>
    <row r="1195" spans="1:7">
      <c r="A1195" t="s">
        <v>1357</v>
      </c>
      <c r="B1195" s="1516"/>
      <c r="C1195" s="1516"/>
      <c r="D1195" s="1516"/>
      <c r="E1195" s="1516">
        <v>2367</v>
      </c>
      <c r="F1195" s="1516">
        <v>447</v>
      </c>
      <c r="G1195" s="1516">
        <v>2814</v>
      </c>
    </row>
    <row r="1196" spans="1:7">
      <c r="A1196" t="s">
        <v>954</v>
      </c>
      <c r="B1196" s="1516"/>
      <c r="C1196" s="1516"/>
      <c r="D1196" s="1516"/>
      <c r="E1196" s="1516"/>
      <c r="F1196" s="1516">
        <v>0</v>
      </c>
      <c r="G1196" s="1516">
        <v>0</v>
      </c>
    </row>
    <row r="1197" spans="1:7">
      <c r="A1197" t="s">
        <v>831</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1368</v>
      </c>
      <c r="B1208" s="1516"/>
      <c r="C1208" s="1516"/>
      <c r="D1208" s="1516"/>
      <c r="E1208" s="1516"/>
      <c r="F1208" s="1516"/>
      <c r="G1208" s="1516"/>
    </row>
    <row r="1209" spans="1:7">
      <c r="A1209" t="s">
        <v>957</v>
      </c>
      <c r="B1209" s="1516"/>
      <c r="C1209" s="1516"/>
      <c r="D1209" s="1516"/>
      <c r="E1209" s="1516"/>
      <c r="F1209" s="1516"/>
      <c r="G1209" s="1516"/>
    </row>
    <row r="1210" spans="1:7">
      <c r="A1210" t="s">
        <v>1336</v>
      </c>
      <c r="B1210" s="1516"/>
      <c r="C1210" s="1516"/>
      <c r="D1210" s="1516"/>
      <c r="E1210" s="1516"/>
      <c r="F1210" s="1516"/>
      <c r="G1210" s="1516"/>
    </row>
    <row r="1211" spans="1:7">
      <c r="A1211" t="s">
        <v>931</v>
      </c>
      <c r="B1211" s="1516">
        <v>1812</v>
      </c>
      <c r="C1211" s="1516">
        <v>1838</v>
      </c>
      <c r="D1211" s="1516"/>
      <c r="E1211" s="1516">
        <v>0</v>
      </c>
      <c r="F1211" s="1516"/>
      <c r="G1211" s="1516">
        <v>3650</v>
      </c>
    </row>
    <row r="1212" spans="1:7">
      <c r="A1212" t="s">
        <v>1143</v>
      </c>
      <c r="B1212" s="1516">
        <v>1314</v>
      </c>
      <c r="C1212" s="1516"/>
      <c r="D1212" s="1516"/>
      <c r="E1212" s="1516"/>
      <c r="F1212" s="1516"/>
      <c r="G1212" s="1516">
        <v>1314</v>
      </c>
    </row>
    <row r="1213" spans="1:7">
      <c r="A1213" t="s">
        <v>1057</v>
      </c>
      <c r="B1213" s="1516"/>
      <c r="C1213" s="1516"/>
      <c r="D1213" s="1516">
        <v>0</v>
      </c>
      <c r="E1213" s="1516"/>
      <c r="F1213" s="1516"/>
      <c r="G1213" s="1516">
        <v>0</v>
      </c>
    </row>
    <row r="1214" spans="1:7">
      <c r="A1214" t="s">
        <v>1086</v>
      </c>
      <c r="B1214" s="1516">
        <v>0</v>
      </c>
      <c r="C1214" s="1516"/>
      <c r="D1214" s="1516"/>
      <c r="E1214" s="1516"/>
      <c r="F1214" s="1516"/>
      <c r="G1214" s="1516">
        <v>0</v>
      </c>
    </row>
    <row r="1215" spans="1:7">
      <c r="A1215" t="s">
        <v>1089</v>
      </c>
      <c r="B1215" s="1516">
        <v>1356</v>
      </c>
      <c r="C1215" s="1516">
        <v>1435</v>
      </c>
      <c r="D1215" s="1516">
        <v>1295</v>
      </c>
      <c r="E1215" s="1516"/>
      <c r="F1215" s="1516"/>
      <c r="G1215" s="1516">
        <v>4086</v>
      </c>
    </row>
    <row r="1216" spans="1:7">
      <c r="A1216" t="s">
        <v>1357</v>
      </c>
      <c r="B1216" s="1516">
        <v>858</v>
      </c>
      <c r="C1216" s="1516"/>
      <c r="D1216" s="1516"/>
      <c r="E1216" s="1516"/>
      <c r="F1216" s="1516"/>
      <c r="G1216" s="1516">
        <v>858</v>
      </c>
    </row>
    <row r="1217" spans="1:7">
      <c r="A1217" t="s">
        <v>831</v>
      </c>
      <c r="B1217" s="1516">
        <v>926</v>
      </c>
      <c r="C1217" s="1516">
        <v>1128</v>
      </c>
      <c r="D1217" s="1516">
        <v>1082</v>
      </c>
      <c r="E1217" s="1516">
        <v>1325</v>
      </c>
      <c r="F1217" s="1516">
        <v>441</v>
      </c>
      <c r="G1217" s="1516">
        <v>4902</v>
      </c>
    </row>
    <row r="1218" spans="1:7">
      <c r="A1218" t="s">
        <v>518</v>
      </c>
      <c r="B1218" s="1516">
        <v>205</v>
      </c>
      <c r="C1218" s="1516"/>
      <c r="D1218" s="1516"/>
      <c r="E1218" s="1516"/>
      <c r="F1218" s="1516">
        <v>107</v>
      </c>
      <c r="G1218" s="1516">
        <v>312</v>
      </c>
    </row>
    <row r="1219" spans="1:7">
      <c r="A1219" t="s">
        <v>1271</v>
      </c>
      <c r="B1219" s="1516">
        <v>4915</v>
      </c>
      <c r="C1219" s="1516">
        <v>914</v>
      </c>
      <c r="D1219" s="1516">
        <v>0</v>
      </c>
      <c r="E1219" s="1516"/>
      <c r="F1219" s="1516"/>
      <c r="G1219" s="1516">
        <v>5829</v>
      </c>
    </row>
    <row r="1220" spans="1:7">
      <c r="A1220" t="s">
        <v>1268</v>
      </c>
      <c r="B1220" s="1516">
        <v>813</v>
      </c>
      <c r="C1220" s="1516">
        <v>1491</v>
      </c>
      <c r="D1220" s="1516">
        <v>1062</v>
      </c>
      <c r="E1220" s="1516">
        <v>527</v>
      </c>
      <c r="F1220" s="1516"/>
      <c r="G1220" s="1516">
        <v>3893</v>
      </c>
    </row>
    <row r="1221" spans="1:7">
      <c r="A1221" t="s">
        <v>1180</v>
      </c>
      <c r="B1221" s="1516"/>
      <c r="C1221" s="1516"/>
      <c r="D1221" s="1516"/>
      <c r="E1221" s="1516"/>
      <c r="F1221" s="1516"/>
      <c r="G1221" s="1516"/>
    </row>
    <row r="1222" spans="1:7">
      <c r="A1222" t="s">
        <v>1131</v>
      </c>
      <c r="B1222" s="1516"/>
      <c r="C1222" s="1516"/>
      <c r="D1222" s="1516"/>
      <c r="E1222" s="1516"/>
      <c r="F1222" s="1516"/>
      <c r="G1222" s="1516"/>
    </row>
    <row r="1223" spans="1:7">
      <c r="A1223" t="s">
        <v>1461</v>
      </c>
      <c r="B1223" s="1516"/>
      <c r="C1223" s="1516">
        <v>6092</v>
      </c>
      <c r="D1223" s="1516">
        <v>0</v>
      </c>
      <c r="E1223" s="1516">
        <v>0</v>
      </c>
      <c r="F1223" s="1516"/>
      <c r="G1223" s="1516">
        <v>6092</v>
      </c>
    </row>
    <row r="1224" spans="1:7">
      <c r="A1224" t="s">
        <v>1273</v>
      </c>
      <c r="B1224" s="1516"/>
      <c r="C1224" s="1516">
        <v>822</v>
      </c>
      <c r="D1224" s="1516">
        <v>2611</v>
      </c>
      <c r="E1224" s="1516"/>
      <c r="F1224" s="1516"/>
      <c r="G1224" s="1516">
        <v>3433</v>
      </c>
    </row>
    <row r="1225" spans="1:7">
      <c r="A1225" t="s">
        <v>1277</v>
      </c>
      <c r="B1225" s="1516"/>
      <c r="C1225" s="1516"/>
      <c r="D1225" s="1516">
        <v>544</v>
      </c>
      <c r="E1225" s="1516">
        <v>2832</v>
      </c>
      <c r="F1225" s="1516">
        <v>457</v>
      </c>
      <c r="G1225" s="1516">
        <v>3833</v>
      </c>
    </row>
    <row r="1226" spans="1:7">
      <c r="A1226" t="s">
        <v>1275</v>
      </c>
      <c r="B1226" s="1516"/>
      <c r="C1226" s="1516"/>
      <c r="D1226" s="1516">
        <v>1728</v>
      </c>
      <c r="E1226" s="1516"/>
      <c r="F1226" s="1516">
        <v>3082</v>
      </c>
      <c r="G1226" s="1516">
        <v>4810</v>
      </c>
    </row>
    <row r="1227" spans="1:7">
      <c r="A1227" t="s">
        <v>1279</v>
      </c>
      <c r="B1227" s="1516"/>
      <c r="C1227" s="1516"/>
      <c r="D1227" s="1516"/>
      <c r="E1227" s="1516">
        <v>1562</v>
      </c>
      <c r="F1227" s="1516">
        <v>673</v>
      </c>
      <c r="G1227" s="1516">
        <v>2235</v>
      </c>
    </row>
    <row r="1228" spans="1:7">
      <c r="A1228" t="s">
        <v>1281</v>
      </c>
      <c r="B1228" s="1516"/>
      <c r="C1228" s="1516"/>
      <c r="D1228" s="1516"/>
      <c r="E1228" s="1516">
        <v>1639</v>
      </c>
      <c r="F1228" s="1516">
        <v>987</v>
      </c>
      <c r="G1228" s="1516">
        <v>2626</v>
      </c>
    </row>
    <row r="1229" spans="1:7">
      <c r="A1229" t="s">
        <v>1385</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510</v>
      </c>
      <c r="B1238" s="1516"/>
      <c r="C1238" s="1516"/>
      <c r="D1238" s="1516">
        <v>150</v>
      </c>
      <c r="E1238" s="1516">
        <v>0</v>
      </c>
      <c r="F1238" s="1516">
        <v>274</v>
      </c>
      <c r="G1238" s="1516">
        <v>424</v>
      </c>
    </row>
    <row r="1239" spans="1:7">
      <c r="A1239" t="s">
        <v>1455</v>
      </c>
      <c r="B1239" s="1516"/>
      <c r="C1239" s="1516">
        <v>2209</v>
      </c>
      <c r="D1239" s="1516"/>
      <c r="E1239" s="1516"/>
      <c r="F1239" s="1516"/>
      <c r="G1239" s="1516">
        <v>2209</v>
      </c>
    </row>
    <row r="1240" spans="1:7">
      <c r="A1240" t="s">
        <v>1333</v>
      </c>
      <c r="B1240" s="1516"/>
      <c r="C1240" s="1516"/>
      <c r="D1240" s="1516"/>
      <c r="E1240" s="1516"/>
      <c r="F1240" s="1516"/>
      <c r="G1240" s="1516"/>
    </row>
    <row r="1241" spans="1:7">
      <c r="A1241" t="s">
        <v>1143</v>
      </c>
      <c r="B1241" s="1516"/>
      <c r="C1241" s="1516"/>
      <c r="D1241" s="1516"/>
      <c r="E1241" s="1516"/>
      <c r="F1241" s="1516"/>
      <c r="G1241" s="1516"/>
    </row>
    <row r="1242" spans="1:7">
      <c r="A1242" t="s">
        <v>1089</v>
      </c>
      <c r="B1242" s="1516"/>
      <c r="C1242" s="1516">
        <v>0</v>
      </c>
      <c r="D1242" s="1516"/>
      <c r="E1242" s="1516"/>
      <c r="F1242" s="1516"/>
      <c r="G1242" s="1516">
        <v>0</v>
      </c>
    </row>
    <row r="1243" spans="1:7">
      <c r="A1243" t="s">
        <v>1357</v>
      </c>
      <c r="B1243" s="1516"/>
      <c r="C1243" s="1516"/>
      <c r="D1243" s="1516"/>
      <c r="E1243" s="1516">
        <v>1940</v>
      </c>
      <c r="F1243" s="1516"/>
      <c r="G1243" s="1516">
        <v>1940</v>
      </c>
    </row>
    <row r="1244" spans="1:7">
      <c r="A1244" t="s">
        <v>518</v>
      </c>
      <c r="B1244" s="1516"/>
      <c r="C1244" s="1516">
        <v>183</v>
      </c>
      <c r="D1244" s="1516">
        <v>182</v>
      </c>
      <c r="E1244" s="1516">
        <v>186</v>
      </c>
      <c r="F1244" s="1516"/>
      <c r="G1244" s="1516">
        <v>551</v>
      </c>
    </row>
    <row r="1245" spans="1:7">
      <c r="A1245" t="s">
        <v>1268</v>
      </c>
      <c r="B1245" s="1516"/>
      <c r="C1245" s="1516"/>
      <c r="D1245" s="1516"/>
      <c r="E1245" s="1516">
        <v>1776</v>
      </c>
      <c r="F1245" s="1516"/>
      <c r="G1245" s="1516">
        <v>1776</v>
      </c>
    </row>
    <row r="1246" spans="1:7">
      <c r="A1246" t="s">
        <v>1277</v>
      </c>
      <c r="B1246" s="1516"/>
      <c r="C1246" s="1516">
        <v>506</v>
      </c>
      <c r="D1246" s="1516"/>
      <c r="E1246" s="1516"/>
      <c r="F1246" s="1516"/>
      <c r="G1246" s="1516">
        <v>506</v>
      </c>
    </row>
    <row r="1247" spans="1:7">
      <c r="A1247" t="s">
        <v>1279</v>
      </c>
      <c r="B1247" s="1516"/>
      <c r="C1247" s="1516"/>
      <c r="D1247" s="1516">
        <v>2265</v>
      </c>
      <c r="E1247" s="1516"/>
      <c r="F1247" s="1516">
        <v>2651</v>
      </c>
      <c r="G1247" s="1516">
        <v>4916</v>
      </c>
    </row>
    <row r="1248" spans="1:7">
      <c r="A1248" t="s">
        <v>1281</v>
      </c>
      <c r="B1248" s="1516"/>
      <c r="C1248" s="1516">
        <v>0</v>
      </c>
      <c r="D1248" s="1516">
        <v>575</v>
      </c>
      <c r="E1248" s="1516"/>
      <c r="F1248" s="1516">
        <v>818</v>
      </c>
      <c r="G1248" s="1516">
        <v>1393</v>
      </c>
    </row>
    <row r="1249" spans="1:7">
      <c r="A1249" t="s">
        <v>1402</v>
      </c>
      <c r="B1249" s="1516"/>
      <c r="C1249" s="1516">
        <v>1344</v>
      </c>
      <c r="D1249" s="1516"/>
      <c r="E1249" s="1516"/>
      <c r="F1249" s="1516"/>
      <c r="G1249" s="1516">
        <v>1344</v>
      </c>
    </row>
    <row r="1250" spans="1:7">
      <c r="A1250" t="s">
        <v>1542</v>
      </c>
      <c r="B1250" s="1516"/>
      <c r="C1250" s="1516">
        <v>660</v>
      </c>
      <c r="D1250" s="1516">
        <v>754</v>
      </c>
      <c r="E1250" s="1516">
        <v>520</v>
      </c>
      <c r="F1250" s="1516">
        <v>0</v>
      </c>
      <c r="G1250" s="1516">
        <v>1934</v>
      </c>
    </row>
    <row r="1251" spans="1:7">
      <c r="A1251" t="s">
        <v>1543</v>
      </c>
      <c r="B1251" s="1516"/>
      <c r="C1251" s="1516">
        <v>1382</v>
      </c>
      <c r="D1251" s="1516">
        <v>993</v>
      </c>
      <c r="E1251" s="1516">
        <v>1462</v>
      </c>
      <c r="F1251" s="1516">
        <v>1617</v>
      </c>
      <c r="G1251" s="1516">
        <v>5454</v>
      </c>
    </row>
    <row r="1252" spans="1:7">
      <c r="A1252" t="s">
        <v>658</v>
      </c>
      <c r="B1252" s="1516"/>
      <c r="C1252" s="1516">
        <v>2719</v>
      </c>
      <c r="D1252" s="1516">
        <v>408</v>
      </c>
      <c r="E1252" s="1516"/>
      <c r="F1252" s="1516"/>
      <c r="G1252" s="1516">
        <v>3127</v>
      </c>
    </row>
    <row r="1253" spans="1:7">
      <c r="A1253" t="s">
        <v>1283</v>
      </c>
      <c r="B1253" s="1516"/>
      <c r="C1253" s="1516">
        <v>1277</v>
      </c>
      <c r="D1253" s="1516"/>
      <c r="E1253" s="1516"/>
      <c r="F1253" s="1516"/>
      <c r="G1253" s="1516">
        <v>1277</v>
      </c>
    </row>
    <row r="1254" spans="1:7">
      <c r="A1254" t="s">
        <v>1095</v>
      </c>
      <c r="B1254" s="1516"/>
      <c r="C1254" s="1516"/>
      <c r="D1254" s="1516">
        <v>686</v>
      </c>
      <c r="E1254" s="1516">
        <v>736</v>
      </c>
      <c r="F1254" s="1516"/>
      <c r="G1254" s="1516">
        <v>1422</v>
      </c>
    </row>
    <row r="1255" spans="1:7">
      <c r="A1255" t="s">
        <v>1092</v>
      </c>
      <c r="B1255" s="1516"/>
      <c r="C1255" s="1516"/>
      <c r="D1255" s="1516">
        <v>867</v>
      </c>
      <c r="E1255" s="1516">
        <v>1539</v>
      </c>
      <c r="F1255" s="1516"/>
      <c r="G1255" s="1516">
        <v>2406</v>
      </c>
    </row>
    <row r="1256" spans="1:7">
      <c r="A1256" t="s">
        <v>664</v>
      </c>
      <c r="B1256" s="1516"/>
      <c r="C1256" s="1516"/>
      <c r="D1256" s="1516">
        <v>2000</v>
      </c>
      <c r="E1256" s="1516">
        <v>970</v>
      </c>
      <c r="F1256" s="1516"/>
      <c r="G1256" s="1516">
        <v>2970</v>
      </c>
    </row>
    <row r="1257" spans="1:7">
      <c r="A1257" t="s">
        <v>904</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510</v>
      </c>
      <c r="B1264" s="1516"/>
      <c r="C1264" s="1516">
        <v>343</v>
      </c>
      <c r="D1264" s="1516">
        <v>62</v>
      </c>
      <c r="E1264" s="1516">
        <v>329</v>
      </c>
      <c r="F1264" s="1516"/>
      <c r="G1264" s="1516">
        <v>734</v>
      </c>
    </row>
    <row r="1265" spans="1:7">
      <c r="A1265" t="s">
        <v>1351</v>
      </c>
      <c r="B1265" s="1516"/>
      <c r="C1265" s="1516"/>
      <c r="D1265" s="1516"/>
      <c r="E1265" s="1516"/>
      <c r="F1265" s="1516"/>
      <c r="G1265" s="1516"/>
    </row>
    <row r="1266" spans="1:7">
      <c r="A1266" t="s">
        <v>1345</v>
      </c>
      <c r="B1266" s="1516"/>
      <c r="C1266" s="1516"/>
      <c r="D1266" s="1516"/>
      <c r="E1266" s="1516"/>
      <c r="F1266" s="1516"/>
      <c r="G1266" s="1516"/>
    </row>
    <row r="1267" spans="1:7">
      <c r="A1267" t="s">
        <v>1348</v>
      </c>
      <c r="B1267" s="1516"/>
      <c r="C1267" s="1516"/>
      <c r="D1267" s="1516"/>
      <c r="E1267" s="1516"/>
      <c r="F1267" s="1516"/>
      <c r="G1267" s="1516"/>
    </row>
    <row r="1268" spans="1:7">
      <c r="A1268" t="s">
        <v>931</v>
      </c>
      <c r="B1268" s="1516"/>
      <c r="C1268" s="1516"/>
      <c r="D1268" s="1516">
        <v>149</v>
      </c>
      <c r="E1268" s="1516"/>
      <c r="F1268" s="1516"/>
      <c r="G1268" s="1516">
        <v>149</v>
      </c>
    </row>
    <row r="1269" spans="1:7">
      <c r="A1269" t="s">
        <v>1143</v>
      </c>
      <c r="B1269" s="1516"/>
      <c r="C1269" s="1516"/>
      <c r="D1269" s="1516"/>
      <c r="E1269" s="1516"/>
      <c r="F1269" s="1516"/>
      <c r="G1269" s="1516"/>
    </row>
    <row r="1270" spans="1:7">
      <c r="A1270" t="s">
        <v>1354</v>
      </c>
      <c r="B1270" s="1516"/>
      <c r="C1270" s="1516"/>
      <c r="D1270" s="1516"/>
      <c r="E1270" s="1516"/>
      <c r="F1270" s="1516"/>
      <c r="G1270" s="1516"/>
    </row>
    <row r="1271" spans="1:7">
      <c r="A1271" t="s">
        <v>1086</v>
      </c>
      <c r="B1271" s="1516"/>
      <c r="C1271" s="1516"/>
      <c r="D1271" s="1516"/>
      <c r="E1271" s="1516"/>
      <c r="F1271" s="1516"/>
      <c r="G1271" s="1516"/>
    </row>
    <row r="1272" spans="1:7">
      <c r="A1272" t="s">
        <v>1357</v>
      </c>
      <c r="B1272" s="1516"/>
      <c r="C1272" s="1516"/>
      <c r="D1272" s="1516"/>
      <c r="E1272" s="1516"/>
      <c r="F1272" s="1516"/>
      <c r="G1272" s="1516"/>
    </row>
    <row r="1273" spans="1:7">
      <c r="A1273" t="s">
        <v>1271</v>
      </c>
      <c r="B1273" s="1516"/>
      <c r="C1273" s="1516"/>
      <c r="D1273" s="1516"/>
      <c r="E1273" s="1516"/>
      <c r="F1273" s="1516"/>
      <c r="G1273" s="1516"/>
    </row>
    <row r="1274" spans="1:7">
      <c r="A1274" t="s">
        <v>1268</v>
      </c>
      <c r="B1274" s="1516"/>
      <c r="C1274" s="1516"/>
      <c r="D1274" s="1516"/>
      <c r="E1274" s="1516"/>
      <c r="F1274" s="1516"/>
      <c r="G1274" s="1516"/>
    </row>
    <row r="1275" spans="1:7">
      <c r="A1275" t="s">
        <v>1461</v>
      </c>
      <c r="B1275" s="1516"/>
      <c r="C1275" s="1516"/>
      <c r="D1275" s="1516"/>
      <c r="E1275" s="1516"/>
      <c r="F1275" s="1516"/>
      <c r="G1275" s="1516"/>
    </row>
    <row r="1276" spans="1:7">
      <c r="A1276" t="s">
        <v>1273</v>
      </c>
      <c r="B1276" s="1516">
        <v>1908</v>
      </c>
      <c r="C1276" s="1516"/>
      <c r="D1276" s="1516"/>
      <c r="E1276" s="1516"/>
      <c r="F1276" s="1516"/>
      <c r="G1276" s="1516">
        <v>1908</v>
      </c>
    </row>
    <row r="1277" spans="1:7">
      <c r="A1277" t="s">
        <v>1277</v>
      </c>
      <c r="B1277" s="1516"/>
      <c r="C1277" s="1516"/>
      <c r="D1277" s="1516"/>
      <c r="E1277" s="1516"/>
      <c r="F1277" s="1516"/>
      <c r="G1277" s="1516"/>
    </row>
    <row r="1278" spans="1:7">
      <c r="A1278" t="s">
        <v>1275</v>
      </c>
      <c r="B1278" s="1516"/>
      <c r="C1278" s="1516"/>
      <c r="D1278" s="1516"/>
      <c r="E1278" s="1516"/>
      <c r="F1278" s="1516"/>
      <c r="G1278" s="1516"/>
    </row>
    <row r="1279" spans="1:7">
      <c r="A1279" t="s">
        <v>1279</v>
      </c>
      <c r="B1279" s="1516"/>
      <c r="C1279" s="1516"/>
      <c r="D1279" s="1516"/>
      <c r="E1279" s="1516"/>
      <c r="F1279" s="1516"/>
      <c r="G1279" s="1516"/>
    </row>
    <row r="1280" spans="1:7">
      <c r="A1280" t="s">
        <v>1281</v>
      </c>
      <c r="B1280" s="1516"/>
      <c r="C1280" s="1516"/>
      <c r="D1280" s="1516"/>
      <c r="E1280" s="1516"/>
      <c r="F1280" s="1516"/>
      <c r="G1280" s="1516"/>
    </row>
    <row r="1281" spans="1:7">
      <c r="A1281" t="s">
        <v>1402</v>
      </c>
      <c r="B1281" s="1516">
        <v>886</v>
      </c>
      <c r="C1281" s="1516"/>
      <c r="D1281" s="1516"/>
      <c r="E1281" s="1516"/>
      <c r="F1281" s="1516"/>
      <c r="G1281" s="1516">
        <v>886</v>
      </c>
    </row>
    <row r="1282" spans="1:7">
      <c r="A1282" t="s">
        <v>1542</v>
      </c>
      <c r="B1282" s="1516">
        <v>376</v>
      </c>
      <c r="C1282" s="1516">
        <v>647</v>
      </c>
      <c r="D1282" s="1516">
        <v>565</v>
      </c>
      <c r="E1282" s="1516">
        <v>222</v>
      </c>
      <c r="F1282" s="1516"/>
      <c r="G1282" s="1516">
        <v>1810</v>
      </c>
    </row>
    <row r="1283" spans="1:7">
      <c r="A1283" t="s">
        <v>1543</v>
      </c>
      <c r="B1283" s="1516">
        <v>1642</v>
      </c>
      <c r="C1283" s="1516">
        <v>843</v>
      </c>
      <c r="D1283" s="1516"/>
      <c r="E1283" s="1516">
        <v>410</v>
      </c>
      <c r="F1283" s="1516"/>
      <c r="G1283" s="1516">
        <v>2895</v>
      </c>
    </row>
    <row r="1284" spans="1:7">
      <c r="A1284" t="s">
        <v>1283</v>
      </c>
      <c r="B1284" s="1516"/>
      <c r="C1284" s="1516"/>
      <c r="D1284" s="1516"/>
      <c r="E1284" s="1516"/>
      <c r="F1284" s="1516"/>
      <c r="G1284" s="1516"/>
    </row>
    <row r="1285" spans="1:7">
      <c r="A1285" t="s">
        <v>1095</v>
      </c>
      <c r="B1285" s="1516">
        <v>835</v>
      </c>
      <c r="C1285" s="1516">
        <v>858</v>
      </c>
      <c r="D1285" s="1516">
        <v>976</v>
      </c>
      <c r="E1285" s="1516"/>
      <c r="F1285" s="1516"/>
      <c r="G1285" s="1516">
        <v>2669</v>
      </c>
    </row>
    <row r="1286" spans="1:7">
      <c r="A1286" t="s">
        <v>1092</v>
      </c>
      <c r="B1286" s="1516">
        <v>1590</v>
      </c>
      <c r="C1286" s="1516">
        <v>1230</v>
      </c>
      <c r="D1286" s="1516">
        <v>1015</v>
      </c>
      <c r="E1286" s="1516"/>
      <c r="F1286" s="1516"/>
      <c r="G1286" s="1516">
        <v>3835</v>
      </c>
    </row>
    <row r="1287" spans="1:7">
      <c r="A1287" t="s">
        <v>904</v>
      </c>
      <c r="B1287" s="1516">
        <v>1530</v>
      </c>
      <c r="C1287" s="1516">
        <v>388</v>
      </c>
      <c r="D1287" s="1516"/>
      <c r="E1287" s="1516">
        <v>470</v>
      </c>
      <c r="F1287" s="1516"/>
      <c r="G1287" s="1516">
        <v>2388</v>
      </c>
    </row>
    <row r="1288" spans="1:7">
      <c r="A1288" t="s">
        <v>1098</v>
      </c>
      <c r="B1288" s="1516"/>
      <c r="C1288" s="1516">
        <v>1758</v>
      </c>
      <c r="D1288" s="1516">
        <v>1363</v>
      </c>
      <c r="E1288" s="1516"/>
      <c r="F1288" s="1516"/>
      <c r="G1288" s="1516">
        <v>3121</v>
      </c>
    </row>
    <row r="1289" spans="1:7">
      <c r="A1289" t="s">
        <v>952</v>
      </c>
      <c r="B1289" s="1516"/>
      <c r="C1289" s="1516"/>
      <c r="D1289" s="1516">
        <v>881</v>
      </c>
      <c r="E1289" s="1516">
        <v>1143</v>
      </c>
      <c r="F1289" s="1516"/>
      <c r="G1289" s="1516">
        <v>2024</v>
      </c>
    </row>
    <row r="1290" spans="1:7">
      <c r="A1290" t="s">
        <v>1396</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510</v>
      </c>
      <c r="B1297" s="1516">
        <v>251</v>
      </c>
      <c r="C1297" s="1516"/>
      <c r="D1297" s="1516"/>
      <c r="E1297" s="1516"/>
      <c r="F1297" s="1516"/>
      <c r="G1297" s="1516">
        <v>251</v>
      </c>
    </row>
    <row r="1298" spans="1:7">
      <c r="A1298" t="s">
        <v>897</v>
      </c>
      <c r="B1298" s="1516"/>
      <c r="C1298" s="1516"/>
      <c r="D1298" s="1516"/>
      <c r="E1298" s="1516"/>
      <c r="F1298" s="1516"/>
      <c r="G1298" s="1516"/>
    </row>
    <row r="1299" spans="1:7">
      <c r="A1299" t="s">
        <v>1336</v>
      </c>
      <c r="B1299" s="1516"/>
      <c r="C1299" s="1516"/>
      <c r="D1299" s="1516"/>
      <c r="E1299" s="1516">
        <v>253</v>
      </c>
      <c r="F1299" s="1516"/>
      <c r="G1299" s="1516">
        <v>253</v>
      </c>
    </row>
    <row r="1300" spans="1:7">
      <c r="A1300" t="s">
        <v>931</v>
      </c>
      <c r="B1300" s="1516"/>
      <c r="C1300" s="1516"/>
      <c r="D1300" s="1516"/>
      <c r="E1300" s="1516"/>
      <c r="F1300" s="1516"/>
      <c r="G1300" s="1516"/>
    </row>
    <row r="1301" spans="1:7">
      <c r="A1301" t="s">
        <v>518</v>
      </c>
      <c r="B1301" s="1516"/>
      <c r="C1301" s="1516"/>
      <c r="D1301" s="1516"/>
      <c r="E1301" s="1516"/>
      <c r="F1301" s="1516"/>
      <c r="G1301" s="1516"/>
    </row>
    <row r="1302" spans="1:7">
      <c r="A1302" t="s">
        <v>1542</v>
      </c>
      <c r="B1302" s="1516"/>
      <c r="C1302" s="1516"/>
      <c r="D1302" s="1516"/>
      <c r="E1302" s="1516"/>
      <c r="F1302" s="1516"/>
      <c r="G1302" s="1516"/>
    </row>
    <row r="1303" spans="1:7">
      <c r="A1303" t="s">
        <v>1543</v>
      </c>
      <c r="B1303" s="1516"/>
      <c r="C1303" s="1516"/>
      <c r="D1303" s="1516"/>
      <c r="E1303" s="1516"/>
      <c r="F1303" s="1516"/>
      <c r="G1303" s="1516"/>
    </row>
    <row r="1304" spans="1:7">
      <c r="A1304" t="s">
        <v>658</v>
      </c>
      <c r="B1304" s="1516"/>
      <c r="C1304" s="1516"/>
      <c r="D1304" s="1516">
        <v>1809</v>
      </c>
      <c r="E1304" s="1516">
        <v>696</v>
      </c>
      <c r="F1304" s="1516">
        <v>3</v>
      </c>
      <c r="G1304" s="1516">
        <v>2508</v>
      </c>
    </row>
    <row r="1305" spans="1:7">
      <c r="A1305" t="s">
        <v>1095</v>
      </c>
      <c r="B1305" s="1516">
        <v>505</v>
      </c>
      <c r="C1305" s="1516"/>
      <c r="D1305" s="1516"/>
      <c r="E1305" s="1516"/>
      <c r="F1305" s="1516"/>
      <c r="G1305" s="1516">
        <v>505</v>
      </c>
    </row>
    <row r="1306" spans="1:7">
      <c r="A1306" t="s">
        <v>1092</v>
      </c>
      <c r="B1306" s="1516"/>
      <c r="C1306" s="1516"/>
      <c r="D1306" s="1516"/>
      <c r="E1306" s="1516"/>
      <c r="F1306" s="1516"/>
      <c r="G1306" s="1516"/>
    </row>
    <row r="1307" spans="1:7">
      <c r="A1307" t="s">
        <v>1098</v>
      </c>
      <c r="B1307" s="1516"/>
      <c r="C1307" s="1516"/>
      <c r="D1307" s="1516"/>
      <c r="E1307" s="1516"/>
      <c r="F1307" s="1516"/>
      <c r="G1307" s="1516"/>
    </row>
    <row r="1308" spans="1:7">
      <c r="A1308" t="s">
        <v>952</v>
      </c>
      <c r="B1308" s="1516"/>
      <c r="C1308" s="1516">
        <v>363</v>
      </c>
      <c r="D1308" s="1516">
        <v>933</v>
      </c>
      <c r="E1308" s="1516">
        <v>363</v>
      </c>
      <c r="F1308" s="1516"/>
      <c r="G1308" s="1516">
        <v>1659</v>
      </c>
    </row>
    <row r="1309" spans="1:7">
      <c r="A1309" t="s">
        <v>1396</v>
      </c>
      <c r="B1309" s="1516"/>
      <c r="C1309" s="1516">
        <v>1646</v>
      </c>
      <c r="D1309" s="1516"/>
      <c r="E1309" s="1516"/>
      <c r="F1309" s="1516">
        <v>6</v>
      </c>
      <c r="G1309" s="1516">
        <v>1652</v>
      </c>
    </row>
    <row r="1310" spans="1:7">
      <c r="A1310" t="s">
        <v>1101</v>
      </c>
      <c r="B1310" s="1516"/>
      <c r="C1310" s="1516">
        <v>1250</v>
      </c>
      <c r="D1310" s="1516">
        <v>518</v>
      </c>
      <c r="E1310" s="1516">
        <v>990</v>
      </c>
      <c r="F1310" s="1516"/>
      <c r="G1310" s="1516">
        <v>2758</v>
      </c>
    </row>
    <row r="1311" spans="1:7">
      <c r="A1311" t="s">
        <v>979</v>
      </c>
      <c r="B1311" s="1516"/>
      <c r="C1311" s="1516">
        <v>251</v>
      </c>
      <c r="D1311" s="1516"/>
      <c r="E1311" s="1516">
        <v>298</v>
      </c>
      <c r="F1311" s="1516"/>
      <c r="G1311" s="1516">
        <v>549</v>
      </c>
    </row>
    <row r="1312" spans="1:7">
      <c r="A1312" t="s">
        <v>994</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510</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931</v>
      </c>
      <c r="B1321" s="1516"/>
      <c r="C1321" s="1516"/>
      <c r="D1321" s="1516"/>
      <c r="E1321" s="1516"/>
      <c r="F1321" s="1516"/>
      <c r="G1321" s="1516"/>
    </row>
    <row r="1322" spans="1:7">
      <c r="A1322" t="s">
        <v>952</v>
      </c>
      <c r="B1322" s="1516"/>
      <c r="C1322" s="1516"/>
      <c r="D1322" s="1516"/>
      <c r="E1322" s="1516">
        <v>30</v>
      </c>
      <c r="F1322" s="1516"/>
      <c r="G1322" s="1516">
        <v>30</v>
      </c>
    </row>
    <row r="1323" spans="1:7">
      <c r="A1323" t="s">
        <v>1101</v>
      </c>
      <c r="B1323" s="1516"/>
      <c r="C1323" s="1516"/>
      <c r="D1323" s="1516"/>
      <c r="E1323" s="1516"/>
      <c r="F1323" s="1516">
        <v>342</v>
      </c>
      <c r="G1323" s="1516">
        <v>342</v>
      </c>
    </row>
    <row r="1324" spans="1:7">
      <c r="A1324" t="s">
        <v>979</v>
      </c>
      <c r="B1324" s="1516"/>
      <c r="C1324" s="1516"/>
      <c r="D1324" s="1516">
        <v>150</v>
      </c>
      <c r="E1324" s="1516"/>
      <c r="F1324" s="1516"/>
      <c r="G1324" s="1516">
        <v>150</v>
      </c>
    </row>
    <row r="1325" spans="1:7">
      <c r="A1325" t="s">
        <v>994</v>
      </c>
      <c r="B1325" s="1516">
        <v>712</v>
      </c>
      <c r="C1325" s="1516">
        <v>1092</v>
      </c>
      <c r="D1325" s="1516">
        <v>384</v>
      </c>
      <c r="E1325" s="1516">
        <v>397</v>
      </c>
      <c r="F1325" s="1516"/>
      <c r="G1325" s="1516">
        <v>2585</v>
      </c>
    </row>
    <row r="1326" spans="1:7">
      <c r="A1326" t="s">
        <v>1544</v>
      </c>
      <c r="B1326" s="1516"/>
      <c r="C1326" s="1516">
        <v>189</v>
      </c>
      <c r="D1326" s="1516"/>
      <c r="E1326" s="1516"/>
      <c r="F1326" s="1516"/>
      <c r="G1326" s="1516">
        <v>189</v>
      </c>
    </row>
    <row r="1327" spans="1:7">
      <c r="A1327" t="s">
        <v>928</v>
      </c>
      <c r="B1327" s="1516"/>
      <c r="C1327" s="1516">
        <v>817</v>
      </c>
      <c r="D1327" s="1516"/>
      <c r="E1327" s="1516"/>
      <c r="F1327" s="1516"/>
      <c r="G1327" s="1516">
        <v>817</v>
      </c>
    </row>
    <row r="1328" spans="1:7">
      <c r="A1328" t="s">
        <v>824</v>
      </c>
      <c r="B1328" s="1516"/>
      <c r="C1328" s="1516"/>
      <c r="D1328" s="1516">
        <v>753</v>
      </c>
      <c r="E1328" s="1516">
        <v>1289</v>
      </c>
      <c r="F1328" s="1516"/>
      <c r="G1328" s="1516">
        <v>2042</v>
      </c>
    </row>
    <row r="1329" spans="1:7">
      <c r="A1329" t="s">
        <v>661</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512</v>
      </c>
      <c r="B1336" s="1516"/>
      <c r="C1336" s="1516">
        <v>988</v>
      </c>
      <c r="D1336" s="1516">
        <v>712</v>
      </c>
      <c r="E1336" s="1516">
        <v>474</v>
      </c>
      <c r="F1336" s="1516"/>
      <c r="G1336" s="1516">
        <v>2174</v>
      </c>
    </row>
    <row r="1337" spans="1:7">
      <c r="A1337" t="s">
        <v>510</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954</v>
      </c>
      <c r="B1339" s="1516"/>
      <c r="C1339" s="1516">
        <v>1340</v>
      </c>
      <c r="D1339" s="1516">
        <v>1529</v>
      </c>
      <c r="E1339" s="1516">
        <v>1168</v>
      </c>
      <c r="F1339" s="1516">
        <v>1008</v>
      </c>
      <c r="G1339" s="1516">
        <v>5045</v>
      </c>
    </row>
    <row r="1340" spans="1:7">
      <c r="A1340" t="s">
        <v>994</v>
      </c>
      <c r="B1340" s="1516">
        <v>669</v>
      </c>
      <c r="C1340" s="1516">
        <v>467</v>
      </c>
      <c r="D1340" s="1516">
        <v>1133</v>
      </c>
      <c r="E1340" s="1516">
        <v>448</v>
      </c>
      <c r="F1340" s="1516"/>
      <c r="G1340" s="1516">
        <v>2717</v>
      </c>
    </row>
    <row r="1341" spans="1:7">
      <c r="A1341" t="s">
        <v>984</v>
      </c>
      <c r="B1341" s="1516">
        <v>1564</v>
      </c>
      <c r="C1341" s="1516">
        <v>1532</v>
      </c>
      <c r="D1341" s="1516">
        <v>1447</v>
      </c>
      <c r="E1341" s="1516">
        <v>864</v>
      </c>
      <c r="F1341" s="1516"/>
      <c r="G1341" s="1516">
        <v>5407</v>
      </c>
    </row>
    <row r="1342" spans="1:7">
      <c r="A1342" t="s">
        <v>1545</v>
      </c>
      <c r="B1342" s="1516"/>
      <c r="C1342" s="1516">
        <v>199</v>
      </c>
      <c r="D1342" s="1516">
        <v>361</v>
      </c>
      <c r="E1342" s="1516">
        <v>652</v>
      </c>
      <c r="F1342" s="1516">
        <v>379</v>
      </c>
      <c r="G1342" s="1516">
        <v>1591</v>
      </c>
    </row>
    <row r="1343" spans="1:7">
      <c r="A1343" t="s">
        <v>988</v>
      </c>
      <c r="B1343" s="1516"/>
      <c r="C1343" s="1516"/>
      <c r="D1343" s="1516"/>
      <c r="E1343" s="1516">
        <v>538</v>
      </c>
      <c r="F1343" s="1516"/>
      <c r="G1343" s="1516">
        <v>538</v>
      </c>
    </row>
    <row r="1344" spans="1:7">
      <c r="A1344" t="s">
        <v>783</v>
      </c>
      <c r="B1344" s="1516"/>
      <c r="C1344" s="1516"/>
      <c r="D1344" s="1516"/>
      <c r="E1344" s="1516"/>
      <c r="F1344" s="1516">
        <v>45</v>
      </c>
      <c r="G1344" s="1516">
        <v>45</v>
      </c>
    </row>
    <row r="1345" spans="1:7">
      <c r="A1345" t="s">
        <v>1546</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s="1516">
        <v>837</v>
      </c>
      <c r="C1350" s="1516"/>
      <c r="D1350" s="1516"/>
      <c r="E1350" s="1516"/>
      <c r="F1350" s="1516">
        <v>199</v>
      </c>
      <c r="G1350" s="1516">
        <v>1036</v>
      </c>
    </row>
    <row r="1351" spans="1:7">
      <c r="A1351" t="s">
        <v>954</v>
      </c>
      <c r="B1351" s="1516">
        <v>1274</v>
      </c>
      <c r="C1351" s="1516">
        <v>1073</v>
      </c>
      <c r="D1351" s="1516">
        <v>271</v>
      </c>
      <c r="E1351" s="1516"/>
      <c r="F1351" s="1516"/>
      <c r="G1351" s="1516">
        <v>2618</v>
      </c>
    </row>
    <row r="1352" spans="1:7">
      <c r="A1352" t="s">
        <v>1402</v>
      </c>
      <c r="B1352" s="1516"/>
      <c r="C1352" s="1516"/>
      <c r="D1352" s="1516"/>
      <c r="E1352" s="1516">
        <v>1033</v>
      </c>
      <c r="F1352" s="1516"/>
      <c r="G1352" s="1516">
        <v>1033</v>
      </c>
    </row>
    <row r="1353" spans="1:7">
      <c r="A1353" t="s">
        <v>658</v>
      </c>
      <c r="B1353" s="1516"/>
      <c r="C1353" s="1516"/>
      <c r="D1353" s="1516">
        <v>667</v>
      </c>
      <c r="E1353" s="1516"/>
      <c r="F1353" s="1516"/>
      <c r="G1353" s="1516">
        <v>667</v>
      </c>
    </row>
    <row r="1354" spans="1:7">
      <c r="A1354" t="s">
        <v>994</v>
      </c>
      <c r="B1354" s="1516">
        <v>1044</v>
      </c>
      <c r="C1354" s="1516"/>
      <c r="D1354" s="1516"/>
      <c r="E1354" s="1516"/>
      <c r="F1354" s="1516"/>
      <c r="G1354" s="1516">
        <v>1044</v>
      </c>
    </row>
    <row r="1355" spans="1:7">
      <c r="A1355" t="s">
        <v>824</v>
      </c>
      <c r="B1355" s="1516"/>
      <c r="C1355" s="1516">
        <v>1062</v>
      </c>
      <c r="D1355" s="1516">
        <v>1318</v>
      </c>
      <c r="E1355" s="1516">
        <v>1165</v>
      </c>
      <c r="F1355" s="1516"/>
      <c r="G1355" s="1516">
        <v>3545</v>
      </c>
    </row>
    <row r="1356" spans="1:7">
      <c r="A1356" t="s">
        <v>661</v>
      </c>
      <c r="B1356" s="1516">
        <v>1099</v>
      </c>
      <c r="C1356" s="1516"/>
      <c r="D1356" s="1516">
        <v>2025</v>
      </c>
      <c r="E1356" s="1516"/>
      <c r="F1356" s="1516"/>
      <c r="G1356" s="1516">
        <v>3124</v>
      </c>
    </row>
    <row r="1357" spans="1:7">
      <c r="A1357" t="s">
        <v>984</v>
      </c>
      <c r="B1357" s="1516"/>
      <c r="C1357" s="1516"/>
      <c r="D1357" s="1516"/>
      <c r="E1357" s="1516"/>
      <c r="F1357" s="1516"/>
      <c r="G1357" s="1516"/>
    </row>
    <row r="1358" spans="1:7">
      <c r="A1358" t="s">
        <v>1545</v>
      </c>
      <c r="B1358" s="1516">
        <v>534</v>
      </c>
      <c r="C1358" s="1516"/>
      <c r="D1358" s="1516">
        <v>223</v>
      </c>
      <c r="E1358" s="1516"/>
      <c r="F1358" s="1516"/>
      <c r="G1358" s="1516">
        <v>757</v>
      </c>
    </row>
    <row r="1359" spans="1:7">
      <c r="A1359" t="s">
        <v>988</v>
      </c>
      <c r="B1359" s="1516"/>
      <c r="C1359" s="1516">
        <v>1056</v>
      </c>
      <c r="D1359" s="1516">
        <v>2018</v>
      </c>
      <c r="E1359" s="1516"/>
      <c r="F1359" s="1516"/>
      <c r="G1359" s="1516">
        <v>3074</v>
      </c>
    </row>
    <row r="1360" spans="1:7">
      <c r="A1360" t="s">
        <v>1546</v>
      </c>
      <c r="B1360" s="1516">
        <v>201</v>
      </c>
      <c r="C1360" s="1516"/>
      <c r="D1360" s="1516">
        <v>200</v>
      </c>
      <c r="E1360" s="1516"/>
      <c r="F1360" s="1516"/>
      <c r="G1360" s="1516">
        <v>401</v>
      </c>
    </row>
    <row r="1361" spans="1:7">
      <c r="A1361" t="s">
        <v>1547</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920</v>
      </c>
      <c r="B1367" s="1516"/>
      <c r="C1367" s="1516">
        <v>179</v>
      </c>
      <c r="D1367" s="1516"/>
      <c r="E1367" s="1516"/>
      <c r="F1367" s="1516"/>
      <c r="G1367" s="1516">
        <v>179</v>
      </c>
    </row>
    <row r="1368" spans="1:7">
      <c r="A1368" t="s">
        <v>954</v>
      </c>
      <c r="B1368" s="1516"/>
      <c r="C1368" s="1516"/>
      <c r="D1368" s="1516"/>
      <c r="E1368" s="1516"/>
      <c r="F1368" s="1516"/>
      <c r="G1368" s="1516"/>
    </row>
    <row r="1369" spans="1:7">
      <c r="A1369" t="s">
        <v>994</v>
      </c>
      <c r="B1369" s="1516"/>
      <c r="C1369" s="1516"/>
      <c r="D1369" s="1516"/>
      <c r="E1369" s="1516"/>
      <c r="F1369" s="1516"/>
      <c r="G1369" s="1516"/>
    </row>
    <row r="1370" spans="1:7">
      <c r="A1370" t="s">
        <v>824</v>
      </c>
      <c r="B1370" s="1516">
        <v>1391</v>
      </c>
      <c r="C1370" s="1516"/>
      <c r="D1370" s="1516"/>
      <c r="E1370" s="1516"/>
      <c r="F1370" s="1516"/>
      <c r="G1370" s="1516">
        <v>1391</v>
      </c>
    </row>
    <row r="1371" spans="1:7">
      <c r="A1371" t="s">
        <v>988</v>
      </c>
      <c r="B1371" s="1516">
        <v>1016</v>
      </c>
      <c r="C1371" s="1516"/>
      <c r="D1371" s="1516"/>
      <c r="E1371" s="1516"/>
      <c r="F1371" s="1516"/>
      <c r="G1371" s="1516">
        <v>1016</v>
      </c>
    </row>
    <row r="1372" spans="1:7">
      <c r="A1372" t="s">
        <v>1547</v>
      </c>
      <c r="B1372" s="1516">
        <v>1287</v>
      </c>
      <c r="C1372" s="1516">
        <v>575</v>
      </c>
      <c r="D1372" s="1516">
        <v>857</v>
      </c>
      <c r="E1372" s="1516">
        <v>668</v>
      </c>
      <c r="F1372" s="1516">
        <v>1392</v>
      </c>
      <c r="G1372" s="1516">
        <v>4779</v>
      </c>
    </row>
    <row r="1373" spans="1:7">
      <c r="A1373" t="s">
        <v>998</v>
      </c>
      <c r="B1373" s="1516">
        <v>611</v>
      </c>
      <c r="C1373" s="1516">
        <v>1612</v>
      </c>
      <c r="D1373" s="1516"/>
      <c r="E1373" s="1516"/>
      <c r="F1373" s="1516"/>
      <c r="G1373" s="1516">
        <v>2223</v>
      </c>
    </row>
    <row r="1374" spans="1:7">
      <c r="A1374" t="s">
        <v>923</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B1380" s="1516"/>
      <c r="C1380" s="1516"/>
      <c r="D1380" s="1516"/>
      <c r="E1380" s="1516"/>
      <c r="F1380" s="1516">
        <v>100</v>
      </c>
      <c r="G1380" s="1516">
        <v>100</v>
      </c>
    </row>
    <row r="1381" spans="1:7">
      <c r="A1381" t="s">
        <v>1547</v>
      </c>
      <c r="B1381" s="1516">
        <v>167</v>
      </c>
      <c r="C1381" s="1516">
        <v>487</v>
      </c>
      <c r="D1381" s="1516">
        <v>263</v>
      </c>
      <c r="E1381" s="1516">
        <v>399</v>
      </c>
      <c r="F1381" s="1516">
        <v>278</v>
      </c>
      <c r="G1381" s="1516">
        <v>1594</v>
      </c>
    </row>
    <row r="1382" spans="1:7">
      <c r="A1382" t="s">
        <v>998</v>
      </c>
      <c r="B1382" s="1516">
        <v>1561</v>
      </c>
      <c r="C1382" s="1516"/>
      <c r="D1382" s="1516"/>
      <c r="E1382" s="1516"/>
      <c r="F1382" s="1516"/>
      <c r="G1382" s="1516">
        <v>1561</v>
      </c>
    </row>
    <row r="1383" spans="1:7">
      <c r="A1383" t="s">
        <v>923</v>
      </c>
      <c r="B1383" s="1516">
        <v>570</v>
      </c>
      <c r="C1383" s="1516"/>
      <c r="D1383" s="1516"/>
      <c r="E1383" s="1516"/>
      <c r="F1383" s="1516"/>
      <c r="G1383" s="1516">
        <v>570</v>
      </c>
    </row>
    <row r="1384" spans="1:7">
      <c r="A1384" t="s">
        <v>937</v>
      </c>
      <c r="B1384" s="1516">
        <v>1146</v>
      </c>
      <c r="C1384" s="1516">
        <v>308</v>
      </c>
      <c r="D1384" s="1516">
        <v>300</v>
      </c>
      <c r="E1384" s="1516"/>
      <c r="F1384" s="1516">
        <v>510</v>
      </c>
      <c r="G1384" s="1516">
        <v>2264</v>
      </c>
    </row>
    <row r="1385" spans="1:7">
      <c r="A1385" t="s">
        <v>819</v>
      </c>
      <c r="B1385" s="1516">
        <v>535</v>
      </c>
      <c r="C1385" s="1516"/>
      <c r="D1385" s="1516">
        <v>342</v>
      </c>
      <c r="E1385" s="1516">
        <v>103</v>
      </c>
      <c r="F1385" s="1516"/>
      <c r="G1385" s="1516">
        <v>980</v>
      </c>
    </row>
    <row r="1386" spans="1:7">
      <c r="A1386" t="s">
        <v>1548</v>
      </c>
      <c r="B1386" s="1516">
        <v>606</v>
      </c>
      <c r="C1386" s="1516">
        <v>459</v>
      </c>
      <c r="D1386" s="1516">
        <v>243</v>
      </c>
      <c r="E1386" s="1516">
        <v>778</v>
      </c>
      <c r="F1386" s="1516">
        <v>664</v>
      </c>
      <c r="G1386" s="1516">
        <v>2750</v>
      </c>
    </row>
    <row r="1387" spans="1:7">
      <c r="A1387" t="s">
        <v>991</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B1393" s="1516"/>
      <c r="C1393" s="1516"/>
      <c r="D1393" s="1516"/>
      <c r="E1393" s="1516">
        <v>140</v>
      </c>
      <c r="F1393" s="1516"/>
      <c r="G1393" s="1516">
        <v>140</v>
      </c>
    </row>
    <row r="1394" spans="1:7">
      <c r="A1394" t="s">
        <v>920</v>
      </c>
      <c r="B1394" s="1516">
        <v>326</v>
      </c>
      <c r="C1394" s="1516"/>
      <c r="D1394" s="1516"/>
      <c r="E1394" s="1516"/>
      <c r="F1394" s="1516"/>
      <c r="G1394" s="1516">
        <v>326</v>
      </c>
    </row>
    <row r="1395" spans="1:7">
      <c r="A1395" t="s">
        <v>1546</v>
      </c>
      <c r="B1395" s="1516">
        <v>314</v>
      </c>
      <c r="C1395" s="1516">
        <v>240</v>
      </c>
      <c r="D1395" s="1516"/>
      <c r="E1395" s="1516"/>
      <c r="F1395" s="1516"/>
      <c r="G1395" s="1516">
        <v>554</v>
      </c>
    </row>
    <row r="1396" spans="1:7">
      <c r="A1396" t="s">
        <v>1547</v>
      </c>
      <c r="B1396" s="1516"/>
      <c r="C1396" s="1516"/>
      <c r="D1396" s="1516"/>
      <c r="E1396" s="1516"/>
      <c r="F1396" s="1516">
        <v>308</v>
      </c>
      <c r="G1396" s="1516">
        <v>308</v>
      </c>
    </row>
    <row r="1397" spans="1:7">
      <c r="A1397" t="s">
        <v>998</v>
      </c>
      <c r="B1397" s="1516"/>
      <c r="C1397" s="1516"/>
      <c r="D1397" s="1516"/>
      <c r="E1397" s="1516"/>
      <c r="F1397" s="1516"/>
      <c r="G1397" s="1516"/>
    </row>
    <row r="1398" spans="1:7">
      <c r="A1398" t="s">
        <v>827</v>
      </c>
      <c r="B1398" s="1516"/>
      <c r="C1398" s="1516"/>
      <c r="D1398" s="1516"/>
      <c r="E1398" s="1516">
        <v>646</v>
      </c>
      <c r="F1398" s="1516">
        <v>212</v>
      </c>
      <c r="G1398" s="1516">
        <v>858</v>
      </c>
    </row>
    <row r="1399" spans="1:7">
      <c r="A1399" t="s">
        <v>923</v>
      </c>
      <c r="B1399" s="1516">
        <v>307</v>
      </c>
      <c r="C1399" s="1516">
        <v>872</v>
      </c>
      <c r="D1399" s="1516">
        <v>312</v>
      </c>
      <c r="E1399" s="1516">
        <v>287</v>
      </c>
      <c r="F1399" s="1516"/>
      <c r="G1399" s="1516">
        <v>1778</v>
      </c>
    </row>
    <row r="1400" spans="1:7">
      <c r="A1400" t="s">
        <v>937</v>
      </c>
      <c r="B1400" s="1516">
        <v>1297</v>
      </c>
      <c r="C1400" s="1516">
        <v>1300</v>
      </c>
      <c r="D1400" s="1516"/>
      <c r="E1400" s="1516">
        <v>1766</v>
      </c>
      <c r="F1400" s="1516">
        <v>41</v>
      </c>
      <c r="G1400" s="1516">
        <v>4404</v>
      </c>
    </row>
    <row r="1401" spans="1:7">
      <c r="A1401" t="s">
        <v>1548</v>
      </c>
      <c r="B1401" s="1516">
        <v>534</v>
      </c>
      <c r="C1401" s="1516">
        <v>466</v>
      </c>
      <c r="D1401" s="1516">
        <v>483</v>
      </c>
      <c r="E1401" s="1516"/>
      <c r="F1401" s="1516"/>
      <c r="G1401" s="1516">
        <v>1483</v>
      </c>
    </row>
    <row r="1402" spans="1:7">
      <c r="A1402" t="s">
        <v>991</v>
      </c>
      <c r="B1402" s="1516">
        <v>1581</v>
      </c>
      <c r="C1402" s="1516"/>
      <c r="D1402" s="1516"/>
      <c r="E1402" s="1516"/>
      <c r="F1402" s="1516"/>
      <c r="G1402" s="1516">
        <v>1581</v>
      </c>
    </row>
    <row r="1403" spans="1:7">
      <c r="A1403" t="s">
        <v>885</v>
      </c>
      <c r="B1403" s="1516">
        <v>1163</v>
      </c>
      <c r="C1403" s="1516"/>
      <c r="D1403" s="1516"/>
      <c r="E1403" s="1516"/>
      <c r="F1403" s="1516"/>
      <c r="G1403" s="1516">
        <v>1163</v>
      </c>
    </row>
    <row r="1404" spans="1:7">
      <c r="A1404" t="s">
        <v>1083</v>
      </c>
      <c r="B1404" s="1516"/>
      <c r="C1404" s="1516">
        <v>560</v>
      </c>
      <c r="D1404" s="1516">
        <v>367</v>
      </c>
      <c r="E1404" s="1516"/>
      <c r="F1404" s="1516"/>
      <c r="G1404" s="1516">
        <v>927</v>
      </c>
    </row>
    <row r="1405" spans="1:7">
      <c r="A1405" t="s">
        <v>821</v>
      </c>
      <c r="B1405" s="1516"/>
      <c r="C1405" s="1516"/>
      <c r="D1405" s="1516"/>
      <c r="E1405" s="1516"/>
      <c r="F1405" s="1516"/>
      <c r="G1405" s="1516"/>
    </row>
    <row r="1406" spans="1:7">
      <c r="A1406" t="s">
        <v>947</v>
      </c>
      <c r="B1406" s="1516"/>
      <c r="C1406" s="1516">
        <v>130</v>
      </c>
      <c r="D1406" s="1516"/>
      <c r="E1406" s="1516"/>
      <c r="F1406" s="1516"/>
      <c r="G1406" s="1516">
        <v>130</v>
      </c>
    </row>
    <row r="1407" spans="1:7">
      <c r="A1407" t="s">
        <v>1549</v>
      </c>
      <c r="B1407" s="1516"/>
      <c r="C1407" s="1516"/>
      <c r="D1407" s="1516">
        <v>86</v>
      </c>
      <c r="E1407" s="1516"/>
      <c r="F1407" s="1516"/>
      <c r="G1407" s="1516">
        <v>86</v>
      </c>
    </row>
    <row r="1408" spans="1:7">
      <c r="A1408" t="s">
        <v>1550</v>
      </c>
      <c r="B1408" s="1516"/>
      <c r="C1408" s="1516"/>
      <c r="D1408" s="1516">
        <v>157</v>
      </c>
      <c r="E1408" s="1516"/>
      <c r="F1408" s="1516"/>
      <c r="G1408" s="1516">
        <v>157</v>
      </c>
    </row>
    <row r="1409" spans="1:7">
      <c r="A1409" t="s">
        <v>1196</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c r="B1415" s="1516"/>
      <c r="C1415" s="1516"/>
      <c r="D1415" s="1516"/>
      <c r="E1415" s="1516"/>
      <c r="F1415" s="1516"/>
      <c r="G1415" s="1516"/>
    </row>
    <row r="1416" spans="1:7">
      <c r="A1416" t="s">
        <v>511</v>
      </c>
      <c r="B1416" s="1516"/>
      <c r="C1416" s="1516"/>
      <c r="D1416" s="1516"/>
      <c r="E1416" s="1516"/>
      <c r="F1416" s="1516"/>
      <c r="G1416" s="1516"/>
    </row>
    <row r="1417" spans="1:7">
      <c r="A1417" t="s">
        <v>897</v>
      </c>
      <c r="B1417" s="1516"/>
      <c r="C1417" s="1516"/>
      <c r="D1417" s="1516"/>
      <c r="E1417" s="1516">
        <v>438</v>
      </c>
      <c r="F1417" s="1516"/>
      <c r="G1417" s="1516">
        <v>438</v>
      </c>
    </row>
    <row r="1418" spans="1:7">
      <c r="A1418" t="s">
        <v>920</v>
      </c>
      <c r="B1418" s="1516"/>
      <c r="C1418" s="1516"/>
      <c r="D1418" s="1516"/>
      <c r="E1418" s="1516"/>
      <c r="F1418" s="1516"/>
      <c r="G1418" s="1516"/>
    </row>
    <row r="1419" spans="1:7">
      <c r="A1419" t="s">
        <v>827</v>
      </c>
      <c r="B1419" s="1516">
        <v>225</v>
      </c>
      <c r="C1419" s="1516">
        <v>135</v>
      </c>
      <c r="D1419" s="1516">
        <v>494</v>
      </c>
      <c r="E1419" s="1516">
        <v>333</v>
      </c>
      <c r="F1419" s="1516">
        <v>377</v>
      </c>
      <c r="G1419" s="1516">
        <v>1564</v>
      </c>
    </row>
    <row r="1420" spans="1:7">
      <c r="A1420" t="s">
        <v>923</v>
      </c>
      <c r="B1420" s="1516"/>
      <c r="C1420" s="1516"/>
      <c r="D1420" s="1516"/>
      <c r="E1420" s="1516"/>
      <c r="F1420" s="1516"/>
      <c r="G1420" s="1516"/>
    </row>
    <row r="1421" spans="1:7">
      <c r="A1421" t="s">
        <v>937</v>
      </c>
      <c r="B1421" s="1516"/>
      <c r="C1421" s="1516"/>
      <c r="D1421" s="1516"/>
      <c r="E1421" s="1516"/>
      <c r="F1421" s="1516"/>
      <c r="G1421" s="1516"/>
    </row>
    <row r="1422" spans="1:7">
      <c r="A1422" t="s">
        <v>1196</v>
      </c>
      <c r="B1422" s="1516"/>
      <c r="C1422" s="1516"/>
      <c r="D1422" s="1516">
        <v>2020</v>
      </c>
      <c r="E1422" s="1516">
        <v>1855</v>
      </c>
      <c r="F1422" s="1516">
        <v>1609</v>
      </c>
      <c r="G1422" s="1516">
        <v>5484</v>
      </c>
    </row>
    <row r="1423" spans="1:7">
      <c r="A1423" t="s">
        <v>910</v>
      </c>
      <c r="B1423" s="1516">
        <v>735</v>
      </c>
      <c r="C1423" s="1516">
        <v>755</v>
      </c>
      <c r="D1423" s="1516">
        <v>897</v>
      </c>
      <c r="E1423" s="1516">
        <v>583</v>
      </c>
      <c r="F1423" s="1516"/>
      <c r="G1423" s="1516">
        <v>2970</v>
      </c>
    </row>
    <row r="1424" spans="1:7">
      <c r="A1424" t="s">
        <v>1551</v>
      </c>
      <c r="B1424" s="1516"/>
      <c r="C1424" s="1516">
        <v>513</v>
      </c>
      <c r="D1424" s="1516"/>
      <c r="E1424" s="1516"/>
      <c r="F1424" s="1516"/>
      <c r="G1424" s="1516">
        <v>513</v>
      </c>
    </row>
    <row r="1425" spans="1:7">
      <c r="A1425" t="s">
        <v>828</v>
      </c>
      <c r="B1425" s="1516"/>
      <c r="C1425" s="1516"/>
      <c r="D1425" s="1516">
        <v>172</v>
      </c>
      <c r="E1425" s="1516"/>
      <c r="F1425" s="1516"/>
      <c r="G1425" s="1516">
        <v>172</v>
      </c>
    </row>
    <row r="1426" spans="1:7">
      <c r="A1426" t="s">
        <v>849</v>
      </c>
      <c r="B1426" s="1516"/>
      <c r="C1426" s="1516"/>
      <c r="D1426" s="1516">
        <v>918</v>
      </c>
      <c r="E1426" s="1516"/>
      <c r="F1426" s="1516"/>
      <c r="G1426" s="1516">
        <v>918</v>
      </c>
    </row>
    <row r="1427" spans="1:7">
      <c r="A1427" t="s">
        <v>1204</v>
      </c>
      <c r="B1427" s="1516"/>
      <c r="C1427" s="1516"/>
      <c r="D1427" s="1516"/>
      <c r="E1427" s="1516"/>
      <c r="F1427" s="1516"/>
      <c r="G1427" s="1516"/>
    </row>
    <row r="1428" spans="1:7">
      <c r="A1428" t="s">
        <v>1193</v>
      </c>
      <c r="B1428" s="1516"/>
      <c r="C1428" s="1516"/>
      <c r="D1428" s="1516">
        <v>7</v>
      </c>
      <c r="E1428" s="1516"/>
      <c r="F1428" s="1516"/>
      <c r="G1428" s="1516">
        <v>7</v>
      </c>
    </row>
    <row r="1429" spans="1:7">
      <c r="A1429" t="s">
        <v>1210</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c r="B1435" s="1516"/>
      <c r="C1435" s="1516"/>
      <c r="D1435" s="1516"/>
      <c r="E1435" s="1516"/>
      <c r="F1435" s="1516"/>
      <c r="G1435" s="1516"/>
    </row>
    <row r="1436" spans="1:7">
      <c r="A1436" t="s">
        <v>827</v>
      </c>
      <c r="B1436" s="1516">
        <v>526</v>
      </c>
      <c r="C1436" s="1516">
        <v>36</v>
      </c>
      <c r="D1436" s="1516">
        <v>12</v>
      </c>
      <c r="E1436" s="1516"/>
      <c r="F1436" s="1516"/>
      <c r="G1436" s="1516">
        <v>574</v>
      </c>
    </row>
    <row r="1437" spans="1:7">
      <c r="A1437" t="s">
        <v>1196</v>
      </c>
      <c r="B1437" s="1516"/>
      <c r="C1437" s="1516">
        <v>1420</v>
      </c>
      <c r="D1437" s="1516">
        <v>1208</v>
      </c>
      <c r="E1437" s="1516">
        <v>596</v>
      </c>
      <c r="F1437" s="1516"/>
      <c r="G1437" s="1516">
        <v>3224</v>
      </c>
    </row>
    <row r="1438" spans="1:7">
      <c r="A1438" t="s">
        <v>1210</v>
      </c>
      <c r="B1438" s="1516">
        <v>396</v>
      </c>
      <c r="C1438" s="1516"/>
      <c r="D1438" s="1516"/>
      <c r="E1438" s="1516">
        <v>145</v>
      </c>
      <c r="F1438" s="1516"/>
      <c r="G1438" s="1516">
        <v>541</v>
      </c>
    </row>
    <row r="1439" spans="1:7">
      <c r="A1439" t="s">
        <v>926</v>
      </c>
      <c r="B1439" s="1516">
        <v>978</v>
      </c>
      <c r="C1439" s="1516">
        <v>1555</v>
      </c>
      <c r="D1439" s="1516">
        <v>1095</v>
      </c>
      <c r="E1439" s="1516"/>
      <c r="F1439" s="1516"/>
      <c r="G1439" s="1516">
        <v>3628</v>
      </c>
    </row>
    <row r="1440" spans="1:7">
      <c r="A1440" t="s">
        <v>1199</v>
      </c>
      <c r="B1440" s="1516">
        <v>788</v>
      </c>
      <c r="C1440" s="1516">
        <v>1083</v>
      </c>
      <c r="D1440" s="1516"/>
      <c r="E1440" s="1516"/>
      <c r="F1440" s="1516"/>
      <c r="G1440" s="1516">
        <v>1871</v>
      </c>
    </row>
    <row r="1441" spans="1:7">
      <c r="A1441" t="s">
        <v>1207</v>
      </c>
      <c r="B1441" s="1516">
        <v>195</v>
      </c>
      <c r="C1441" s="1516"/>
      <c r="D1441" s="1516">
        <v>349</v>
      </c>
      <c r="E1441" s="1516">
        <v>790</v>
      </c>
      <c r="F1441" s="1516">
        <v>15</v>
      </c>
      <c r="G1441" s="1516">
        <v>1349</v>
      </c>
    </row>
    <row r="1442" spans="1:7">
      <c r="A1442" t="s">
        <v>1552</v>
      </c>
      <c r="B1442" s="1516"/>
      <c r="C1442" s="1516">
        <v>55</v>
      </c>
      <c r="D1442" s="1516"/>
      <c r="E1442" s="1516"/>
      <c r="F1442" s="1516"/>
      <c r="G1442" s="1516">
        <v>55</v>
      </c>
    </row>
    <row r="1443" spans="1:7">
      <c r="A1443" t="s">
        <v>1418</v>
      </c>
      <c r="B1443" s="1516"/>
      <c r="C1443" s="1516">
        <v>551</v>
      </c>
      <c r="D1443" s="1516">
        <v>1606</v>
      </c>
      <c r="E1443" s="1516"/>
      <c r="F1443" s="1516"/>
      <c r="G1443" s="1516">
        <v>2157</v>
      </c>
    </row>
    <row r="1444" spans="1:7">
      <c r="A1444" t="s">
        <v>1424</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1533</v>
      </c>
      <c r="B1451" s="1516"/>
      <c r="C1451" s="1516"/>
      <c r="D1451" s="1516"/>
      <c r="E1451" s="1516"/>
      <c r="F1451" s="1516"/>
      <c r="G1451" s="1516"/>
    </row>
    <row r="1452" spans="1:7">
      <c r="A1452" t="s">
        <v>1196</v>
      </c>
      <c r="B1452" s="1516"/>
      <c r="C1452" s="1516"/>
      <c r="D1452" s="1516"/>
      <c r="E1452" s="1516"/>
      <c r="F1452" s="1516"/>
      <c r="G1452" s="1516"/>
    </row>
    <row r="1453" spans="1:7">
      <c r="A1453" t="s">
        <v>1204</v>
      </c>
      <c r="B1453" s="1516"/>
      <c r="C1453" s="1516"/>
      <c r="D1453" s="1516"/>
      <c r="E1453" s="1516"/>
      <c r="F1453" s="1516"/>
      <c r="G1453" s="1516"/>
    </row>
    <row r="1454" spans="1:7">
      <c r="A1454" t="s">
        <v>1193</v>
      </c>
      <c r="B1454" s="1516"/>
      <c r="C1454" s="1516"/>
      <c r="D1454" s="1516"/>
      <c r="E1454" s="1516"/>
      <c r="F1454" s="1516"/>
      <c r="G1454" s="1516"/>
    </row>
    <row r="1455" spans="1:7">
      <c r="A1455" t="s">
        <v>1210</v>
      </c>
      <c r="B1455" s="1516"/>
      <c r="C1455" s="1516"/>
      <c r="D1455" s="1516"/>
      <c r="E1455" s="1516"/>
      <c r="F1455" s="1516"/>
      <c r="G1455" s="1516"/>
    </row>
    <row r="1456" spans="1:7">
      <c r="A1456" t="s">
        <v>926</v>
      </c>
      <c r="B1456" s="1516"/>
      <c r="C1456" s="1516">
        <v>400</v>
      </c>
      <c r="D1456" s="1516"/>
      <c r="E1456" s="1516"/>
      <c r="F1456" s="1516"/>
      <c r="G1456" s="1516">
        <v>400</v>
      </c>
    </row>
    <row r="1457" spans="1:7">
      <c r="A1457" t="s">
        <v>1199</v>
      </c>
      <c r="B1457" s="1516"/>
      <c r="C1457" s="1516"/>
      <c r="D1457" s="1516"/>
      <c r="E1457" s="1516"/>
      <c r="F1457" s="1516"/>
      <c r="G1457" s="1516"/>
    </row>
    <row r="1458" spans="1:7">
      <c r="A1458" t="s">
        <v>1207</v>
      </c>
      <c r="B1458" s="1516"/>
      <c r="C1458" s="1516"/>
      <c r="D1458" s="1516"/>
      <c r="E1458" s="1516"/>
      <c r="F1458" s="1516"/>
      <c r="G1458" s="1516"/>
    </row>
    <row r="1459" spans="1:7">
      <c r="A1459" t="s">
        <v>1418</v>
      </c>
      <c r="B1459" s="1516"/>
      <c r="C1459" s="1516"/>
      <c r="D1459" s="1516"/>
      <c r="E1459" s="1516"/>
      <c r="F1459" s="1516"/>
      <c r="G1459" s="1516"/>
    </row>
    <row r="1460" spans="1:7">
      <c r="A1460" t="s">
        <v>1424</v>
      </c>
      <c r="B1460" s="1516"/>
      <c r="C1460" s="1516"/>
      <c r="D1460" s="1516"/>
      <c r="E1460" s="1516"/>
      <c r="F1460" s="1516"/>
      <c r="G1460" s="1516"/>
    </row>
    <row r="1461" spans="1:7">
      <c r="A1461" t="s">
        <v>1377</v>
      </c>
      <c r="B1461" s="1516">
        <v>1360</v>
      </c>
      <c r="C1461" s="1516"/>
      <c r="D1461" s="1516"/>
      <c r="E1461" s="1516"/>
      <c r="F1461" s="1516"/>
      <c r="G1461" s="1516">
        <v>1360</v>
      </c>
    </row>
    <row r="1462" spans="1:7">
      <c r="A1462" t="s">
        <v>1202</v>
      </c>
      <c r="B1462" s="1516"/>
      <c r="C1462" s="1516">
        <v>102</v>
      </c>
      <c r="D1462" s="1516"/>
      <c r="E1462" s="1516"/>
      <c r="F1462" s="1516"/>
      <c r="G1462" s="1516">
        <v>102</v>
      </c>
    </row>
    <row r="1463" spans="1:7">
      <c r="A1463" t="s">
        <v>1421</v>
      </c>
      <c r="B1463" s="1516"/>
      <c r="C1463" s="1516">
        <v>417</v>
      </c>
      <c r="D1463" s="1516"/>
      <c r="E1463" s="1516"/>
      <c r="F1463" s="1516"/>
      <c r="G1463" s="1516">
        <v>417</v>
      </c>
    </row>
    <row r="1464" spans="1:7">
      <c r="A1464" t="s">
        <v>939</v>
      </c>
      <c r="B1464" s="1516"/>
      <c r="C1464" s="1516"/>
      <c r="D1464" s="1516">
        <v>1036</v>
      </c>
      <c r="E1464" s="1516"/>
      <c r="F1464" s="1516"/>
      <c r="G1464" s="1516">
        <v>1036</v>
      </c>
    </row>
    <row r="1465" spans="1:7">
      <c r="A1465" t="s">
        <v>941</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B1471" s="1516"/>
      <c r="C1471" s="1516"/>
      <c r="D1471" s="1516"/>
      <c r="E1471" s="1516"/>
      <c r="F1471" s="1516">
        <v>67</v>
      </c>
      <c r="G1471" s="1516">
        <v>67</v>
      </c>
    </row>
    <row r="1472" spans="1:7">
      <c r="A1472" t="s">
        <v>1196</v>
      </c>
      <c r="B1472" s="1516"/>
      <c r="C1472" s="1516"/>
      <c r="D1472" s="1516"/>
      <c r="E1472" s="1516"/>
      <c r="F1472" s="1516"/>
      <c r="G1472" s="1516"/>
    </row>
    <row r="1473" spans="1:7">
      <c r="A1473" t="s">
        <v>926</v>
      </c>
      <c r="B1473" s="1516"/>
      <c r="C1473" s="1516"/>
      <c r="D1473" s="1516"/>
      <c r="E1473" s="1516"/>
      <c r="F1473" s="1516"/>
      <c r="G1473" s="1516"/>
    </row>
    <row r="1474" spans="1:7">
      <c r="A1474" t="s">
        <v>1377</v>
      </c>
      <c r="B1474" s="1516"/>
      <c r="C1474" s="1516"/>
      <c r="D1474" s="1516"/>
      <c r="E1474" s="1516"/>
      <c r="F1474" s="1516"/>
      <c r="G1474" s="1516"/>
    </row>
    <row r="1475" spans="1:7">
      <c r="A1475" t="s">
        <v>1202</v>
      </c>
      <c r="B1475" s="1516"/>
      <c r="C1475" s="1516"/>
      <c r="D1475" s="1516"/>
      <c r="E1475" s="1516"/>
      <c r="F1475" s="1516"/>
      <c r="G1475" s="1516"/>
    </row>
    <row r="1476" spans="1:7">
      <c r="A1476" t="s">
        <v>1421</v>
      </c>
      <c r="B1476" s="1516"/>
      <c r="C1476" s="1516"/>
      <c r="D1476" s="1516"/>
      <c r="E1476" s="1516"/>
      <c r="F1476" s="1516"/>
      <c r="G1476" s="1516"/>
    </row>
    <row r="1477" spans="1:7">
      <c r="A1477" t="s">
        <v>941</v>
      </c>
      <c r="B1477" s="1516">
        <v>2719</v>
      </c>
      <c r="C1477" s="1516">
        <v>2206</v>
      </c>
      <c r="D1477" s="1516">
        <v>2612</v>
      </c>
      <c r="E1477" s="1516">
        <v>1765</v>
      </c>
      <c r="F1477" s="1516">
        <v>1356</v>
      </c>
      <c r="G1477" s="1516">
        <v>10658</v>
      </c>
    </row>
    <row r="1478" spans="1:7">
      <c r="A1478" t="s">
        <v>1553</v>
      </c>
      <c r="B1478" s="1516"/>
      <c r="C1478" s="1516"/>
      <c r="D1478" s="1516"/>
      <c r="E1478" s="1516"/>
      <c r="F1478" s="1516"/>
      <c r="G1478" s="1516"/>
    </row>
    <row r="1479" spans="1:7">
      <c r="A1479" t="s">
        <v>795</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828</v>
      </c>
      <c r="B1486" s="1516">
        <v>572</v>
      </c>
      <c r="C1486" s="1516">
        <v>776</v>
      </c>
      <c r="D1486" s="1516">
        <v>1009</v>
      </c>
      <c r="E1486" s="1516">
        <v>770</v>
      </c>
      <c r="F1486" s="1516"/>
      <c r="G1486" s="1516">
        <v>3127</v>
      </c>
    </row>
    <row r="1487" spans="1:7">
      <c r="A1487" t="s">
        <v>939</v>
      </c>
      <c r="B1487" s="1516"/>
      <c r="C1487" s="1516"/>
      <c r="D1487" s="1516"/>
      <c r="E1487" s="1516"/>
      <c r="F1487" s="1516"/>
      <c r="G1487" s="1516"/>
    </row>
    <row r="1488" spans="1:7">
      <c r="A1488" t="s">
        <v>941</v>
      </c>
      <c r="B1488" s="1516">
        <v>1212</v>
      </c>
      <c r="C1488" s="1516">
        <v>866</v>
      </c>
      <c r="D1488" s="1516">
        <v>969</v>
      </c>
      <c r="E1488" s="1516">
        <v>262</v>
      </c>
      <c r="F1488" s="1516"/>
      <c r="G1488" s="1516">
        <v>3309</v>
      </c>
    </row>
    <row r="1489" spans="1:7">
      <c r="A1489" t="s">
        <v>795</v>
      </c>
      <c r="B1489" s="1516">
        <v>940</v>
      </c>
      <c r="C1489" s="1516">
        <v>1575</v>
      </c>
      <c r="D1489" s="1516">
        <v>507</v>
      </c>
      <c r="E1489" s="1516"/>
      <c r="F1489" s="1516">
        <v>354</v>
      </c>
      <c r="G1489" s="1516">
        <v>3376</v>
      </c>
    </row>
    <row r="1490" spans="1:7">
      <c r="A1490" t="s">
        <v>808</v>
      </c>
      <c r="B1490" s="1516"/>
      <c r="C1490" s="1516"/>
      <c r="D1490" s="1516"/>
      <c r="E1490" s="1516">
        <v>2434</v>
      </c>
      <c r="F1490" s="1516"/>
      <c r="G1490" s="1516">
        <v>2434</v>
      </c>
    </row>
    <row r="1491" spans="1:7">
      <c r="A1491" t="s">
        <v>787</v>
      </c>
      <c r="B1491" s="1516"/>
      <c r="C1491" s="1516">
        <v>767</v>
      </c>
      <c r="D1491" s="1516">
        <v>779</v>
      </c>
      <c r="E1491" s="1516">
        <v>130</v>
      </c>
      <c r="F1491" s="1516"/>
      <c r="G1491" s="1516">
        <v>1676</v>
      </c>
    </row>
    <row r="1492" spans="1:7">
      <c r="A1492" t="s">
        <v>861</v>
      </c>
      <c r="B1492" s="1516"/>
      <c r="C1492" s="1516"/>
      <c r="D1492" s="1516"/>
      <c r="E1492" s="1516"/>
      <c r="F1492" s="1516">
        <v>339</v>
      </c>
      <c r="G1492" s="1516">
        <v>339</v>
      </c>
    </row>
    <row r="1493" spans="1:7">
      <c r="A1493" t="s">
        <v>864</v>
      </c>
      <c r="B1493" s="1516">
        <v>288</v>
      </c>
      <c r="C1493" s="1516"/>
      <c r="D1493" s="1516"/>
      <c r="E1493" s="1516"/>
      <c r="F1493" s="1516"/>
      <c r="G1493" s="1516">
        <v>288</v>
      </c>
    </row>
    <row r="1494" spans="1:7">
      <c r="A1494" t="s">
        <v>866</v>
      </c>
      <c r="B1494" s="1516"/>
      <c r="C1494" s="1516">
        <v>290</v>
      </c>
      <c r="D1494" s="1516"/>
      <c r="E1494" s="1516"/>
      <c r="F1494" s="1516"/>
      <c r="G1494" s="1516">
        <v>290</v>
      </c>
    </row>
    <row r="1495" spans="1:7">
      <c r="A1495" t="s">
        <v>1405</v>
      </c>
      <c r="B1495" s="1516"/>
      <c r="C1495" s="1516"/>
      <c r="D1495" s="1516">
        <v>390</v>
      </c>
      <c r="E1495" s="1516"/>
      <c r="F1495" s="1516">
        <v>8</v>
      </c>
      <c r="G1495" s="1516">
        <v>398</v>
      </c>
    </row>
    <row r="1496" spans="1:7">
      <c r="A1496" t="s">
        <v>1408</v>
      </c>
      <c r="B1496" s="1516"/>
      <c r="C1496" s="1516"/>
      <c r="D1496" s="1516">
        <v>454</v>
      </c>
      <c r="E1496" s="1516">
        <v>285</v>
      </c>
      <c r="F1496" s="1516">
        <v>33</v>
      </c>
      <c r="G1496" s="1516">
        <v>772</v>
      </c>
    </row>
    <row r="1497" spans="1:7">
      <c r="A1497" t="s">
        <v>860</v>
      </c>
      <c r="B1497" s="1516"/>
      <c r="C1497" s="1516"/>
      <c r="D1497" s="1516">
        <v>544</v>
      </c>
      <c r="E1497" s="1516">
        <v>723</v>
      </c>
      <c r="F1497" s="1516">
        <v>563</v>
      </c>
      <c r="G1497" s="1516">
        <v>1830</v>
      </c>
    </row>
    <row r="1498" spans="1:7">
      <c r="A1498" t="s">
        <v>858</v>
      </c>
      <c r="B1498" s="1516"/>
      <c r="C1498" s="1516">
        <v>3749</v>
      </c>
      <c r="D1498" s="1516"/>
      <c r="E1498" s="1516"/>
      <c r="F1498" s="1516"/>
      <c r="G1498" s="1516">
        <v>3749</v>
      </c>
    </row>
    <row r="1499" spans="1:7">
      <c r="A1499" t="s">
        <v>934</v>
      </c>
      <c r="B1499" s="1516"/>
      <c r="C1499" s="1516"/>
      <c r="D1499" s="1516"/>
      <c r="E1499" s="1516"/>
      <c r="F1499" s="1516">
        <v>1587</v>
      </c>
      <c r="G1499" s="1516">
        <v>1587</v>
      </c>
    </row>
    <row r="1500" spans="1:7">
      <c r="A1500" t="s">
        <v>844</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821</v>
      </c>
      <c r="B1507" s="1516">
        <v>245</v>
      </c>
      <c r="C1507" s="1516"/>
      <c r="D1507" s="1516"/>
      <c r="E1507" s="1516"/>
      <c r="F1507" s="1516"/>
      <c r="G1507" s="1516">
        <v>245</v>
      </c>
    </row>
    <row r="1508" spans="1:7">
      <c r="A1508" t="s">
        <v>795</v>
      </c>
      <c r="B1508" s="1516">
        <v>864</v>
      </c>
      <c r="C1508" s="1516">
        <v>674</v>
      </c>
      <c r="D1508" s="1516">
        <v>724</v>
      </c>
      <c r="E1508" s="1516">
        <v>165</v>
      </c>
      <c r="F1508" s="1516"/>
      <c r="G1508" s="1516">
        <v>2427</v>
      </c>
    </row>
    <row r="1509" spans="1:7">
      <c r="A1509" t="s">
        <v>808</v>
      </c>
      <c r="B1509" s="1516"/>
      <c r="C1509" s="1516"/>
      <c r="D1509" s="1516">
        <v>1012</v>
      </c>
      <c r="E1509" s="1516"/>
      <c r="F1509" s="1516"/>
      <c r="G1509" s="1516">
        <v>1012</v>
      </c>
    </row>
    <row r="1510" spans="1:7">
      <c r="A1510" t="s">
        <v>787</v>
      </c>
      <c r="B1510" s="1516"/>
      <c r="C1510" s="1516">
        <v>276</v>
      </c>
      <c r="D1510" s="1516"/>
      <c r="E1510" s="1516">
        <v>425</v>
      </c>
      <c r="F1510" s="1516"/>
      <c r="G1510" s="1516">
        <v>701</v>
      </c>
    </row>
    <row r="1511" spans="1:7">
      <c r="A1511" t="s">
        <v>1405</v>
      </c>
      <c r="B1511" s="1516">
        <v>615</v>
      </c>
      <c r="C1511" s="1516">
        <v>349</v>
      </c>
      <c r="D1511" s="1516"/>
      <c r="E1511" s="1516"/>
      <c r="F1511" s="1516"/>
      <c r="G1511" s="1516">
        <v>964</v>
      </c>
    </row>
    <row r="1512" spans="1:7">
      <c r="A1512" t="s">
        <v>1408</v>
      </c>
      <c r="B1512" s="1516">
        <v>327</v>
      </c>
      <c r="C1512" s="1516">
        <v>269</v>
      </c>
      <c r="D1512" s="1516">
        <v>515</v>
      </c>
      <c r="E1512" s="1516">
        <v>451</v>
      </c>
      <c r="F1512" s="1516"/>
      <c r="G1512" s="1516">
        <v>1562</v>
      </c>
    </row>
    <row r="1513" spans="1:7">
      <c r="A1513" t="s">
        <v>860</v>
      </c>
      <c r="B1513" s="1516">
        <v>1246</v>
      </c>
      <c r="C1513" s="1516"/>
      <c r="D1513" s="1516"/>
      <c r="E1513" s="1516"/>
      <c r="F1513" s="1516"/>
      <c r="G1513" s="1516">
        <v>1246</v>
      </c>
    </row>
    <row r="1514" spans="1:7">
      <c r="A1514" t="s">
        <v>934</v>
      </c>
      <c r="B1514" s="1516">
        <v>1339</v>
      </c>
      <c r="C1514" s="1516">
        <v>857</v>
      </c>
      <c r="D1514" s="1516">
        <v>32</v>
      </c>
      <c r="E1514" s="1516"/>
      <c r="F1514" s="1516"/>
      <c r="G1514" s="1516">
        <v>2228</v>
      </c>
    </row>
    <row r="1515" spans="1:7">
      <c r="A1515" t="s">
        <v>844</v>
      </c>
      <c r="B1515" s="1516"/>
      <c r="C1515" s="1516"/>
      <c r="D1515" s="1516"/>
      <c r="E1515" s="1516">
        <v>2018</v>
      </c>
      <c r="F1515" s="1516">
        <v>1563</v>
      </c>
      <c r="G1515" s="1516">
        <v>3581</v>
      </c>
    </row>
    <row r="1516" spans="1:7">
      <c r="A1516" t="s">
        <v>856</v>
      </c>
      <c r="B1516" s="1516"/>
      <c r="C1516" s="1516"/>
      <c r="D1516" s="1516">
        <v>440</v>
      </c>
      <c r="E1516" s="1516"/>
      <c r="F1516" s="1516">
        <v>549</v>
      </c>
      <c r="G1516" s="1516">
        <v>989</v>
      </c>
    </row>
    <row r="1517" spans="1:7">
      <c r="A1517" t="s">
        <v>1554</v>
      </c>
      <c r="B1517" s="1516"/>
      <c r="C1517" s="1516"/>
      <c r="D1517" s="1516">
        <v>641</v>
      </c>
      <c r="E1517" s="1516"/>
      <c r="F1517" s="1516"/>
      <c r="G1517" s="1516">
        <v>641</v>
      </c>
    </row>
    <row r="1518" spans="1:7">
      <c r="A1518" t="s">
        <v>804</v>
      </c>
      <c r="B1518" s="1516"/>
      <c r="C1518" s="1516"/>
      <c r="D1518" s="1516">
        <v>947</v>
      </c>
      <c r="E1518" s="1516">
        <v>1381</v>
      </c>
      <c r="F1518" s="1516"/>
      <c r="G1518" s="1516">
        <v>2328</v>
      </c>
    </row>
    <row r="1519" spans="1:7">
      <c r="A1519" t="s">
        <v>792</v>
      </c>
      <c r="B1519" s="1516"/>
      <c r="C1519" s="1516">
        <v>2304</v>
      </c>
      <c r="D1519" s="1516">
        <v>1216</v>
      </c>
      <c r="E1519" s="1516">
        <v>2932</v>
      </c>
      <c r="F1519" s="1516"/>
      <c r="G1519" s="1516">
        <v>6452</v>
      </c>
    </row>
    <row r="1520" spans="1:7">
      <c r="A1520" t="s">
        <v>769</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B1526" s="1516"/>
      <c r="C1526" s="1516"/>
      <c r="D1526" s="1516"/>
      <c r="E1526" s="1516">
        <v>513</v>
      </c>
      <c r="F1526" s="1516"/>
      <c r="G1526" s="1516">
        <v>513</v>
      </c>
    </row>
    <row r="1527" spans="1:7">
      <c r="A1527" t="s">
        <v>941</v>
      </c>
      <c r="B1527" s="1516"/>
      <c r="C1527" s="1516"/>
      <c r="D1527" s="1516"/>
      <c r="E1527" s="1516"/>
      <c r="F1527" s="1516"/>
      <c r="G1527" s="1516"/>
    </row>
    <row r="1528" spans="1:7">
      <c r="A1528" t="s">
        <v>808</v>
      </c>
      <c r="B1528" s="1516">
        <v>757</v>
      </c>
      <c r="C1528" s="1516"/>
      <c r="D1528" s="1516"/>
      <c r="E1528" s="1516"/>
      <c r="F1528" s="1516"/>
      <c r="G1528" s="1516">
        <v>757</v>
      </c>
    </row>
    <row r="1529" spans="1:7">
      <c r="A1529" t="s">
        <v>787</v>
      </c>
      <c r="B1529" s="1516"/>
      <c r="C1529" s="1516">
        <v>110</v>
      </c>
      <c r="D1529" s="1516"/>
      <c r="E1529" s="1516"/>
      <c r="F1529" s="1516"/>
      <c r="G1529" s="1516">
        <v>110</v>
      </c>
    </row>
    <row r="1530" spans="1:7">
      <c r="A1530" t="s">
        <v>860</v>
      </c>
      <c r="B1530" s="1516"/>
      <c r="C1530" s="1516"/>
      <c r="D1530" s="1516"/>
      <c r="E1530" s="1516"/>
      <c r="F1530" s="1516">
        <v>630</v>
      </c>
      <c r="G1530" s="1516">
        <v>630</v>
      </c>
    </row>
    <row r="1531" spans="1:7">
      <c r="A1531" t="s">
        <v>858</v>
      </c>
      <c r="B1531" s="1516"/>
      <c r="C1531" s="1516"/>
      <c r="D1531" s="1516">
        <v>43</v>
      </c>
      <c r="E1531" s="1516">
        <v>8</v>
      </c>
      <c r="F1531" s="1516"/>
      <c r="G1531" s="1516">
        <v>51</v>
      </c>
    </row>
    <row r="1532" spans="1:7">
      <c r="A1532" t="s">
        <v>844</v>
      </c>
      <c r="B1532" s="1516">
        <v>699</v>
      </c>
      <c r="C1532" s="1516">
        <v>463</v>
      </c>
      <c r="D1532" s="1516">
        <v>561</v>
      </c>
      <c r="E1532" s="1516">
        <v>129</v>
      </c>
      <c r="F1532" s="1516"/>
      <c r="G1532" s="1516">
        <v>1852</v>
      </c>
    </row>
    <row r="1533" spans="1:7">
      <c r="A1533" t="s">
        <v>856</v>
      </c>
      <c r="B1533" s="1516">
        <v>847</v>
      </c>
      <c r="C1533" s="1516">
        <v>555</v>
      </c>
      <c r="D1533" s="1516">
        <v>831</v>
      </c>
      <c r="E1533" s="1516"/>
      <c r="F1533" s="1516"/>
      <c r="G1533" s="1516">
        <v>2233</v>
      </c>
    </row>
    <row r="1534" spans="1:7">
      <c r="A1534" t="s">
        <v>804</v>
      </c>
      <c r="B1534" s="1516">
        <v>897</v>
      </c>
      <c r="C1534" s="1516">
        <v>408</v>
      </c>
      <c r="D1534" s="1516"/>
      <c r="E1534" s="1516"/>
      <c r="F1534" s="1516"/>
      <c r="G1534" s="1516">
        <v>1305</v>
      </c>
    </row>
    <row r="1535" spans="1:7">
      <c r="A1535" t="s">
        <v>792</v>
      </c>
      <c r="B1535" s="1516">
        <v>350</v>
      </c>
      <c r="C1535" s="1516"/>
      <c r="D1535" s="1516"/>
      <c r="E1535" s="1516"/>
      <c r="F1535" s="1516"/>
      <c r="G1535" s="1516">
        <v>350</v>
      </c>
    </row>
    <row r="1536" spans="1:7">
      <c r="A1536" t="s">
        <v>769</v>
      </c>
      <c r="B1536" s="1516"/>
      <c r="C1536" s="1516"/>
      <c r="D1536" s="1516">
        <v>140</v>
      </c>
      <c r="E1536" s="1516"/>
      <c r="F1536" s="1516"/>
      <c r="G1536" s="1516">
        <v>140</v>
      </c>
    </row>
    <row r="1537" spans="1:7">
      <c r="A1537" t="s">
        <v>847</v>
      </c>
      <c r="B1537" s="1516"/>
      <c r="C1537" s="1516">
        <v>1174</v>
      </c>
      <c r="D1537" s="1516">
        <v>1060</v>
      </c>
      <c r="E1537" s="1516">
        <v>818</v>
      </c>
      <c r="F1537" s="1516">
        <v>441</v>
      </c>
      <c r="G1537" s="1516">
        <v>3493</v>
      </c>
    </row>
    <row r="1538" spans="1:7">
      <c r="A1538" t="s">
        <v>700</v>
      </c>
      <c r="B1538" s="1516"/>
      <c r="C1538" s="1516">
        <v>521</v>
      </c>
      <c r="D1538" s="1516">
        <v>701</v>
      </c>
      <c r="E1538" s="1516">
        <v>707</v>
      </c>
      <c r="F1538" s="1516">
        <v>512</v>
      </c>
      <c r="G1538" s="1516">
        <v>2441</v>
      </c>
    </row>
    <row r="1539" spans="1:7">
      <c r="A1539" t="s">
        <v>801</v>
      </c>
      <c r="B1539" s="1516"/>
      <c r="C1539" s="1516">
        <v>473</v>
      </c>
      <c r="D1539" s="1516">
        <v>1258</v>
      </c>
      <c r="E1539" s="1516">
        <v>1494</v>
      </c>
      <c r="F1539" s="1516"/>
      <c r="G1539" s="1516">
        <v>3225</v>
      </c>
    </row>
    <row r="1540" spans="1:7">
      <c r="A1540" t="s">
        <v>620</v>
      </c>
      <c r="B1540" s="1516"/>
      <c r="C1540" s="1516"/>
      <c r="D1540" s="1516">
        <v>873</v>
      </c>
      <c r="E1540" s="1516">
        <v>449</v>
      </c>
      <c r="F1540" s="1516"/>
      <c r="G1540" s="1516">
        <v>1322</v>
      </c>
    </row>
    <row r="1541" spans="1:7">
      <c r="A1541" t="s">
        <v>1555</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B1547" s="1516"/>
      <c r="C1547" s="1516"/>
      <c r="D1547" s="1516">
        <v>427</v>
      </c>
      <c r="E1547" s="1516"/>
      <c r="F1547" s="1516"/>
      <c r="G1547" s="1516">
        <v>427</v>
      </c>
    </row>
    <row r="1548" spans="1:7">
      <c r="A1548" t="s">
        <v>783</v>
      </c>
      <c r="B1548" s="1516"/>
      <c r="C1548" s="1516"/>
      <c r="D1548" s="1516"/>
      <c r="E1548" s="1516"/>
      <c r="F1548" s="1516"/>
      <c r="G1548" s="1516"/>
    </row>
    <row r="1549" spans="1:7">
      <c r="A1549" t="s">
        <v>819</v>
      </c>
      <c r="B1549" s="1516"/>
      <c r="C1549" s="1516"/>
      <c r="D1549" s="1516">
        <v>258</v>
      </c>
      <c r="E1549" s="1516"/>
      <c r="F1549" s="1516"/>
      <c r="G1549" s="1516">
        <v>258</v>
      </c>
    </row>
    <row r="1550" spans="1:7">
      <c r="A1550" t="s">
        <v>808</v>
      </c>
      <c r="B1550" s="1516">
        <v>1627</v>
      </c>
      <c r="C1550" s="1516"/>
      <c r="D1550" s="1516"/>
      <c r="E1550" s="1516"/>
      <c r="F1550" s="1516"/>
      <c r="G1550" s="1516">
        <v>1627</v>
      </c>
    </row>
    <row r="1551" spans="1:7">
      <c r="A1551" t="s">
        <v>861</v>
      </c>
      <c r="B1551" s="1516"/>
      <c r="C1551" s="1516"/>
      <c r="D1551" s="1516"/>
      <c r="E1551" s="1516">
        <v>110</v>
      </c>
      <c r="F1551" s="1516"/>
      <c r="G1551" s="1516">
        <v>110</v>
      </c>
    </row>
    <row r="1552" spans="1:7">
      <c r="A1552" t="s">
        <v>860</v>
      </c>
      <c r="B1552" s="1516">
        <v>114</v>
      </c>
      <c r="C1552" s="1516"/>
      <c r="D1552" s="1516"/>
      <c r="E1552" s="1516"/>
      <c r="F1552" s="1516"/>
      <c r="G1552" s="1516">
        <v>114</v>
      </c>
    </row>
    <row r="1553" spans="1:7">
      <c r="A1553" t="s">
        <v>856</v>
      </c>
      <c r="B1553" s="1516">
        <v>217</v>
      </c>
      <c r="C1553" s="1516"/>
      <c r="D1553" s="1516"/>
      <c r="E1553" s="1516"/>
      <c r="F1553" s="1516"/>
      <c r="G1553" s="1516">
        <v>217</v>
      </c>
    </row>
    <row r="1554" spans="1:7">
      <c r="A1554" t="s">
        <v>804</v>
      </c>
      <c r="B1554" s="1516"/>
      <c r="C1554" s="1516">
        <v>2700</v>
      </c>
      <c r="D1554" s="1516"/>
      <c r="E1554" s="1516"/>
      <c r="F1554" s="1516"/>
      <c r="G1554" s="1516">
        <v>2700</v>
      </c>
    </row>
    <row r="1555" spans="1:7">
      <c r="A1555" t="s">
        <v>769</v>
      </c>
      <c r="B1555" s="1516">
        <v>763</v>
      </c>
      <c r="C1555" s="1516">
        <v>745</v>
      </c>
      <c r="D1555" s="1516">
        <v>673</v>
      </c>
      <c r="E1555" s="1516"/>
      <c r="F1555" s="1516">
        <v>931</v>
      </c>
      <c r="G1555" s="1516">
        <v>3112</v>
      </c>
    </row>
    <row r="1556" spans="1:7">
      <c r="A1556" t="s">
        <v>847</v>
      </c>
      <c r="B1556" s="1516"/>
      <c r="C1556" s="1516">
        <v>679</v>
      </c>
      <c r="D1556" s="1516">
        <v>263</v>
      </c>
      <c r="E1556" s="1516">
        <v>46</v>
      </c>
      <c r="F1556" s="1516"/>
      <c r="G1556" s="1516">
        <v>988</v>
      </c>
    </row>
    <row r="1557" spans="1:7">
      <c r="A1557" t="s">
        <v>700</v>
      </c>
      <c r="B1557" s="1516"/>
      <c r="C1557" s="1516"/>
      <c r="D1557" s="1516"/>
      <c r="E1557" s="1516"/>
      <c r="F1557" s="1516"/>
      <c r="G1557" s="1516"/>
    </row>
    <row r="1558" spans="1:7">
      <c r="A1558" t="s">
        <v>801</v>
      </c>
      <c r="B1558" s="1516">
        <v>1070</v>
      </c>
      <c r="C1558" s="1516">
        <v>584</v>
      </c>
      <c r="D1558" s="1516"/>
      <c r="E1558" s="1516"/>
      <c r="F1558" s="1516"/>
      <c r="G1558" s="1516">
        <v>1654</v>
      </c>
    </row>
    <row r="1559" spans="1:7">
      <c r="A1559" t="s">
        <v>623</v>
      </c>
      <c r="B1559" s="1516">
        <v>525</v>
      </c>
      <c r="C1559" s="1516"/>
      <c r="D1559" s="1516">
        <v>787</v>
      </c>
      <c r="E1559" s="1516"/>
      <c r="F1559" s="1516">
        <v>540</v>
      </c>
      <c r="G1559" s="1516">
        <v>1852</v>
      </c>
    </row>
    <row r="1560" spans="1:7">
      <c r="A1560" t="s">
        <v>672</v>
      </c>
      <c r="B1560" s="1516">
        <v>483</v>
      </c>
      <c r="C1560" s="1516"/>
      <c r="D1560" s="1516"/>
      <c r="E1560" s="1516"/>
      <c r="F1560" s="1516">
        <v>191</v>
      </c>
      <c r="G1560" s="1516">
        <v>674</v>
      </c>
    </row>
    <row r="1561" spans="1:7">
      <c r="A1561" t="s">
        <v>543</v>
      </c>
      <c r="B1561" s="1516"/>
      <c r="C1561" s="1516">
        <v>443</v>
      </c>
      <c r="D1561" s="1516">
        <v>406</v>
      </c>
      <c r="E1561" s="1516">
        <v>361</v>
      </c>
      <c r="F1561" s="1516">
        <v>345</v>
      </c>
      <c r="G1561" s="1516">
        <v>1555</v>
      </c>
    </row>
    <row r="1562" spans="1:7">
      <c r="A1562" t="s">
        <v>846</v>
      </c>
      <c r="B1562" s="1516"/>
      <c r="C1562" s="1516">
        <v>1520</v>
      </c>
      <c r="D1562" s="1516">
        <v>413</v>
      </c>
      <c r="E1562" s="1516">
        <v>1539</v>
      </c>
      <c r="F1562" s="1516">
        <v>770</v>
      </c>
      <c r="G1562" s="1516">
        <v>4242</v>
      </c>
    </row>
    <row r="1563" spans="1:7">
      <c r="A1563" t="s">
        <v>810</v>
      </c>
      <c r="B1563" s="1516"/>
      <c r="C1563" s="1516"/>
      <c r="D1563" s="1516">
        <v>675</v>
      </c>
      <c r="E1563" s="1516">
        <v>1313</v>
      </c>
      <c r="F1563" s="1516"/>
      <c r="G1563" s="1516">
        <v>1988</v>
      </c>
    </row>
    <row r="1564" spans="1:7">
      <c r="A1564" t="s">
        <v>806</v>
      </c>
      <c r="B1564" s="1516"/>
      <c r="C1564" s="1516"/>
      <c r="D1564" s="1516">
        <v>1245</v>
      </c>
      <c r="E1564" s="1516">
        <v>1150</v>
      </c>
      <c r="F1564" s="1516">
        <v>1240</v>
      </c>
      <c r="G1564" s="1516">
        <v>3635</v>
      </c>
    </row>
    <row r="1565" spans="1:7">
      <c r="A1565" t="s">
        <v>863</v>
      </c>
      <c r="B1565" s="1516"/>
      <c r="C1565" s="1516"/>
      <c r="D1565" s="1516">
        <v>73</v>
      </c>
      <c r="E1565" s="1516">
        <v>35</v>
      </c>
      <c r="F1565" s="1516"/>
      <c r="G1565" s="1516">
        <v>108</v>
      </c>
    </row>
    <row r="1566" spans="1:7">
      <c r="A1566" t="s">
        <v>781</v>
      </c>
      <c r="B1566" s="1516"/>
      <c r="C1566" s="1516"/>
      <c r="D1566" s="1516">
        <v>292</v>
      </c>
      <c r="E1566" s="1516"/>
      <c r="F1566" s="1516">
        <v>2380</v>
      </c>
      <c r="G1566" s="1516">
        <v>2672</v>
      </c>
    </row>
    <row r="1567" spans="1:7">
      <c r="A1567" t="s">
        <v>812</v>
      </c>
      <c r="B1567" s="1516"/>
      <c r="C1567" s="1516"/>
      <c r="D1567" s="1516"/>
      <c r="E1567" s="1516">
        <v>145</v>
      </c>
      <c r="F1567" s="1516"/>
      <c r="G1567" s="1516">
        <v>145</v>
      </c>
    </row>
    <row r="1568" spans="1:7">
      <c r="A1568" t="s">
        <v>815</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B1574" s="1516"/>
      <c r="C1574" s="1516">
        <v>245</v>
      </c>
      <c r="D1574" s="1516"/>
      <c r="E1574" s="1516"/>
      <c r="F1574" s="1516"/>
      <c r="G1574" s="1516">
        <v>245</v>
      </c>
    </row>
    <row r="1575" spans="1:7">
      <c r="A1575" t="s">
        <v>849</v>
      </c>
      <c r="B1575" s="1516"/>
      <c r="C1575" s="1516"/>
      <c r="D1575" s="1516"/>
      <c r="E1575" s="1516"/>
      <c r="F1575" s="1516"/>
      <c r="G1575" s="1516"/>
    </row>
    <row r="1576" spans="1:7">
      <c r="A1576" t="s">
        <v>860</v>
      </c>
      <c r="B1576" s="1516"/>
      <c r="C1576" s="1516"/>
      <c r="D1576" s="1516"/>
      <c r="E1576" s="1516"/>
      <c r="F1576" s="1516">
        <v>241</v>
      </c>
      <c r="G1576" s="1516">
        <v>241</v>
      </c>
    </row>
    <row r="1577" spans="1:7">
      <c r="A1577" t="s">
        <v>858</v>
      </c>
      <c r="B1577" s="1516"/>
      <c r="C1577" s="1516"/>
      <c r="D1577" s="1516"/>
      <c r="E1577" s="1516"/>
      <c r="F1577" s="1516"/>
      <c r="G1577" s="1516"/>
    </row>
    <row r="1578" spans="1:7">
      <c r="A1578" t="s">
        <v>801</v>
      </c>
      <c r="B1578" s="1516"/>
      <c r="C1578" s="1516"/>
      <c r="D1578" s="1516"/>
      <c r="E1578" s="1516">
        <v>60</v>
      </c>
      <c r="F1578" s="1516"/>
      <c r="G1578" s="1516">
        <v>60</v>
      </c>
    </row>
    <row r="1579" spans="1:7">
      <c r="A1579" t="s">
        <v>623</v>
      </c>
      <c r="B1579" s="1516">
        <v>585</v>
      </c>
      <c r="C1579" s="1516">
        <v>464</v>
      </c>
      <c r="D1579" s="1516">
        <v>579</v>
      </c>
      <c r="E1579" s="1516">
        <v>300</v>
      </c>
      <c r="F1579" s="1516">
        <v>216</v>
      </c>
      <c r="G1579" s="1516">
        <v>2144</v>
      </c>
    </row>
    <row r="1580" spans="1:7">
      <c r="A1580" t="s">
        <v>672</v>
      </c>
      <c r="B1580" s="1516">
        <v>587</v>
      </c>
      <c r="C1580" s="1516">
        <v>364</v>
      </c>
      <c r="D1580" s="1516"/>
      <c r="E1580" s="1516">
        <v>654</v>
      </c>
      <c r="F1580" s="1516">
        <v>1381</v>
      </c>
      <c r="G1580" s="1516">
        <v>2986</v>
      </c>
    </row>
    <row r="1581" spans="1:7">
      <c r="A1581" t="s">
        <v>543</v>
      </c>
      <c r="B1581" s="1516">
        <v>766</v>
      </c>
      <c r="C1581" s="1516">
        <v>566</v>
      </c>
      <c r="D1581" s="1516">
        <v>488</v>
      </c>
      <c r="E1581" s="1516"/>
      <c r="F1581" s="1516">
        <v>225</v>
      </c>
      <c r="G1581" s="1516">
        <v>2045</v>
      </c>
    </row>
    <row r="1582" spans="1:7">
      <c r="A1582" t="s">
        <v>846</v>
      </c>
      <c r="B1582" s="1516">
        <v>1126</v>
      </c>
      <c r="C1582" s="1516">
        <v>879</v>
      </c>
      <c r="D1582" s="1516">
        <v>218</v>
      </c>
      <c r="E1582" s="1516">
        <v>71</v>
      </c>
      <c r="F1582" s="1516"/>
      <c r="G1582" s="1516">
        <v>2294</v>
      </c>
    </row>
    <row r="1583" spans="1:7">
      <c r="A1583" t="s">
        <v>810</v>
      </c>
      <c r="B1583" s="1516"/>
      <c r="C1583" s="1516">
        <v>1000</v>
      </c>
      <c r="D1583" s="1516"/>
      <c r="E1583" s="1516"/>
      <c r="F1583" s="1516"/>
      <c r="G1583" s="1516">
        <v>1000</v>
      </c>
    </row>
    <row r="1584" spans="1:7">
      <c r="A1584" t="s">
        <v>806</v>
      </c>
      <c r="B1584" s="1516">
        <v>1210</v>
      </c>
      <c r="C1584" s="1516">
        <v>1966</v>
      </c>
      <c r="D1584" s="1516">
        <v>189</v>
      </c>
      <c r="E1584" s="1516"/>
      <c r="F1584" s="1516"/>
      <c r="G1584" s="1516">
        <v>3365</v>
      </c>
    </row>
    <row r="1585" spans="1:7">
      <c r="A1585" t="s">
        <v>781</v>
      </c>
      <c r="B1585" s="1516"/>
      <c r="C1585" s="1516">
        <v>766</v>
      </c>
      <c r="D1585" s="1516"/>
      <c r="E1585" s="1516"/>
      <c r="F1585" s="1516"/>
      <c r="G1585" s="1516">
        <v>766</v>
      </c>
    </row>
    <row r="1586" spans="1:7">
      <c r="A1586" t="s">
        <v>815</v>
      </c>
      <c r="B1586" s="1516">
        <v>280</v>
      </c>
      <c r="C1586" s="1516"/>
      <c r="D1586" s="1516"/>
      <c r="E1586" s="1516"/>
      <c r="F1586" s="1516"/>
      <c r="G1586" s="1516">
        <v>280</v>
      </c>
    </row>
    <row r="1587" spans="1:7">
      <c r="A1587" t="s">
        <v>611</v>
      </c>
      <c r="B1587" s="1516"/>
      <c r="C1587" s="1516"/>
      <c r="D1587" s="1516">
        <v>2164</v>
      </c>
      <c r="E1587" s="1516">
        <v>2748</v>
      </c>
      <c r="F1587" s="1516">
        <v>1060</v>
      </c>
      <c r="G1587" s="1516">
        <v>5972</v>
      </c>
    </row>
    <row r="1588" spans="1:7">
      <c r="A1588" t="s">
        <v>1556</v>
      </c>
      <c r="B1588" s="1516"/>
      <c r="C1588" s="1516"/>
      <c r="D1588" s="1516">
        <v>1245</v>
      </c>
      <c r="E1588" s="1516">
        <v>1344</v>
      </c>
      <c r="F1588" s="1516">
        <v>803</v>
      </c>
      <c r="G1588" s="1516">
        <v>3392</v>
      </c>
    </row>
    <row r="1589" spans="1:7">
      <c r="A1589" t="s">
        <v>631</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1477</v>
      </c>
      <c r="B1593" s="12" t="s">
        <v>1476</v>
      </c>
    </row>
    <row r="1594" spans="1:7">
      <c r="A1594" s="12" t="s">
        <v>1478</v>
      </c>
      <c r="B1594" s="48">
        <v>46167</v>
      </c>
      <c r="C1594" s="48">
        <v>46168</v>
      </c>
      <c r="D1594" t="s">
        <v>472</v>
      </c>
    </row>
    <row r="1595" spans="1:7">
      <c r="A1595" t="s">
        <v>452</v>
      </c>
      <c r="B1595" s="1516"/>
      <c r="C1595" s="1516"/>
      <c r="D1595" s="1516"/>
    </row>
    <row r="1596" spans="1:7">
      <c r="A1596" t="s">
        <v>623</v>
      </c>
      <c r="B1596" s="1516"/>
      <c r="C1596" s="1516"/>
      <c r="D1596" s="1516"/>
    </row>
    <row r="1597" spans="1:7">
      <c r="A1597" t="s">
        <v>672</v>
      </c>
      <c r="B1597" s="1516"/>
      <c r="C1597" s="1516"/>
      <c r="D1597" s="1516"/>
    </row>
    <row r="1598" spans="1:7">
      <c r="A1598" t="s">
        <v>543</v>
      </c>
      <c r="B1598" s="1516"/>
      <c r="C1598" s="1516"/>
      <c r="D1598" s="1516"/>
    </row>
    <row r="1599" spans="1:7">
      <c r="A1599" t="s">
        <v>611</v>
      </c>
      <c r="B1599" s="1516"/>
      <c r="C1599" s="1516"/>
      <c r="D1599" s="1516"/>
    </row>
    <row r="1600" spans="1:7">
      <c r="A1600" t="s">
        <v>631</v>
      </c>
      <c r="B1600" s="1516"/>
      <c r="C1600" s="1516"/>
      <c r="D1600" s="1516"/>
    </row>
    <row r="1601" spans="1:4">
      <c r="A1601" t="s">
        <v>561</v>
      </c>
      <c r="B1601" s="1516"/>
      <c r="C1601" s="1516"/>
      <c r="D1601" s="1516"/>
    </row>
    <row r="1602" spans="1:4">
      <c r="A1602" t="s">
        <v>617</v>
      </c>
      <c r="B1602" s="1516"/>
      <c r="C1602" s="1516"/>
      <c r="D1602" s="1516"/>
    </row>
    <row r="1603" spans="1:4">
      <c r="A1603" t="s">
        <v>772</v>
      </c>
      <c r="B1603" s="1516"/>
      <c r="C1603" s="1516"/>
      <c r="D1603" s="1516"/>
    </row>
    <row r="1604" spans="1:4">
      <c r="A1604" t="s">
        <v>472</v>
      </c>
      <c r="B1604" s="1516"/>
      <c r="C1604" s="1516"/>
      <c r="D1604" s="151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1230</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1216</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1230</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1008</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1230</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1230</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1008</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1216</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1244</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1184</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1184</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1225</v>
      </c>
      <c r="C112" s="87">
        <v>45714</v>
      </c>
      <c r="D112" s="52">
        <v>399</v>
      </c>
      <c r="E112" s="52"/>
      <c r="F112" s="53" t="s">
        <v>1583</v>
      </c>
      <c r="G112" t="str">
        <f t="shared" si="1"/>
        <v>February</v>
      </c>
    </row>
    <row r="113" spans="1:7">
      <c r="A113" s="52" t="s">
        <v>404</v>
      </c>
      <c r="B113" s="143" t="s">
        <v>1236</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1216</v>
      </c>
      <c r="C117" s="57">
        <v>45715</v>
      </c>
      <c r="D117" s="53">
        <v>437</v>
      </c>
      <c r="E117" s="53"/>
      <c r="F117" s="53" t="s">
        <v>1585</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1184</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1008</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1230</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1216</v>
      </c>
      <c r="C133" s="57">
        <v>45715</v>
      </c>
      <c r="D133" s="53"/>
      <c r="E133" s="53"/>
      <c r="F133" s="69" t="s">
        <v>1587</v>
      </c>
      <c r="G133" t="str">
        <f t="shared" si="2"/>
        <v>February</v>
      </c>
    </row>
    <row r="134" spans="1:7">
      <c r="A134" s="52" t="s">
        <v>292</v>
      </c>
      <c r="B134" s="88" t="s">
        <v>1216</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1244</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1225</v>
      </c>
      <c r="C143" s="57">
        <v>45715</v>
      </c>
      <c r="D143" s="53">
        <v>335</v>
      </c>
      <c r="E143" s="53"/>
      <c r="F143" s="69" t="s">
        <v>1568</v>
      </c>
      <c r="G143" t="str">
        <f t="shared" si="2"/>
        <v>February</v>
      </c>
    </row>
    <row r="144" spans="1:7">
      <c r="A144" s="52" t="s">
        <v>404</v>
      </c>
      <c r="B144" s="143" t="s">
        <v>1236</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1230</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1216</v>
      </c>
      <c r="C148" s="57">
        <v>45716</v>
      </c>
      <c r="D148" s="58" t="s">
        <v>1587</v>
      </c>
      <c r="E148" s="58"/>
      <c r="F148" s="53"/>
      <c r="G148" t="str">
        <f t="shared" si="2"/>
        <v>February</v>
      </c>
    </row>
    <row r="149" spans="1:7">
      <c r="A149" s="832" t="s">
        <v>382</v>
      </c>
      <c r="B149" s="835" t="s">
        <v>1230</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1184</v>
      </c>
      <c r="B151" s="860" t="s">
        <v>1001</v>
      </c>
      <c r="C151" s="57">
        <v>45716</v>
      </c>
      <c r="D151" s="58" t="s">
        <v>1587</v>
      </c>
      <c r="E151" s="58"/>
      <c r="F151" s="53"/>
      <c r="G151" t="str">
        <f t="shared" si="2"/>
        <v>February</v>
      </c>
    </row>
    <row r="152" spans="1:7">
      <c r="A152" s="832" t="s">
        <v>175</v>
      </c>
      <c r="B152" s="835" t="s">
        <v>1001</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1008</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1230</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1216</v>
      </c>
      <c r="C164" s="57">
        <v>45716</v>
      </c>
      <c r="D164" s="58">
        <v>886</v>
      </c>
      <c r="E164" s="58"/>
      <c r="F164" s="53" t="s">
        <v>1573</v>
      </c>
      <c r="G164" t="str">
        <f t="shared" si="2"/>
        <v>February</v>
      </c>
    </row>
    <row r="165" spans="1:7">
      <c r="A165" s="52" t="s">
        <v>292</v>
      </c>
      <c r="B165" s="88" t="s">
        <v>1216</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1225</v>
      </c>
      <c r="C174" s="57">
        <v>45716</v>
      </c>
      <c r="D174" s="84">
        <v>1339</v>
      </c>
      <c r="E174" s="84"/>
      <c r="F174" s="47" t="s">
        <v>1591</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1230</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1216</v>
      </c>
      <c r="C179" s="57">
        <v>45719</v>
      </c>
      <c r="D179" s="58" t="s">
        <v>1587</v>
      </c>
      <c r="E179" s="58"/>
      <c r="F179" s="53"/>
      <c r="G179" t="str">
        <f t="shared" si="2"/>
        <v>March</v>
      </c>
    </row>
    <row r="180" spans="1:7">
      <c r="A180" s="832" t="s">
        <v>382</v>
      </c>
      <c r="B180" s="835" t="s">
        <v>1230</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1184</v>
      </c>
      <c r="B182" s="860" t="s">
        <v>1001</v>
      </c>
      <c r="C182" s="57">
        <v>45719</v>
      </c>
      <c r="D182" s="58" t="s">
        <v>1587</v>
      </c>
      <c r="E182" s="58"/>
      <c r="F182" s="53"/>
      <c r="G182" t="str">
        <f t="shared" si="2"/>
        <v>March</v>
      </c>
    </row>
    <row r="183" spans="1:7">
      <c r="A183" s="832" t="s">
        <v>175</v>
      </c>
      <c r="B183" s="835" t="s">
        <v>1001</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1008</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1230</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1225</v>
      </c>
      <c r="C205" s="57">
        <v>45719</v>
      </c>
      <c r="D205" s="84">
        <v>1292</v>
      </c>
      <c r="E205" s="84"/>
      <c r="F205" s="47" t="s">
        <v>1573</v>
      </c>
      <c r="G205" t="str">
        <f t="shared" si="3"/>
        <v>March</v>
      </c>
    </row>
    <row r="206" spans="1:7">
      <c r="A206" s="52" t="s">
        <v>404</v>
      </c>
      <c r="B206" s="143" t="s">
        <v>1236</v>
      </c>
      <c r="C206" s="57">
        <v>45719</v>
      </c>
      <c r="D206" s="58" t="s">
        <v>1587</v>
      </c>
      <c r="E206" s="58"/>
      <c r="F206" s="53"/>
      <c r="G206" t="str">
        <f t="shared" si="3"/>
        <v>March</v>
      </c>
    </row>
    <row r="207" spans="1:7">
      <c r="A207" s="52" t="s">
        <v>402</v>
      </c>
      <c r="B207" s="143" t="s">
        <v>1236</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1244</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1008</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1216</v>
      </c>
      <c r="C216" s="57">
        <v>45720</v>
      </c>
      <c r="D216" s="58">
        <v>408</v>
      </c>
      <c r="E216" s="58"/>
      <c r="F216" s="53" t="s">
        <v>1580</v>
      </c>
      <c r="G216" t="str">
        <f t="shared" si="3"/>
        <v>March</v>
      </c>
    </row>
    <row r="217" spans="1:8">
      <c r="A217" s="52" t="s">
        <v>292</v>
      </c>
      <c r="B217" s="88" t="s">
        <v>1216</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1225</v>
      </c>
      <c r="C219" s="57">
        <v>45720</v>
      </c>
      <c r="D219" s="84">
        <v>1022</v>
      </c>
      <c r="E219" s="84"/>
      <c r="F219" s="47" t="s">
        <v>1573</v>
      </c>
      <c r="G219" t="str">
        <f t="shared" si="3"/>
        <v>March</v>
      </c>
    </row>
    <row r="220" spans="1:8">
      <c r="A220" s="52" t="s">
        <v>404</v>
      </c>
      <c r="B220" s="143" t="s">
        <v>1236</v>
      </c>
      <c r="C220" s="57">
        <v>45720</v>
      </c>
      <c r="D220" s="58" t="s">
        <v>1587</v>
      </c>
      <c r="E220" s="58"/>
      <c r="F220" s="53"/>
      <c r="G220" t="str">
        <f t="shared" si="3"/>
        <v>March</v>
      </c>
    </row>
    <row r="221" spans="1:8">
      <c r="A221" s="52" t="s">
        <v>402</v>
      </c>
      <c r="B221" s="143" t="s">
        <v>1236</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1244</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1184</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1599</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1225</v>
      </c>
      <c r="C254" s="57">
        <v>45721</v>
      </c>
      <c r="D254" s="84">
        <v>1246</v>
      </c>
      <c r="E254" s="84"/>
      <c r="F254" s="68" t="s">
        <v>1602</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1216</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1236</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1184</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1216</v>
      </c>
      <c r="C321" s="23">
        <v>45723</v>
      </c>
      <c r="D321" s="69">
        <v>875</v>
      </c>
      <c r="E321" s="69"/>
      <c r="F321" s="69" t="s">
        <v>1611</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1225</v>
      </c>
      <c r="C331" s="23">
        <v>45723</v>
      </c>
      <c r="D331" s="69">
        <v>288</v>
      </c>
      <c r="E331" s="69"/>
      <c r="F331" s="69" t="s">
        <v>1613</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1216</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1184</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1236</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1230</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1184</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1568</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1236</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1216</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1230</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1216</v>
      </c>
      <c r="C433" s="23">
        <v>45728</v>
      </c>
      <c r="D433" s="58" t="s">
        <v>1587</v>
      </c>
      <c r="E433" s="58"/>
      <c r="G433" t="str">
        <f t="shared" si="6"/>
        <v>March</v>
      </c>
    </row>
    <row r="434" spans="1:7">
      <c r="A434" s="832" t="s">
        <v>382</v>
      </c>
      <c r="B434" s="835" t="s">
        <v>1230</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1184</v>
      </c>
      <c r="B436" s="860" t="s">
        <v>1001</v>
      </c>
      <c r="C436" s="23">
        <v>45728</v>
      </c>
      <c r="D436" s="58" t="s">
        <v>1621</v>
      </c>
      <c r="E436" s="58"/>
      <c r="G436" t="str">
        <f t="shared" si="6"/>
        <v>March</v>
      </c>
    </row>
    <row r="437" spans="1:7">
      <c r="A437" s="832" t="s">
        <v>175</v>
      </c>
      <c r="B437" s="835" t="s">
        <v>1001</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1008</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1230</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1216</v>
      </c>
      <c r="C449" s="23">
        <v>45728</v>
      </c>
      <c r="D449" s="58" t="s">
        <v>1587</v>
      </c>
      <c r="E449" s="58"/>
      <c r="G449" t="str">
        <f t="shared" si="6"/>
        <v>March</v>
      </c>
    </row>
    <row r="450" spans="1:7">
      <c r="A450" s="52" t="s">
        <v>292</v>
      </c>
      <c r="B450" s="88" t="s">
        <v>1216</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1244</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1225</v>
      </c>
      <c r="C459" s="23">
        <v>45728</v>
      </c>
      <c r="D459" s="58" t="s">
        <v>1587</v>
      </c>
      <c r="E459" s="58"/>
      <c r="G459" t="str">
        <f t="shared" si="7"/>
        <v>March</v>
      </c>
    </row>
    <row r="460" spans="1:7">
      <c r="A460" s="52" t="s">
        <v>404</v>
      </c>
      <c r="B460" s="143" t="s">
        <v>1236</v>
      </c>
      <c r="C460" s="23">
        <v>45728</v>
      </c>
      <c r="D460" s="58" t="s">
        <v>1587</v>
      </c>
      <c r="E460" s="58"/>
      <c r="G460" t="str">
        <f t="shared" si="7"/>
        <v>March</v>
      </c>
    </row>
    <row r="461" spans="1:7">
      <c r="A461" s="52" t="s">
        <v>402</v>
      </c>
      <c r="B461" s="143" t="s">
        <v>1236</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1244</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1216</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1244</v>
      </c>
      <c r="C477" s="23">
        <v>45728</v>
      </c>
      <c r="D477" s="84">
        <v>2760</v>
      </c>
      <c r="E477" s="84"/>
      <c r="F477" s="47" t="s">
        <v>1571</v>
      </c>
      <c r="G477" t="str">
        <f t="shared" si="7"/>
        <v>March</v>
      </c>
    </row>
    <row r="478" spans="1:7">
      <c r="A478" s="53" t="s">
        <v>355</v>
      </c>
      <c r="B478" s="176" t="s">
        <v>1008</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1230</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1184</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1230</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1216</v>
      </c>
      <c r="C499" s="23">
        <v>45729</v>
      </c>
      <c r="D499" s="58" t="s">
        <v>1587</v>
      </c>
      <c r="E499" s="58"/>
      <c r="G499" t="str">
        <f t="shared" si="7"/>
        <v>March</v>
      </c>
    </row>
    <row r="500" spans="1:7">
      <c r="A500" s="52" t="s">
        <v>292</v>
      </c>
      <c r="B500" s="88" t="s">
        <v>1216</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1244</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1225</v>
      </c>
      <c r="C509" s="23">
        <v>45729</v>
      </c>
      <c r="D509" s="58" t="s">
        <v>1587</v>
      </c>
      <c r="E509" s="58"/>
      <c r="G509" t="str">
        <f t="shared" si="7"/>
        <v>March</v>
      </c>
    </row>
    <row r="510" spans="1:7">
      <c r="A510" s="52" t="s">
        <v>404</v>
      </c>
      <c r="B510" s="143" t="s">
        <v>1236</v>
      </c>
      <c r="C510" s="23">
        <v>45729</v>
      </c>
      <c r="D510" s="58" t="s">
        <v>1587</v>
      </c>
      <c r="E510" s="58"/>
      <c r="G510" t="str">
        <f t="shared" si="7"/>
        <v>March</v>
      </c>
    </row>
    <row r="511" spans="1:7">
      <c r="A511" s="52" t="s">
        <v>402</v>
      </c>
      <c r="B511" s="143" t="s">
        <v>1236</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1244</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1216</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1236</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1216</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1244</v>
      </c>
      <c r="C527" s="23">
        <v>45729</v>
      </c>
      <c r="D527" s="58">
        <v>945</v>
      </c>
      <c r="E527" s="58"/>
      <c r="G527" t="str">
        <f t="shared" si="8"/>
        <v>March</v>
      </c>
    </row>
    <row r="528" spans="1:7">
      <c r="A528" s="53" t="s">
        <v>355</v>
      </c>
      <c r="B528" s="176" t="s">
        <v>1008</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1230</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1216</v>
      </c>
      <c r="C534" s="23">
        <v>45730</v>
      </c>
      <c r="D534" s="58"/>
      <c r="E534" s="58"/>
      <c r="F534" s="58" t="s">
        <v>1587</v>
      </c>
      <c r="G534" t="str">
        <f t="shared" si="8"/>
        <v>March</v>
      </c>
    </row>
    <row r="535" spans="1:7">
      <c r="A535" s="832" t="s">
        <v>382</v>
      </c>
      <c r="B535" s="835" t="s">
        <v>1230</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1184</v>
      </c>
      <c r="B537" s="860" t="s">
        <v>1001</v>
      </c>
      <c r="C537" s="23">
        <v>45730</v>
      </c>
      <c r="D537" s="58"/>
      <c r="E537" s="58"/>
      <c r="F537" s="58" t="s">
        <v>1587</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1008</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1230</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1216</v>
      </c>
      <c r="C550" s="23">
        <v>45730</v>
      </c>
      <c r="D550" s="58"/>
      <c r="E550" s="58"/>
      <c r="F550" s="58" t="s">
        <v>1587</v>
      </c>
      <c r="G550" t="str">
        <f t="shared" si="8"/>
        <v>March</v>
      </c>
    </row>
    <row r="551" spans="1:7">
      <c r="A551" s="52" t="s">
        <v>292</v>
      </c>
      <c r="B551" s="88" t="s">
        <v>1216</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1244</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1225</v>
      </c>
      <c r="C560" s="23">
        <v>45730</v>
      </c>
      <c r="D560" s="58" t="s">
        <v>1587</v>
      </c>
      <c r="E560" s="58"/>
      <c r="F560" s="58"/>
      <c r="G560" t="str">
        <f t="shared" si="8"/>
        <v>March</v>
      </c>
    </row>
    <row r="561" spans="1:7">
      <c r="A561" s="52" t="s">
        <v>404</v>
      </c>
      <c r="B561" s="143" t="s">
        <v>1236</v>
      </c>
      <c r="C561" s="23">
        <v>45730</v>
      </c>
      <c r="D561" s="58" t="s">
        <v>1587</v>
      </c>
      <c r="E561" s="58"/>
      <c r="F561" s="58"/>
      <c r="G561" t="str">
        <f t="shared" si="8"/>
        <v>March</v>
      </c>
    </row>
    <row r="562" spans="1:7">
      <c r="A562" s="52" t="s">
        <v>402</v>
      </c>
      <c r="B562" s="143" t="s">
        <v>1236</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1244</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1216</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1236</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1216</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1236</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1244</v>
      </c>
      <c r="C578" s="23">
        <v>45730</v>
      </c>
      <c r="D578" s="84">
        <v>1073</v>
      </c>
      <c r="E578" s="84"/>
      <c r="F578" s="84"/>
      <c r="G578" t="str">
        <f t="shared" si="8"/>
        <v>March</v>
      </c>
    </row>
    <row r="579" spans="1:7">
      <c r="A579" s="53" t="s">
        <v>355</v>
      </c>
      <c r="B579" s="176" t="s">
        <v>1008</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1230</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1230</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1216</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1236</v>
      </c>
      <c r="C596" s="23">
        <v>45733</v>
      </c>
      <c r="E596" s="11"/>
      <c r="F596" s="58" t="s">
        <v>1587</v>
      </c>
      <c r="G596" t="str">
        <f t="shared" si="9"/>
        <v>March</v>
      </c>
    </row>
    <row r="597" spans="1:7">
      <c r="A597" s="52" t="s">
        <v>402</v>
      </c>
      <c r="B597" s="143" t="s">
        <v>1236</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1244</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1236</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1216</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1244</v>
      </c>
      <c r="C611" s="23">
        <v>45733</v>
      </c>
      <c r="D611" s="84">
        <v>2387</v>
      </c>
      <c r="E611" s="84"/>
      <c r="F611" s="84"/>
      <c r="G611" t="str">
        <f t="shared" si="9"/>
        <v>March</v>
      </c>
    </row>
    <row r="612" spans="1:7">
      <c r="A612" s="53" t="s">
        <v>355</v>
      </c>
      <c r="B612" s="176" t="s">
        <v>1008</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1216</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1230</v>
      </c>
      <c r="C619" s="23">
        <v>45734</v>
      </c>
      <c r="E619" s="11"/>
      <c r="F619" s="69" t="s">
        <v>1620</v>
      </c>
      <c r="G619" t="str">
        <f t="shared" si="9"/>
        <v>March</v>
      </c>
    </row>
    <row r="620" spans="1:7">
      <c r="A620" s="52" t="s">
        <v>402</v>
      </c>
      <c r="B620" s="143" t="s">
        <v>1236</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1244</v>
      </c>
      <c r="C624" s="23">
        <v>45734</v>
      </c>
      <c r="D624" s="11">
        <v>841</v>
      </c>
      <c r="E624" s="11"/>
      <c r="F624" s="11" t="s">
        <v>1646</v>
      </c>
      <c r="G624" t="str">
        <f t="shared" si="9"/>
        <v>March</v>
      </c>
    </row>
    <row r="625" spans="1:7">
      <c r="A625" s="53" t="s">
        <v>355</v>
      </c>
      <c r="B625" s="176" t="s">
        <v>1008</v>
      </c>
      <c r="C625" s="239">
        <v>45734</v>
      </c>
      <c r="D625" s="11">
        <v>65</v>
      </c>
      <c r="E625" s="11"/>
      <c r="F625" s="11" t="s">
        <v>1647</v>
      </c>
      <c r="G625" t="str">
        <f t="shared" si="9"/>
        <v>March</v>
      </c>
    </row>
    <row r="626" spans="1:7">
      <c r="A626" s="892" t="s">
        <v>275</v>
      </c>
      <c r="B626" s="270" t="s">
        <v>1216</v>
      </c>
      <c r="C626" s="23">
        <v>45734</v>
      </c>
      <c r="D626" s="11">
        <v>977</v>
      </c>
      <c r="E626" s="11"/>
      <c r="F626" s="11" t="s">
        <v>1648</v>
      </c>
      <c r="G626" t="str">
        <f t="shared" si="9"/>
        <v>March</v>
      </c>
    </row>
    <row r="627" spans="1:7">
      <c r="A627" s="174" t="s">
        <v>418</v>
      </c>
      <c r="B627" s="47" t="s">
        <v>1241</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1236</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1244</v>
      </c>
      <c r="C635" s="23">
        <v>45735</v>
      </c>
      <c r="D635" s="58">
        <v>18</v>
      </c>
      <c r="E635" s="11"/>
      <c r="F635" s="47" t="s">
        <v>1653</v>
      </c>
      <c r="G635" t="str">
        <f t="shared" si="9"/>
        <v>March</v>
      </c>
    </row>
    <row r="636" spans="1:7">
      <c r="A636" s="143" t="s">
        <v>279</v>
      </c>
      <c r="B636" s="88" t="s">
        <v>1216</v>
      </c>
      <c r="C636" s="23">
        <v>45735</v>
      </c>
      <c r="D636" s="58">
        <v>728</v>
      </c>
      <c r="E636" s="11"/>
      <c r="F636" s="47" t="s">
        <v>1654</v>
      </c>
      <c r="G636" t="str">
        <f t="shared" si="9"/>
        <v>March</v>
      </c>
    </row>
    <row r="637" spans="1:7">
      <c r="A637" s="143" t="s">
        <v>275</v>
      </c>
      <c r="B637" s="88" t="s">
        <v>1216</v>
      </c>
      <c r="C637" s="23">
        <v>45735</v>
      </c>
      <c r="D637" s="58">
        <v>953</v>
      </c>
      <c r="E637" s="11"/>
      <c r="F637" s="47" t="s">
        <v>1655</v>
      </c>
      <c r="G637" t="str">
        <f t="shared" si="9"/>
        <v>March</v>
      </c>
    </row>
    <row r="638" spans="1:7">
      <c r="A638" s="838" t="s">
        <v>418</v>
      </c>
      <c r="B638" s="235" t="s">
        <v>1241</v>
      </c>
      <c r="C638" s="23">
        <v>45735</v>
      </c>
      <c r="D638" s="58">
        <v>551</v>
      </c>
      <c r="E638" s="11"/>
      <c r="G638" t="str">
        <f t="shared" si="9"/>
        <v>March</v>
      </c>
    </row>
    <row r="639" spans="1:7">
      <c r="A639" s="143" t="s">
        <v>366</v>
      </c>
      <c r="B639" s="176" t="s">
        <v>1008</v>
      </c>
      <c r="C639" s="239">
        <v>45735</v>
      </c>
      <c r="D639" s="84">
        <v>1373</v>
      </c>
      <c r="E639" s="11"/>
      <c r="F639" s="47" t="s">
        <v>1656</v>
      </c>
      <c r="G639" t="str">
        <f t="shared" si="9"/>
        <v>March</v>
      </c>
    </row>
    <row r="640" spans="1:7">
      <c r="A640" s="865" t="s">
        <v>1491</v>
      </c>
      <c r="B640" s="860" t="s">
        <v>1236</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1587</v>
      </c>
      <c r="E642" s="11"/>
      <c r="G642" t="str">
        <f t="shared" si="9"/>
        <v>March</v>
      </c>
    </row>
    <row r="643" spans="1:7">
      <c r="A643" s="143" t="s">
        <v>279</v>
      </c>
      <c r="B643" s="88" t="s">
        <v>1216</v>
      </c>
      <c r="C643" s="23">
        <v>45736</v>
      </c>
      <c r="D643" s="58">
        <v>700</v>
      </c>
      <c r="E643" s="11"/>
      <c r="F643" s="47" t="s">
        <v>1657</v>
      </c>
      <c r="G643" t="str">
        <f t="shared" ref="G643:G706" si="10">TEXT(C643,"mmmm")</f>
        <v>March</v>
      </c>
    </row>
    <row r="644" spans="1:7">
      <c r="A644" s="143" t="s">
        <v>275</v>
      </c>
      <c r="B644" s="88" t="s">
        <v>1216</v>
      </c>
      <c r="C644" s="23">
        <v>45736</v>
      </c>
      <c r="D644" s="84">
        <v>1236</v>
      </c>
      <c r="E644" s="11"/>
      <c r="F644" s="47" t="s">
        <v>1658</v>
      </c>
      <c r="G644" t="str">
        <f t="shared" si="10"/>
        <v>March</v>
      </c>
    </row>
    <row r="645" spans="1:7">
      <c r="A645" s="838" t="s">
        <v>418</v>
      </c>
      <c r="B645" s="838" t="s">
        <v>1241</v>
      </c>
      <c r="C645" s="23">
        <v>45736</v>
      </c>
      <c r="D645" s="58" t="s">
        <v>1587</v>
      </c>
      <c r="E645" s="11"/>
      <c r="G645" t="str">
        <f t="shared" si="10"/>
        <v>March</v>
      </c>
    </row>
    <row r="646" spans="1:7">
      <c r="A646" s="143" t="s">
        <v>366</v>
      </c>
      <c r="B646" s="176" t="s">
        <v>1008</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1236</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1587</v>
      </c>
      <c r="E653" s="11"/>
      <c r="G653" t="str">
        <f t="shared" si="10"/>
        <v>March</v>
      </c>
    </row>
    <row r="654" spans="1:7">
      <c r="A654" s="143" t="s">
        <v>279</v>
      </c>
      <c r="B654" s="88" t="s">
        <v>1216</v>
      </c>
      <c r="C654" s="23">
        <v>45736</v>
      </c>
      <c r="D654" s="58">
        <v>700</v>
      </c>
      <c r="E654" s="11"/>
      <c r="F654" s="47" t="s">
        <v>1657</v>
      </c>
      <c r="G654" t="str">
        <f t="shared" si="10"/>
        <v>March</v>
      </c>
    </row>
    <row r="655" spans="1:7">
      <c r="A655" s="143" t="s">
        <v>275</v>
      </c>
      <c r="B655" s="88" t="s">
        <v>1216</v>
      </c>
      <c r="C655" s="23">
        <v>45736</v>
      </c>
      <c r="D655" s="84">
        <v>1236</v>
      </c>
      <c r="E655" s="11"/>
      <c r="F655" s="47" t="s">
        <v>1658</v>
      </c>
      <c r="G655" t="str">
        <f t="shared" si="10"/>
        <v>March</v>
      </c>
    </row>
    <row r="656" spans="1:7">
      <c r="A656" s="838" t="s">
        <v>418</v>
      </c>
      <c r="B656" s="586" t="s">
        <v>1241</v>
      </c>
      <c r="C656" s="23">
        <v>45736</v>
      </c>
      <c r="D656" s="58" t="s">
        <v>1587</v>
      </c>
      <c r="E656" s="11"/>
      <c r="G656" t="str">
        <f t="shared" si="10"/>
        <v>March</v>
      </c>
    </row>
    <row r="657" spans="1:7">
      <c r="A657" s="143" t="s">
        <v>366</v>
      </c>
      <c r="B657" s="176" t="s">
        <v>1008</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1236</v>
      </c>
      <c r="C662" s="23">
        <v>45737</v>
      </c>
      <c r="D662" s="58"/>
      <c r="E662" s="11"/>
      <c r="F662" s="58" t="s">
        <v>1662</v>
      </c>
      <c r="G662" t="str">
        <f t="shared" si="10"/>
        <v>March</v>
      </c>
    </row>
    <row r="663" spans="1:7">
      <c r="A663" s="143" t="s">
        <v>429</v>
      </c>
      <c r="B663" s="47" t="s">
        <v>1244</v>
      </c>
      <c r="C663" s="23">
        <v>45737</v>
      </c>
      <c r="D663" s="58"/>
      <c r="E663" s="11"/>
      <c r="F663" s="58" t="s">
        <v>1663</v>
      </c>
      <c r="G663" t="str">
        <f t="shared" si="10"/>
        <v>March</v>
      </c>
    </row>
    <row r="664" spans="1:7">
      <c r="A664" s="143" t="s">
        <v>279</v>
      </c>
      <c r="B664" s="88" t="s">
        <v>1216</v>
      </c>
      <c r="C664" s="23">
        <v>45737</v>
      </c>
      <c r="D664" s="58">
        <v>709</v>
      </c>
      <c r="E664" s="11"/>
      <c r="F664" s="47" t="s">
        <v>1664</v>
      </c>
      <c r="G664" t="str">
        <f t="shared" si="10"/>
        <v>March</v>
      </c>
    </row>
    <row r="665" spans="1:7">
      <c r="A665" s="838" t="s">
        <v>275</v>
      </c>
      <c r="B665" s="245" t="s">
        <v>1216</v>
      </c>
      <c r="C665" s="23">
        <v>45737</v>
      </c>
      <c r="D665" s="58">
        <v>399</v>
      </c>
      <c r="E665" s="11"/>
      <c r="F665" s="47" t="s">
        <v>1665</v>
      </c>
      <c r="G665" t="str">
        <f t="shared" si="10"/>
        <v>March</v>
      </c>
    </row>
    <row r="666" spans="1:7">
      <c r="A666" s="143" t="s">
        <v>366</v>
      </c>
      <c r="B666" s="176" t="s">
        <v>1008</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1008</v>
      </c>
      <c r="C670" s="239">
        <v>45737</v>
      </c>
      <c r="D670" s="58">
        <v>583</v>
      </c>
      <c r="E670" s="11"/>
      <c r="F670" s="47" t="s">
        <v>1668</v>
      </c>
      <c r="G670" t="str">
        <f t="shared" si="10"/>
        <v>March</v>
      </c>
    </row>
    <row r="671" spans="1:7">
      <c r="A671" s="865" t="s">
        <v>319</v>
      </c>
      <c r="B671" s="784" t="s">
        <v>1236</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1008</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1236</v>
      </c>
      <c r="C679" s="23">
        <v>45740</v>
      </c>
      <c r="D679" s="76"/>
      <c r="E679" s="11"/>
      <c r="F679" s="76" t="s">
        <v>1675</v>
      </c>
      <c r="G679" t="str">
        <f t="shared" si="10"/>
        <v>March</v>
      </c>
    </row>
    <row r="680" spans="1:7">
      <c r="A680" s="235" t="s">
        <v>279</v>
      </c>
      <c r="B680" s="245" t="s">
        <v>1216</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1216</v>
      </c>
      <c r="C682" s="23">
        <v>45740</v>
      </c>
      <c r="D682" s="76"/>
      <c r="E682" s="11"/>
      <c r="F682" s="76" t="s">
        <v>1609</v>
      </c>
      <c r="G682" t="str">
        <f t="shared" si="10"/>
        <v>March</v>
      </c>
    </row>
    <row r="683" spans="1:7">
      <c r="A683" s="245" t="s">
        <v>1493</v>
      </c>
      <c r="B683" s="245" t="s">
        <v>1216</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1008</v>
      </c>
      <c r="C686" s="239">
        <v>45741</v>
      </c>
      <c r="D686" s="76">
        <v>575</v>
      </c>
      <c r="E686" s="11"/>
      <c r="G686" t="str">
        <f t="shared" si="10"/>
        <v>March</v>
      </c>
    </row>
    <row r="687" spans="1:7">
      <c r="A687" s="270" t="s">
        <v>1493</v>
      </c>
      <c r="B687" s="270" t="s">
        <v>1216</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1236</v>
      </c>
      <c r="C692" s="23">
        <v>45741</v>
      </c>
      <c r="D692" s="76" t="s">
        <v>1587</v>
      </c>
      <c r="E692" s="11"/>
      <c r="G692" t="str">
        <f t="shared" si="10"/>
        <v>March</v>
      </c>
    </row>
    <row r="693" spans="1:7">
      <c r="A693" s="76" t="s">
        <v>427</v>
      </c>
      <c r="B693" s="91" t="s">
        <v>1236</v>
      </c>
      <c r="C693" s="23">
        <v>45741</v>
      </c>
      <c r="D693" s="76" t="s">
        <v>1587</v>
      </c>
      <c r="E693" s="11"/>
      <c r="G693" t="str">
        <f t="shared" si="10"/>
        <v>March</v>
      </c>
    </row>
    <row r="694" spans="1:7">
      <c r="A694" s="76" t="s">
        <v>279</v>
      </c>
      <c r="B694" s="88" t="s">
        <v>1216</v>
      </c>
      <c r="C694" s="23">
        <v>45741</v>
      </c>
      <c r="D694" s="76">
        <v>630</v>
      </c>
      <c r="E694" s="11" t="s">
        <v>1686</v>
      </c>
      <c r="F694" s="47" t="s">
        <v>1685</v>
      </c>
      <c r="G694" t="str">
        <f t="shared" si="10"/>
        <v>March</v>
      </c>
    </row>
    <row r="695" spans="1:7">
      <c r="A695" s="235" t="s">
        <v>429</v>
      </c>
      <c r="B695" s="235" t="s">
        <v>1244</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1216</v>
      </c>
      <c r="C697" s="23">
        <v>45741</v>
      </c>
      <c r="D697" s="76"/>
      <c r="E697" s="11"/>
      <c r="F697" s="76" t="s">
        <v>1609</v>
      </c>
      <c r="G697" t="str">
        <f t="shared" si="10"/>
        <v>March</v>
      </c>
    </row>
    <row r="698" spans="1:7">
      <c r="A698" s="76" t="s">
        <v>277</v>
      </c>
      <c r="B698" s="88" t="s">
        <v>1216</v>
      </c>
      <c r="C698" s="23">
        <v>45741</v>
      </c>
      <c r="D698" s="77">
        <v>1065</v>
      </c>
      <c r="E698" s="76" t="s">
        <v>1676</v>
      </c>
      <c r="F698" s="47" t="s">
        <v>1688</v>
      </c>
      <c r="G698" t="str">
        <f t="shared" si="10"/>
        <v>March</v>
      </c>
    </row>
    <row r="699" spans="1:7">
      <c r="A699" s="76" t="s">
        <v>285</v>
      </c>
      <c r="B699" s="76" t="s">
        <v>1225</v>
      </c>
      <c r="C699" s="23">
        <v>45741</v>
      </c>
      <c r="D699" s="76"/>
      <c r="E699" s="11"/>
      <c r="F699" s="76" t="s">
        <v>1689</v>
      </c>
      <c r="G699" t="str">
        <f t="shared" si="10"/>
        <v>March</v>
      </c>
    </row>
    <row r="700" spans="1:7">
      <c r="A700" s="235" t="s">
        <v>364</v>
      </c>
      <c r="B700" s="245" t="s">
        <v>1216</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1225</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1691</v>
      </c>
      <c r="F707" s="11" t="s">
        <v>1679</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1236</v>
      </c>
      <c r="C715" s="23">
        <v>45742</v>
      </c>
      <c r="D715" s="143" t="s">
        <v>1587</v>
      </c>
      <c r="E715" s="11"/>
      <c r="G715" t="str">
        <f t="shared" si="11"/>
        <v>March</v>
      </c>
    </row>
    <row r="716" spans="1:7">
      <c r="A716" s="76" t="s">
        <v>427</v>
      </c>
      <c r="B716" s="91" t="s">
        <v>1236</v>
      </c>
      <c r="C716" s="23">
        <v>45742</v>
      </c>
      <c r="D716" s="143" t="s">
        <v>1587</v>
      </c>
      <c r="E716" s="11"/>
      <c r="G716" t="str">
        <f t="shared" si="11"/>
        <v>March</v>
      </c>
    </row>
    <row r="717" spans="1:7">
      <c r="A717" s="76" t="s">
        <v>279</v>
      </c>
      <c r="B717" s="88" t="s">
        <v>1216</v>
      </c>
      <c r="C717" s="23">
        <v>45742</v>
      </c>
      <c r="D717" s="143">
        <v>894</v>
      </c>
      <c r="E717" s="11" t="s">
        <v>1687</v>
      </c>
      <c r="F717" s="47" t="s">
        <v>1571</v>
      </c>
      <c r="G717" t="str">
        <f t="shared" si="11"/>
        <v>March</v>
      </c>
    </row>
    <row r="718" spans="1:7">
      <c r="A718" s="235" t="s">
        <v>429</v>
      </c>
      <c r="B718" s="838" t="s">
        <v>1244</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1216</v>
      </c>
      <c r="C720" s="23">
        <v>45742</v>
      </c>
      <c r="D720" s="143">
        <v>825</v>
      </c>
      <c r="E720" s="11" t="s">
        <v>1696</v>
      </c>
      <c r="F720" s="47" t="s">
        <v>1573</v>
      </c>
      <c r="G720" t="str">
        <f t="shared" si="11"/>
        <v>March</v>
      </c>
    </row>
    <row r="721" spans="1:7">
      <c r="A721" s="76" t="s">
        <v>285</v>
      </c>
      <c r="B721" s="76" t="s">
        <v>1225</v>
      </c>
      <c r="C721" s="23">
        <v>45742</v>
      </c>
      <c r="D721" s="143">
        <v>159</v>
      </c>
      <c r="E721" s="11" t="s">
        <v>1687</v>
      </c>
      <c r="F721" s="47" t="s">
        <v>1603</v>
      </c>
      <c r="G721" t="str">
        <f t="shared" si="11"/>
        <v>March</v>
      </c>
    </row>
    <row r="722" spans="1:7">
      <c r="A722" s="76" t="s">
        <v>364</v>
      </c>
      <c r="B722" s="88" t="s">
        <v>1216</v>
      </c>
      <c r="C722" s="23">
        <v>45742</v>
      </c>
      <c r="D722" s="143"/>
      <c r="E722" s="11"/>
      <c r="F722" s="143" t="s">
        <v>1609</v>
      </c>
      <c r="G722" t="str">
        <f t="shared" si="11"/>
        <v>March</v>
      </c>
    </row>
    <row r="723" spans="1:7">
      <c r="A723" s="235" t="s">
        <v>267</v>
      </c>
      <c r="B723" s="235" t="s">
        <v>1225</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1241</v>
      </c>
      <c r="C726" s="23">
        <v>45742</v>
      </c>
      <c r="D726" s="142">
        <v>1799</v>
      </c>
      <c r="E726" s="11"/>
      <c r="F726" s="47" t="s">
        <v>1698</v>
      </c>
      <c r="G726" t="str">
        <f t="shared" si="11"/>
        <v>March</v>
      </c>
    </row>
    <row r="727" spans="1:7">
      <c r="A727" s="616" t="s">
        <v>117</v>
      </c>
      <c r="B727" s="235" t="s">
        <v>913</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1236</v>
      </c>
      <c r="C733" s="23">
        <v>45743</v>
      </c>
      <c r="D733" s="143">
        <v>137</v>
      </c>
      <c r="E733" s="11" t="s">
        <v>1703</v>
      </c>
      <c r="F733" s="68" t="s">
        <v>1704</v>
      </c>
      <c r="G733" t="str">
        <f t="shared" si="11"/>
        <v>March</v>
      </c>
    </row>
    <row r="734" spans="1:7">
      <c r="A734" s="76" t="s">
        <v>427</v>
      </c>
      <c r="B734" s="91" t="s">
        <v>1236</v>
      </c>
      <c r="C734" s="23">
        <v>45743</v>
      </c>
      <c r="D734" s="143" t="s">
        <v>1587</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1216</v>
      </c>
      <c r="C738" s="23">
        <v>45743</v>
      </c>
      <c r="D738" s="143">
        <v>705</v>
      </c>
      <c r="E738" s="47" t="s">
        <v>1676</v>
      </c>
      <c r="G738" t="str">
        <f t="shared" si="11"/>
        <v>March</v>
      </c>
      <c r="H738" s="98"/>
      <c r="I738" s="98"/>
      <c r="J738" s="98"/>
      <c r="K738" s="98"/>
      <c r="L738" s="98"/>
      <c r="M738" s="98"/>
    </row>
    <row r="739" spans="1:13">
      <c r="A739" s="76" t="s">
        <v>285</v>
      </c>
      <c r="B739" s="76" t="s">
        <v>1225</v>
      </c>
      <c r="C739" s="23">
        <v>45743</v>
      </c>
      <c r="D739" s="143">
        <v>416</v>
      </c>
      <c r="E739" s="47" t="s">
        <v>1705</v>
      </c>
      <c r="F739" s="47" t="s">
        <v>1701</v>
      </c>
      <c r="G739" t="str">
        <f t="shared" si="11"/>
        <v>March</v>
      </c>
      <c r="H739" s="98"/>
      <c r="I739" s="183"/>
      <c r="J739" s="183"/>
      <c r="K739" s="98"/>
      <c r="L739" s="98"/>
      <c r="M739" s="98"/>
    </row>
    <row r="740" spans="1:13">
      <c r="A740" s="76" t="s">
        <v>364</v>
      </c>
      <c r="B740" s="88" t="s">
        <v>1216</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1236</v>
      </c>
      <c r="C751" s="23">
        <v>45744</v>
      </c>
      <c r="D751" s="143"/>
      <c r="E751" s="11"/>
      <c r="F751" s="143" t="s">
        <v>1710</v>
      </c>
      <c r="G751" t="str">
        <f t="shared" si="11"/>
        <v>March</v>
      </c>
      <c r="H751" s="98"/>
      <c r="I751" s="98"/>
      <c r="J751" s="98"/>
      <c r="K751" s="98"/>
      <c r="L751" s="98"/>
      <c r="M751" s="98"/>
    </row>
    <row r="752" spans="1:13">
      <c r="A752" s="76" t="s">
        <v>427</v>
      </c>
      <c r="B752" s="91" t="s">
        <v>1236</v>
      </c>
      <c r="C752" s="23">
        <v>45744</v>
      </c>
      <c r="D752" s="143"/>
      <c r="E752" s="11"/>
      <c r="F752" s="143" t="s">
        <v>1587</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1225</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1241</v>
      </c>
      <c r="C759" s="23">
        <v>45744</v>
      </c>
      <c r="D759" s="143" t="s">
        <v>1587</v>
      </c>
      <c r="E759" s="11"/>
      <c r="G759" t="str">
        <f t="shared" si="11"/>
        <v>March</v>
      </c>
    </row>
    <row r="760" spans="1:13">
      <c r="A760" s="69" t="s">
        <v>134</v>
      </c>
      <c r="B760" s="76" t="s">
        <v>913</v>
      </c>
      <c r="C760" s="23">
        <v>45744</v>
      </c>
      <c r="D760" s="143">
        <v>161</v>
      </c>
      <c r="E760" s="11" t="s">
        <v>1605</v>
      </c>
      <c r="F760" s="11" t="s">
        <v>1713</v>
      </c>
      <c r="G760" t="str">
        <f t="shared" si="11"/>
        <v>March</v>
      </c>
    </row>
    <row r="761" spans="1:13">
      <c r="A761" s="69" t="s">
        <v>117</v>
      </c>
      <c r="B761" s="76" t="s">
        <v>913</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1216</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1236</v>
      </c>
      <c r="C767" s="23">
        <v>45747</v>
      </c>
      <c r="D767" s="143">
        <v>644</v>
      </c>
      <c r="E767" s="11"/>
      <c r="F767" s="47" t="s">
        <v>1718</v>
      </c>
      <c r="G767" t="str">
        <f t="shared" si="11"/>
        <v>March</v>
      </c>
    </row>
    <row r="768" spans="1:13">
      <c r="A768" s="235" t="s">
        <v>512</v>
      </c>
      <c r="B768" s="586" t="s">
        <v>1236</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1225</v>
      </c>
      <c r="C770" s="23">
        <v>45747</v>
      </c>
      <c r="D770" s="143">
        <v>0</v>
      </c>
      <c r="E770" s="11"/>
      <c r="F770" s="143" t="s">
        <v>1720</v>
      </c>
      <c r="G770" t="str">
        <f t="shared" si="11"/>
        <v>March</v>
      </c>
      <c r="H770" s="183"/>
      <c r="I770" s="183"/>
      <c r="J770" s="183"/>
      <c r="K770" s="98"/>
    </row>
    <row r="771" spans="1:11">
      <c r="A771" s="76" t="s">
        <v>349</v>
      </c>
      <c r="B771" s="88" t="s">
        <v>1216</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1723</v>
      </c>
      <c r="G776" t="str">
        <f t="shared" si="12"/>
        <v>March</v>
      </c>
      <c r="H776" s="98"/>
      <c r="I776" s="98"/>
      <c r="J776" s="98"/>
      <c r="K776" s="98"/>
    </row>
    <row r="777" spans="1:11">
      <c r="A777" s="69" t="s">
        <v>134</v>
      </c>
      <c r="B777" s="76" t="s">
        <v>913</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1216</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1236</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913</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1241</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1216</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1236</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913</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1241</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1236</v>
      </c>
      <c r="C811" s="23">
        <v>45750</v>
      </c>
      <c r="D811" s="89">
        <v>1328</v>
      </c>
      <c r="E811" s="11"/>
      <c r="F811" s="11" t="s">
        <v>1729</v>
      </c>
      <c r="G811" t="str">
        <f t="shared" si="12"/>
        <v>April</v>
      </c>
    </row>
    <row r="812" spans="1:11">
      <c r="A812" s="76" t="s">
        <v>412</v>
      </c>
      <c r="B812" s="176" t="s">
        <v>1008</v>
      </c>
      <c r="C812" s="239">
        <v>45750</v>
      </c>
      <c r="D812" s="11">
        <v>313</v>
      </c>
      <c r="E812" s="11"/>
      <c r="F812" s="11" t="s">
        <v>1730</v>
      </c>
      <c r="G812" t="str">
        <f t="shared" si="12"/>
        <v>April</v>
      </c>
    </row>
    <row r="813" spans="1:11">
      <c r="A813" s="233" t="s">
        <v>306</v>
      </c>
      <c r="B813" s="233" t="s">
        <v>913</v>
      </c>
      <c r="C813" s="23">
        <v>45750</v>
      </c>
      <c r="D813" s="11">
        <v>344</v>
      </c>
      <c r="E813" s="11"/>
      <c r="F813" s="11" t="s">
        <v>1731</v>
      </c>
      <c r="G813" t="str">
        <f t="shared" si="12"/>
        <v>April</v>
      </c>
    </row>
    <row r="814" spans="1:11">
      <c r="A814" s="235" t="s">
        <v>378</v>
      </c>
      <c r="B814" s="235" t="s">
        <v>913</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1241</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1008</v>
      </c>
      <c r="C822" s="239">
        <v>45751</v>
      </c>
      <c r="D822" s="11">
        <v>635</v>
      </c>
      <c r="E822" s="11"/>
      <c r="F822" s="11" t="s">
        <v>1735</v>
      </c>
      <c r="G822" t="str">
        <f t="shared" si="12"/>
        <v>April</v>
      </c>
    </row>
    <row r="823" spans="1:7">
      <c r="A823" s="233" t="s">
        <v>279</v>
      </c>
      <c r="B823" s="270" t="s">
        <v>1216</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1236</v>
      </c>
      <c r="C827" s="23">
        <v>45751</v>
      </c>
      <c r="D827" s="11">
        <v>397</v>
      </c>
      <c r="E827" s="11"/>
      <c r="F827" s="11" t="s">
        <v>1738</v>
      </c>
      <c r="G827" t="str">
        <f t="shared" si="12"/>
        <v>April</v>
      </c>
    </row>
    <row r="828" spans="1:7">
      <c r="A828" s="235" t="s">
        <v>376</v>
      </c>
      <c r="B828" s="235" t="s">
        <v>913</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655</v>
      </c>
      <c r="G831" t="str">
        <f t="shared" si="12"/>
        <v>April</v>
      </c>
    </row>
    <row r="832" spans="1:7">
      <c r="A832" s="616" t="s">
        <v>128</v>
      </c>
      <c r="B832" s="235" t="s">
        <v>1241</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913</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1244</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913</v>
      </c>
      <c r="C847" s="23">
        <v>45755</v>
      </c>
      <c r="D847" s="89">
        <v>1871</v>
      </c>
      <c r="E847" s="11"/>
      <c r="F847" s="11" t="s">
        <v>1745</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1241</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913</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1216</v>
      </c>
      <c r="C860" s="23">
        <v>45756</v>
      </c>
      <c r="D860" s="89">
        <v>1376</v>
      </c>
      <c r="E860" s="11"/>
      <c r="F860" s="11" t="s">
        <v>1748</v>
      </c>
      <c r="G860" t="str">
        <f t="shared" si="13"/>
        <v>April</v>
      </c>
    </row>
    <row r="861" spans="1:7">
      <c r="A861" s="235" t="s">
        <v>314</v>
      </c>
      <c r="B861" s="235" t="s">
        <v>1225</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655</v>
      </c>
      <c r="G865" t="str">
        <f t="shared" si="13"/>
        <v>April</v>
      </c>
    </row>
    <row r="866" spans="1:7">
      <c r="A866" s="616" t="s">
        <v>128</v>
      </c>
      <c r="B866" s="235" t="s">
        <v>1241</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1216</v>
      </c>
      <c r="C871" s="23">
        <v>45757</v>
      </c>
      <c r="D871" s="11">
        <v>875</v>
      </c>
      <c r="E871" s="11"/>
      <c r="F871" s="11" t="s">
        <v>1749</v>
      </c>
      <c r="G871" t="str">
        <f t="shared" si="13"/>
        <v>April</v>
      </c>
    </row>
    <row r="872" spans="1:7">
      <c r="A872" s="235" t="s">
        <v>343</v>
      </c>
      <c r="B872" s="235" t="s">
        <v>1225</v>
      </c>
      <c r="C872" s="23">
        <v>45757</v>
      </c>
      <c r="D872" s="11">
        <v>711</v>
      </c>
      <c r="E872" s="11"/>
      <c r="F872" s="11" t="s">
        <v>1750</v>
      </c>
      <c r="G872" t="str">
        <f t="shared" si="13"/>
        <v>April</v>
      </c>
    </row>
    <row r="873" spans="1:7">
      <c r="A873" s="76" t="s">
        <v>314</v>
      </c>
      <c r="B873" s="176" t="s">
        <v>1008</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1753</v>
      </c>
      <c r="G878" t="str">
        <f t="shared" si="13"/>
        <v>April</v>
      </c>
    </row>
    <row r="879" spans="1:7">
      <c r="A879" s="76" t="s">
        <v>343</v>
      </c>
      <c r="B879" s="176" t="s">
        <v>1008</v>
      </c>
      <c r="C879" s="239">
        <v>45758</v>
      </c>
      <c r="D879" s="11">
        <v>695</v>
      </c>
      <c r="E879" s="11"/>
      <c r="F879" s="11" t="s">
        <v>1754</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1755</v>
      </c>
      <c r="G882" t="str">
        <f t="shared" si="13"/>
        <v>April</v>
      </c>
    </row>
    <row r="883" spans="1:7">
      <c r="A883" s="76" t="s">
        <v>406</v>
      </c>
      <c r="B883" s="76" t="s">
        <v>891</v>
      </c>
      <c r="C883" s="23">
        <v>45758</v>
      </c>
      <c r="E883" s="11"/>
      <c r="F883" s="76" t="s">
        <v>1756</v>
      </c>
      <c r="G883" t="str">
        <f t="shared" si="13"/>
        <v>April</v>
      </c>
    </row>
    <row r="884" spans="1:7">
      <c r="A884" s="235" t="s">
        <v>267</v>
      </c>
      <c r="B884" s="245" t="s">
        <v>1216</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1761</v>
      </c>
      <c r="G892" t="str">
        <f t="shared" si="13"/>
        <v>April</v>
      </c>
    </row>
    <row r="893" spans="1:7">
      <c r="A893" s="233" t="s">
        <v>345</v>
      </c>
      <c r="B893" s="233" t="s">
        <v>1225</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1225</v>
      </c>
      <c r="C898" s="23">
        <v>45762</v>
      </c>
      <c r="D898" s="11">
        <v>779</v>
      </c>
      <c r="E898" s="11"/>
      <c r="F898" s="11" t="s">
        <v>1585</v>
      </c>
      <c r="G898" t="str">
        <f t="shared" si="13"/>
        <v>April</v>
      </c>
    </row>
    <row r="899" spans="1:7">
      <c r="A899" s="76" t="s">
        <v>321</v>
      </c>
      <c r="B899" s="88" t="s">
        <v>1216</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1008</v>
      </c>
      <c r="C902" s="239">
        <v>45762</v>
      </c>
      <c r="D902" s="89">
        <v>1929</v>
      </c>
      <c r="E902" s="11"/>
      <c r="F902" s="11" t="s">
        <v>1766</v>
      </c>
      <c r="G902" t="str">
        <f t="shared" si="14"/>
        <v>April</v>
      </c>
    </row>
    <row r="903" spans="1:7">
      <c r="A903" s="234" t="s">
        <v>345</v>
      </c>
      <c r="B903" s="234" t="s">
        <v>1225</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891</v>
      </c>
      <c r="C905" s="23">
        <v>45762</v>
      </c>
      <c r="E905" s="11"/>
      <c r="F905" s="76" t="s">
        <v>1767</v>
      </c>
      <c r="G905" t="str">
        <f t="shared" si="14"/>
        <v>April</v>
      </c>
    </row>
    <row r="906" spans="1:7">
      <c r="A906" s="76" t="s">
        <v>406</v>
      </c>
      <c r="B906" s="76" t="s">
        <v>891</v>
      </c>
      <c r="C906" s="23">
        <v>45762</v>
      </c>
      <c r="E906" s="11"/>
      <c r="F906" s="76" t="s">
        <v>1767</v>
      </c>
      <c r="G906" t="str">
        <f t="shared" si="14"/>
        <v>April</v>
      </c>
    </row>
    <row r="907" spans="1:7">
      <c r="A907" s="235" t="s">
        <v>361</v>
      </c>
      <c r="B907" s="235" t="s">
        <v>891</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913</v>
      </c>
      <c r="C910" s="23">
        <v>45762</v>
      </c>
      <c r="D910" s="89">
        <v>1538</v>
      </c>
      <c r="E910" s="11"/>
      <c r="F910" s="11" t="s">
        <v>1768</v>
      </c>
      <c r="G910" t="str">
        <f t="shared" si="14"/>
        <v>April</v>
      </c>
    </row>
    <row r="911" spans="1:7">
      <c r="A911" s="76" t="s">
        <v>302</v>
      </c>
      <c r="B911" s="88" t="s">
        <v>1216</v>
      </c>
      <c r="C911" s="23">
        <v>45763</v>
      </c>
      <c r="E911" s="11"/>
      <c r="F911" s="76" t="s">
        <v>1769</v>
      </c>
      <c r="G911" t="str">
        <f t="shared" si="14"/>
        <v>April</v>
      </c>
    </row>
    <row r="912" spans="1:7">
      <c r="A912" s="76" t="s">
        <v>310</v>
      </c>
      <c r="B912" s="76" t="s">
        <v>913</v>
      </c>
      <c r="C912" s="23">
        <v>45763</v>
      </c>
      <c r="D912" s="89">
        <v>2713</v>
      </c>
      <c r="E912" s="11"/>
      <c r="F912" s="11" t="s">
        <v>1770</v>
      </c>
      <c r="G912" t="str">
        <f t="shared" si="14"/>
        <v>April</v>
      </c>
    </row>
    <row r="913" spans="1:7">
      <c r="A913" s="76" t="s">
        <v>314</v>
      </c>
      <c r="B913" s="76" t="s">
        <v>1225</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1008</v>
      </c>
      <c r="C916" s="239">
        <v>45763</v>
      </c>
      <c r="D916" s="11">
        <v>876</v>
      </c>
      <c r="E916" s="11"/>
      <c r="F916" s="34" t="s">
        <v>1774</v>
      </c>
      <c r="G916" t="str">
        <f t="shared" si="14"/>
        <v>April</v>
      </c>
    </row>
    <row r="917" spans="1:7">
      <c r="A917" s="234" t="s">
        <v>345</v>
      </c>
      <c r="B917" s="234" t="s">
        <v>1225</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913</v>
      </c>
      <c r="C925" s="23">
        <v>45764</v>
      </c>
      <c r="D925" s="11">
        <v>862</v>
      </c>
      <c r="E925" s="11"/>
      <c r="F925" s="11" t="s">
        <v>1776</v>
      </c>
      <c r="G925" t="str">
        <f t="shared" si="14"/>
        <v>April</v>
      </c>
    </row>
    <row r="926" spans="1:7">
      <c r="A926" s="233" t="s">
        <v>314</v>
      </c>
      <c r="B926" s="233" t="s">
        <v>1225</v>
      </c>
      <c r="C926" s="23">
        <v>45764</v>
      </c>
      <c r="D926" s="11">
        <v>338</v>
      </c>
      <c r="E926" s="11"/>
      <c r="F926" s="11" t="s">
        <v>1777</v>
      </c>
      <c r="G926" t="str">
        <f t="shared" si="14"/>
        <v>April</v>
      </c>
    </row>
    <row r="927" spans="1:7">
      <c r="A927" s="233" t="s">
        <v>321</v>
      </c>
      <c r="B927" s="88" t="s">
        <v>1216</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1008</v>
      </c>
      <c r="C930" s="239">
        <v>45764</v>
      </c>
      <c r="D930" s="11">
        <v>651</v>
      </c>
      <c r="E930" s="11"/>
      <c r="F930" s="11" t="s">
        <v>1780</v>
      </c>
      <c r="G930" t="str">
        <f t="shared" si="14"/>
        <v>April</v>
      </c>
    </row>
    <row r="931" spans="1:7">
      <c r="A931" s="234" t="s">
        <v>345</v>
      </c>
      <c r="B931" s="234" t="s">
        <v>1225</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1008</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913</v>
      </c>
      <c r="C937" s="23">
        <v>45765</v>
      </c>
      <c r="D937" s="89">
        <v>1507</v>
      </c>
      <c r="E937" s="11"/>
      <c r="F937" s="34" t="s">
        <v>1782</v>
      </c>
      <c r="G937" t="str">
        <f t="shared" si="14"/>
        <v>April</v>
      </c>
    </row>
    <row r="938" spans="1:7">
      <c r="A938" s="233" t="s">
        <v>314</v>
      </c>
      <c r="B938" s="233" t="s">
        <v>1225</v>
      </c>
      <c r="C938" s="23">
        <v>45765</v>
      </c>
      <c r="D938" s="11">
        <v>26</v>
      </c>
      <c r="E938" s="11"/>
      <c r="F938" s="11" t="s">
        <v>1783</v>
      </c>
      <c r="G938" t="str">
        <f t="shared" si="14"/>
        <v>April</v>
      </c>
    </row>
    <row r="939" spans="1:7">
      <c r="A939" s="233" t="s">
        <v>321</v>
      </c>
      <c r="B939" s="88" t="s">
        <v>1216</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1216</v>
      </c>
      <c r="C942" s="23">
        <v>45765</v>
      </c>
      <c r="D942" s="11">
        <v>706</v>
      </c>
      <c r="E942" s="11"/>
      <c r="F942" s="11" t="s">
        <v>1603</v>
      </c>
      <c r="G942" t="str">
        <f t="shared" si="14"/>
        <v>April</v>
      </c>
    </row>
    <row r="943" spans="1:7">
      <c r="A943" s="235" t="s">
        <v>345</v>
      </c>
      <c r="B943" s="235" t="s">
        <v>1225</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891</v>
      </c>
      <c r="C946" s="23">
        <v>45765</v>
      </c>
      <c r="E946" s="11"/>
      <c r="F946" s="235" t="s">
        <v>1789</v>
      </c>
      <c r="G946" t="str">
        <f t="shared" si="14"/>
        <v>April</v>
      </c>
    </row>
    <row r="947" spans="1:7">
      <c r="A947" s="240" t="s">
        <v>361</v>
      </c>
      <c r="B947" s="240" t="s">
        <v>891</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1236</v>
      </c>
      <c r="C950" s="23">
        <v>45768</v>
      </c>
      <c r="E950" s="11"/>
      <c r="F950" s="76" t="s">
        <v>1792</v>
      </c>
      <c r="G950" t="str">
        <f t="shared" ref="G950:G983" si="15">TEXT(C950,"mmmm")</f>
        <v>April</v>
      </c>
    </row>
    <row r="951" spans="1:7">
      <c r="A951" s="233" t="s">
        <v>314</v>
      </c>
      <c r="B951" s="233" t="s">
        <v>1225</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1241</v>
      </c>
      <c r="C954" s="23">
        <v>45768</v>
      </c>
      <c r="D954" s="11">
        <v>621</v>
      </c>
      <c r="F954" s="50"/>
      <c r="G954" t="str">
        <f t="shared" si="15"/>
        <v>April</v>
      </c>
    </row>
    <row r="955" spans="1:7">
      <c r="A955" s="76" t="s">
        <v>337</v>
      </c>
      <c r="B955" s="176" t="s">
        <v>1008</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1008</v>
      </c>
      <c r="C957" s="239">
        <v>45768</v>
      </c>
      <c r="F957" s="76" t="s">
        <v>1586</v>
      </c>
      <c r="G957" t="str">
        <f t="shared" si="15"/>
        <v>April</v>
      </c>
    </row>
    <row r="958" spans="1:7">
      <c r="A958" s="233" t="s">
        <v>345</v>
      </c>
      <c r="B958" s="233" t="s">
        <v>1225</v>
      </c>
      <c r="C958" s="23">
        <v>45768</v>
      </c>
      <c r="E958" s="11"/>
      <c r="F958" s="103" t="s">
        <v>1762</v>
      </c>
      <c r="G958" t="str">
        <f t="shared" si="15"/>
        <v>April</v>
      </c>
    </row>
    <row r="959" spans="1:7">
      <c r="A959" s="240" t="s">
        <v>349</v>
      </c>
      <c r="B959" s="76" t="s">
        <v>891</v>
      </c>
      <c r="C959" s="23">
        <v>45768</v>
      </c>
      <c r="E959" s="11"/>
      <c r="F959" s="240" t="s">
        <v>1789</v>
      </c>
      <c r="G959" t="str">
        <f t="shared" si="15"/>
        <v>April</v>
      </c>
    </row>
    <row r="960" spans="1:7">
      <c r="A960" s="556" t="s">
        <v>406</v>
      </c>
      <c r="B960" s="235" t="s">
        <v>891</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1241</v>
      </c>
      <c r="C965" s="248">
        <v>45769</v>
      </c>
      <c r="D965" s="11">
        <v>464</v>
      </c>
      <c r="F965" s="11" t="s">
        <v>1800</v>
      </c>
      <c r="G965" t="str">
        <f t="shared" si="15"/>
        <v>April</v>
      </c>
    </row>
    <row r="966" spans="1:7">
      <c r="A966" s="76" t="s">
        <v>337</v>
      </c>
      <c r="B966" s="176" t="s">
        <v>1008</v>
      </c>
      <c r="C966" s="248">
        <v>45769</v>
      </c>
      <c r="D966" s="11">
        <v>951</v>
      </c>
      <c r="F966" s="11" t="s">
        <v>1801</v>
      </c>
      <c r="G966" t="str">
        <f t="shared" si="15"/>
        <v>April</v>
      </c>
    </row>
    <row r="967" spans="1:7">
      <c r="A967" s="233" t="s">
        <v>339</v>
      </c>
      <c r="B967" s="233" t="s">
        <v>913</v>
      </c>
      <c r="C967" s="248">
        <v>45769</v>
      </c>
      <c r="D967" s="89">
        <v>1864</v>
      </c>
      <c r="F967" s="11" t="s">
        <v>1802</v>
      </c>
      <c r="G967" t="str">
        <f t="shared" si="15"/>
        <v>April</v>
      </c>
    </row>
    <row r="968" spans="1:7">
      <c r="A968" s="234" t="s">
        <v>345</v>
      </c>
      <c r="B968" s="234" t="s">
        <v>1225</v>
      </c>
      <c r="C968" s="248">
        <v>45769</v>
      </c>
      <c r="F968" s="103" t="s">
        <v>1762</v>
      </c>
      <c r="G968" t="str">
        <f t="shared" si="15"/>
        <v>April</v>
      </c>
    </row>
    <row r="969" spans="1:7">
      <c r="A969" s="76" t="s">
        <v>366</v>
      </c>
      <c r="B969" s="176" t="s">
        <v>1008</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1236</v>
      </c>
      <c r="C976" s="23">
        <v>45770</v>
      </c>
      <c r="D976" s="89">
        <v>2348</v>
      </c>
      <c r="F976" s="11" t="s">
        <v>1808</v>
      </c>
      <c r="G976" t="str">
        <f t="shared" si="15"/>
        <v>April</v>
      </c>
    </row>
    <row r="977" spans="1:7">
      <c r="A977" s="233" t="s">
        <v>314</v>
      </c>
      <c r="B977" s="233" t="s">
        <v>1225</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913</v>
      </c>
      <c r="C979" s="23">
        <v>45770</v>
      </c>
      <c r="F979" s="240" t="s">
        <v>1809</v>
      </c>
      <c r="G979" t="str">
        <f t="shared" si="15"/>
        <v>April</v>
      </c>
    </row>
    <row r="980" spans="1:7">
      <c r="A980" s="234" t="s">
        <v>335</v>
      </c>
      <c r="B980" s="234" t="s">
        <v>1241</v>
      </c>
      <c r="C980" s="23">
        <v>45770</v>
      </c>
      <c r="F980" s="240" t="s">
        <v>1810</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1236</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913</v>
      </c>
      <c r="C990" s="23">
        <v>45771</v>
      </c>
      <c r="D990" s="11">
        <v>988</v>
      </c>
      <c r="F990" s="34" t="s">
        <v>1817</v>
      </c>
      <c r="G990" t="str">
        <f t="shared" si="16"/>
        <v>April</v>
      </c>
    </row>
    <row r="991" spans="1:7">
      <c r="A991" s="233" t="s">
        <v>333</v>
      </c>
      <c r="B991" s="233" t="s">
        <v>1241</v>
      </c>
      <c r="C991" s="23">
        <v>45771</v>
      </c>
      <c r="D991" s="11">
        <v>588</v>
      </c>
      <c r="F991" s="11" t="s">
        <v>1738</v>
      </c>
      <c r="G991" t="str">
        <f t="shared" si="16"/>
        <v>April</v>
      </c>
    </row>
    <row r="992" spans="1:7">
      <c r="A992" s="234" t="s">
        <v>335</v>
      </c>
      <c r="B992" s="234" t="s">
        <v>1241</v>
      </c>
      <c r="C992" s="23">
        <v>45771</v>
      </c>
      <c r="F992" s="240" t="s">
        <v>1818</v>
      </c>
      <c r="G992" t="str">
        <f t="shared" si="16"/>
        <v>April</v>
      </c>
    </row>
    <row r="993" spans="1:7">
      <c r="A993" s="76" t="s">
        <v>337</v>
      </c>
      <c r="B993" s="176" t="s">
        <v>1008</v>
      </c>
      <c r="C993" s="239">
        <v>45771</v>
      </c>
      <c r="D993" s="89">
        <v>1671</v>
      </c>
      <c r="F993" s="34" t="s">
        <v>1819</v>
      </c>
      <c r="G993" t="str">
        <f t="shared" si="16"/>
        <v>April</v>
      </c>
    </row>
    <row r="994" spans="1:7">
      <c r="A994" s="233" t="s">
        <v>339</v>
      </c>
      <c r="B994" s="233" t="s">
        <v>913</v>
      </c>
      <c r="C994" s="23">
        <v>45771</v>
      </c>
      <c r="D994" s="89">
        <v>1095</v>
      </c>
      <c r="F994" s="34" t="s">
        <v>1820</v>
      </c>
      <c r="G994" t="str">
        <f t="shared" si="16"/>
        <v>April</v>
      </c>
    </row>
    <row r="995" spans="1:7">
      <c r="A995" s="234" t="s">
        <v>345</v>
      </c>
      <c r="B995" s="234" t="s">
        <v>1225</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1236</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1236</v>
      </c>
      <c r="C1003" s="23">
        <v>45772</v>
      </c>
      <c r="D1003" s="89">
        <v>1108</v>
      </c>
      <c r="F1003" s="11" t="s">
        <v>1827</v>
      </c>
      <c r="G1003" t="str">
        <f t="shared" si="16"/>
        <v>April</v>
      </c>
    </row>
    <row r="1004" spans="1:7">
      <c r="A1004" s="252" t="s">
        <v>329</v>
      </c>
      <c r="B1004" s="233" t="s">
        <v>913</v>
      </c>
      <c r="C1004" s="23">
        <v>45772</v>
      </c>
      <c r="F1004" s="240" t="s">
        <v>1828</v>
      </c>
      <c r="G1004" t="str">
        <f t="shared" si="16"/>
        <v>April</v>
      </c>
    </row>
    <row r="1005" spans="1:7">
      <c r="A1005" s="253" t="s">
        <v>333</v>
      </c>
      <c r="B1005" s="234" t="s">
        <v>1241</v>
      </c>
      <c r="C1005" s="23">
        <v>45772</v>
      </c>
      <c r="D1005" s="11">
        <v>431</v>
      </c>
      <c r="F1005" s="11" t="s">
        <v>1829</v>
      </c>
      <c r="G1005" t="str">
        <f t="shared" si="16"/>
        <v>April</v>
      </c>
    </row>
    <row r="1006" spans="1:7">
      <c r="A1006" s="69" t="s">
        <v>331</v>
      </c>
      <c r="B1006" s="176" t="s">
        <v>1008</v>
      </c>
      <c r="C1006" s="239">
        <v>45772</v>
      </c>
      <c r="D1006" s="11">
        <v>385</v>
      </c>
      <c r="F1006" s="11" t="s">
        <v>1585</v>
      </c>
      <c r="G1006" t="str">
        <f t="shared" si="16"/>
        <v>April</v>
      </c>
    </row>
    <row r="1007" spans="1:7">
      <c r="A1007" s="253" t="s">
        <v>339</v>
      </c>
      <c r="B1007" s="234" t="s">
        <v>913</v>
      </c>
      <c r="C1007" s="23">
        <v>45772</v>
      </c>
      <c r="F1007" s="240" t="s">
        <v>1828</v>
      </c>
      <c r="G1007" t="str">
        <f t="shared" si="16"/>
        <v>April</v>
      </c>
    </row>
    <row r="1008" spans="1:7">
      <c r="A1008" s="69" t="s">
        <v>343</v>
      </c>
      <c r="B1008" s="176" t="s">
        <v>1008</v>
      </c>
      <c r="C1008" s="239">
        <v>45772</v>
      </c>
      <c r="F1008" s="76" t="s">
        <v>104</v>
      </c>
      <c r="G1008" t="str">
        <f t="shared" si="16"/>
        <v>April</v>
      </c>
    </row>
    <row r="1009" spans="1:7">
      <c r="A1009" s="253" t="s">
        <v>345</v>
      </c>
      <c r="B1009" s="234" t="s">
        <v>1225</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1236</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1236</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1008</v>
      </c>
      <c r="C1017" s="239">
        <v>45775</v>
      </c>
      <c r="D1017" s="11">
        <v>813</v>
      </c>
      <c r="F1017" s="11" t="s">
        <v>1834</v>
      </c>
      <c r="G1017" t="str">
        <f t="shared" si="16"/>
        <v>April</v>
      </c>
    </row>
    <row r="1018" spans="1:7">
      <c r="A1018" s="253" t="s">
        <v>333</v>
      </c>
      <c r="B1018" s="234" t="s">
        <v>1241</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1236</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1236</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1008</v>
      </c>
      <c r="C1026" s="239">
        <v>45776</v>
      </c>
      <c r="D1026" s="89">
        <v>1597</v>
      </c>
      <c r="F1026" s="11" t="s">
        <v>1841</v>
      </c>
      <c r="G1026" t="str">
        <f t="shared" si="16"/>
        <v>April</v>
      </c>
    </row>
    <row r="1027" spans="1:7">
      <c r="A1027" s="253" t="s">
        <v>333</v>
      </c>
      <c r="B1027" s="234" t="s">
        <v>1241</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1008</v>
      </c>
      <c r="C1035" s="239">
        <v>45777</v>
      </c>
      <c r="D1035" s="89">
        <v>1632</v>
      </c>
      <c r="F1035" s="11" t="s">
        <v>1845</v>
      </c>
      <c r="G1035" t="str">
        <f t="shared" si="16"/>
        <v>April</v>
      </c>
    </row>
    <row r="1036" spans="1:7">
      <c r="A1036" s="252" t="s">
        <v>333</v>
      </c>
      <c r="B1036" s="233" t="s">
        <v>1241</v>
      </c>
      <c r="C1036" s="23">
        <v>45777</v>
      </c>
      <c r="D1036" s="89">
        <v>1498</v>
      </c>
      <c r="F1036" s="11" t="s">
        <v>1846</v>
      </c>
      <c r="G1036" t="str">
        <f t="shared" si="16"/>
        <v>April</v>
      </c>
    </row>
    <row r="1037" spans="1:7">
      <c r="A1037" s="252" t="s">
        <v>339</v>
      </c>
      <c r="B1037" s="233" t="s">
        <v>1216</v>
      </c>
      <c r="C1037" s="23">
        <v>45777</v>
      </c>
      <c r="D1037" s="11">
        <v>594</v>
      </c>
      <c r="F1037" s="11" t="s">
        <v>1847</v>
      </c>
      <c r="G1037" t="str">
        <f t="shared" si="16"/>
        <v>April</v>
      </c>
    </row>
    <row r="1038" spans="1:7">
      <c r="A1038" s="253" t="s">
        <v>427</v>
      </c>
      <c r="B1038" s="235" t="s">
        <v>1236</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1848</v>
      </c>
    </row>
    <row r="1044" spans="1:7">
      <c r="A1044" s="616" t="s">
        <v>327</v>
      </c>
      <c r="B1044" s="235" t="s">
        <v>1236</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1008</v>
      </c>
      <c r="C1046" s="239">
        <v>45778</v>
      </c>
      <c r="D1046" s="11">
        <v>692</v>
      </c>
      <c r="E1046" s="11"/>
      <c r="F1046" s="11" t="s">
        <v>1852</v>
      </c>
      <c r="G1046" t="str">
        <f t="shared" si="16"/>
        <v>May</v>
      </c>
    </row>
    <row r="1047" spans="1:7">
      <c r="A1047" s="252" t="s">
        <v>333</v>
      </c>
      <c r="B1047" s="233" t="s">
        <v>1241</v>
      </c>
      <c r="C1047" s="23">
        <v>45778</v>
      </c>
      <c r="D1047" s="11">
        <v>229</v>
      </c>
      <c r="E1047" s="11"/>
      <c r="F1047" s="11" t="s">
        <v>1853</v>
      </c>
      <c r="G1047" t="str">
        <f t="shared" si="16"/>
        <v>May</v>
      </c>
    </row>
    <row r="1048" spans="1:7">
      <c r="A1048" s="69" t="s">
        <v>339</v>
      </c>
      <c r="B1048" s="76" t="s">
        <v>1236</v>
      </c>
      <c r="C1048" s="23">
        <v>45778</v>
      </c>
      <c r="E1048" s="11"/>
      <c r="F1048" s="76" t="s">
        <v>1848</v>
      </c>
      <c r="G1048" t="str">
        <f t="shared" si="16"/>
        <v>May</v>
      </c>
    </row>
    <row r="1049" spans="1:7">
      <c r="A1049" s="616" t="s">
        <v>427</v>
      </c>
      <c r="B1049" s="235" t="s">
        <v>1236</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1236</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1236</v>
      </c>
      <c r="C1055" s="269">
        <v>45779</v>
      </c>
      <c r="F1055" s="240" t="s">
        <v>1848</v>
      </c>
      <c r="G1055" t="str">
        <f t="shared" si="17"/>
        <v>May</v>
      </c>
    </row>
    <row r="1056" spans="1:7">
      <c r="A1056" s="69" t="s">
        <v>412</v>
      </c>
      <c r="B1056" s="176" t="s">
        <v>1008</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1241</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1236</v>
      </c>
      <c r="C1061" s="23">
        <v>45782</v>
      </c>
      <c r="D1061" s="11">
        <v>640</v>
      </c>
      <c r="F1061" s="11" t="s">
        <v>1859</v>
      </c>
      <c r="G1061" t="str">
        <f t="shared" si="17"/>
        <v>May</v>
      </c>
    </row>
    <row r="1062" spans="1:7">
      <c r="A1062" s="253" t="s">
        <v>511</v>
      </c>
      <c r="B1062" s="235" t="s">
        <v>1236</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1216</v>
      </c>
      <c r="C1064" s="23">
        <v>45782</v>
      </c>
      <c r="F1064" s="88" t="s">
        <v>1862</v>
      </c>
      <c r="G1064" t="str">
        <f t="shared" si="17"/>
        <v>May</v>
      </c>
    </row>
    <row r="1065" spans="1:7">
      <c r="A1065" s="253" t="s">
        <v>333</v>
      </c>
      <c r="B1065" s="234" t="s">
        <v>1241</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1867</v>
      </c>
      <c r="G1073" t="str">
        <f t="shared" si="18"/>
        <v>May</v>
      </c>
    </row>
    <row r="1074" spans="1:7">
      <c r="A1074" s="253" t="s">
        <v>511</v>
      </c>
      <c r="B1074" s="235" t="s">
        <v>1236</v>
      </c>
      <c r="C1074" s="23">
        <v>45783</v>
      </c>
      <c r="F1074" s="240" t="s">
        <v>1868</v>
      </c>
      <c r="G1074" t="str">
        <f t="shared" si="18"/>
        <v>May</v>
      </c>
    </row>
    <row r="1075" spans="1:7">
      <c r="A1075" s="69" t="s">
        <v>412</v>
      </c>
      <c r="B1075" s="176" t="s">
        <v>1008</v>
      </c>
      <c r="C1075" s="239">
        <v>45783</v>
      </c>
      <c r="D1075" s="11">
        <v>424</v>
      </c>
      <c r="F1075" s="11" t="s">
        <v>1869</v>
      </c>
      <c r="G1075" t="str">
        <f t="shared" si="18"/>
        <v>May</v>
      </c>
    </row>
    <row r="1076" spans="1:7">
      <c r="A1076" s="253" t="s">
        <v>333</v>
      </c>
      <c r="B1076" s="234" t="s">
        <v>1241</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1236</v>
      </c>
      <c r="C1084" s="23">
        <v>45784</v>
      </c>
      <c r="D1084" s="11">
        <v>127</v>
      </c>
      <c r="F1084" s="11" t="s">
        <v>1874</v>
      </c>
      <c r="G1084" t="str">
        <f>TEXT(C1084,"mmmm")</f>
        <v>May</v>
      </c>
    </row>
    <row r="1085" spans="1:7">
      <c r="A1085" s="252" t="s">
        <v>396</v>
      </c>
      <c r="B1085" s="76" t="s">
        <v>1236</v>
      </c>
      <c r="C1085" s="23">
        <v>45784</v>
      </c>
      <c r="D1085" s="11">
        <v>645</v>
      </c>
      <c r="F1085" s="11" t="s">
        <v>1875</v>
      </c>
      <c r="G1085" t="str">
        <f>TEXT(C1085,"mmmm")</f>
        <v>May</v>
      </c>
    </row>
    <row r="1086" spans="1:7">
      <c r="A1086" s="253" t="s">
        <v>333</v>
      </c>
      <c r="B1086" s="234" t="s">
        <v>1241</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1008</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1236</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1241</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1236</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1008</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1236</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1236</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1008</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1008</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1241</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1008</v>
      </c>
      <c r="C1143" s="239">
        <v>45796</v>
      </c>
      <c r="F1143" s="76" t="s">
        <v>1903</v>
      </c>
      <c r="G1143" t="str">
        <f t="shared" si="21"/>
        <v>May</v>
      </c>
    </row>
    <row r="1144" spans="1:7">
      <c r="A1144" s="234" t="s">
        <v>335</v>
      </c>
      <c r="B1144" s="234" t="s">
        <v>1241</v>
      </c>
      <c r="C1144" s="23">
        <v>45796</v>
      </c>
      <c r="D1144" s="89">
        <v>1280</v>
      </c>
      <c r="F1144" s="11" t="s">
        <v>1904</v>
      </c>
      <c r="G1144" t="str">
        <f t="shared" si="21"/>
        <v>May</v>
      </c>
    </row>
    <row r="1145" spans="1:7">
      <c r="A1145" s="69" t="s">
        <v>384</v>
      </c>
      <c r="B1145" s="176" t="s">
        <v>1008</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1907</v>
      </c>
      <c r="G1151" t="str">
        <f t="shared" si="21"/>
        <v>May</v>
      </c>
    </row>
    <row r="1152" spans="1:7">
      <c r="A1152" s="69" t="s">
        <v>384</v>
      </c>
      <c r="B1152" s="176" t="s">
        <v>1008</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1008</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1008</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1241</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1008</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1008</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1008</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1008</v>
      </c>
      <c r="C1216" s="239">
        <v>45812</v>
      </c>
      <c r="D1216" s="11">
        <v>83</v>
      </c>
      <c r="G1216" t="s">
        <v>1928</v>
      </c>
    </row>
    <row r="1217" spans="1:7">
      <c r="A1217" s="76" t="s">
        <v>392</v>
      </c>
      <c r="B1217" s="176" t="s">
        <v>1008</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1008</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1008</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1008</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1008</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1008</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1008</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1008</v>
      </c>
      <c r="C1289" s="239">
        <v>45834</v>
      </c>
      <c r="F1289" s="245" t="s">
        <v>1954</v>
      </c>
      <c r="G1289" t="s">
        <v>1928</v>
      </c>
    </row>
    <row r="1290" spans="1:7">
      <c r="A1290" s="76" t="s">
        <v>267</v>
      </c>
      <c r="B1290" s="176" t="s">
        <v>1008</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893</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1008</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893</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893</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893</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893</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893</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893</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1008</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893</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1008</v>
      </c>
      <c r="C1358" s="239">
        <v>45860</v>
      </c>
      <c r="D1358" s="11">
        <v>300</v>
      </c>
      <c r="G1358" t="s">
        <v>1961</v>
      </c>
    </row>
    <row r="1359" spans="1:7">
      <c r="A1359" s="234" t="s">
        <v>161</v>
      </c>
      <c r="B1359" s="234" t="s">
        <v>1241</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893</v>
      </c>
      <c r="C1361" s="23">
        <v>45860</v>
      </c>
      <c r="D1361" s="11">
        <v>318</v>
      </c>
      <c r="G1361" t="s">
        <v>1961</v>
      </c>
    </row>
    <row r="1362" spans="1:7">
      <c r="A1362" s="296" t="s">
        <v>1514</v>
      </c>
      <c r="B1362" s="586" t="s">
        <v>893</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1008</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893</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1008</v>
      </c>
      <c r="C1375" s="239">
        <v>45862</v>
      </c>
      <c r="D1375" s="11">
        <v>619</v>
      </c>
      <c r="F1375" s="11" t="s">
        <v>1986</v>
      </c>
      <c r="G1375" t="s">
        <v>1961</v>
      </c>
    </row>
    <row r="1376" spans="1:7">
      <c r="A1376" s="234" t="s">
        <v>161</v>
      </c>
      <c r="B1376" s="234" t="s">
        <v>1241</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893</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893</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1008</v>
      </c>
      <c r="C1391" s="239">
        <v>45866</v>
      </c>
      <c r="D1391" s="89">
        <v>1181</v>
      </c>
      <c r="G1391" t="s">
        <v>1961</v>
      </c>
    </row>
    <row r="1392" spans="1:7">
      <c r="A1392" s="871" t="s">
        <v>115</v>
      </c>
      <c r="B1392" s="869" t="s">
        <v>893</v>
      </c>
      <c r="C1392" s="23">
        <v>45866</v>
      </c>
      <c r="D1392" s="11">
        <v>345</v>
      </c>
      <c r="G1392" t="s">
        <v>1961</v>
      </c>
    </row>
    <row r="1393" spans="1:7">
      <c r="A1393" s="478" t="s">
        <v>157</v>
      </c>
      <c r="B1393" s="176" t="s">
        <v>1008</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1008</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893</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1008</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893</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893</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893</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893</v>
      </c>
      <c r="C1418" s="23">
        <v>45875</v>
      </c>
      <c r="D1418" s="11">
        <v>840</v>
      </c>
      <c r="G1418" t="s">
        <v>1998</v>
      </c>
    </row>
    <row r="1419" spans="1:7">
      <c r="A1419" s="76" t="s">
        <v>108</v>
      </c>
      <c r="B1419" s="420" t="s">
        <v>893</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893</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893</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893</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893</v>
      </c>
      <c r="C1435" s="23">
        <v>45881</v>
      </c>
      <c r="D1435" s="11">
        <v>319</v>
      </c>
      <c r="G1435" t="s">
        <v>1998</v>
      </c>
    </row>
    <row r="1436" spans="1:7">
      <c r="A1436" s="421" t="s">
        <v>140</v>
      </c>
      <c r="B1436" s="240" t="s">
        <v>893</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893</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893</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893</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893</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893</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893</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1008</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893</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1008</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893</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1008</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893</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1008</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893</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1008</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893</v>
      </c>
      <c r="C1505" s="23">
        <v>45895</v>
      </c>
      <c r="F1505" s="11" t="s">
        <v>1707</v>
      </c>
      <c r="G1505" t="s">
        <v>1998</v>
      </c>
    </row>
    <row r="1506" spans="1:7">
      <c r="A1506" s="347" t="s">
        <v>214</v>
      </c>
      <c r="B1506" s="176" t="s">
        <v>1008</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893</v>
      </c>
      <c r="C1512" s="23">
        <v>45896</v>
      </c>
      <c r="D1512" s="11">
        <v>358</v>
      </c>
      <c r="F1512" s="11" t="s">
        <v>2026</v>
      </c>
      <c r="G1512" t="s">
        <v>1998</v>
      </c>
    </row>
    <row r="1513" spans="1:7">
      <c r="A1513" s="847" t="s">
        <v>115</v>
      </c>
      <c r="B1513" s="235" t="s">
        <v>893</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893</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893</v>
      </c>
      <c r="C1520" s="23">
        <v>45897</v>
      </c>
      <c r="F1520" s="240" t="s">
        <v>1762</v>
      </c>
      <c r="G1520" t="s">
        <v>1998</v>
      </c>
    </row>
    <row r="1521" spans="1:7">
      <c r="A1521" s="844" t="s">
        <v>115</v>
      </c>
      <c r="B1521" s="273" t="s">
        <v>893</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1008</v>
      </c>
      <c r="C1523" s="239">
        <v>45898</v>
      </c>
      <c r="D1523" s="89">
        <v>1131</v>
      </c>
      <c r="G1523" t="s">
        <v>1998</v>
      </c>
    </row>
    <row r="1524" spans="1:7">
      <c r="A1524" s="894" t="s">
        <v>115</v>
      </c>
      <c r="B1524" s="556" t="s">
        <v>893</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893</v>
      </c>
      <c r="C1526" s="23">
        <v>45898</v>
      </c>
      <c r="E1526" s="250">
        <v>8378</v>
      </c>
      <c r="F1526" s="11" t="s">
        <v>2032</v>
      </c>
      <c r="G1526" t="s">
        <v>1998</v>
      </c>
    </row>
    <row r="1527" spans="1:7" ht="15.75">
      <c r="A1527" s="76" t="s">
        <v>1105</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893</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1105</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1008</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893</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1105</v>
      </c>
      <c r="B1543" s="103" t="s">
        <v>56</v>
      </c>
      <c r="C1543" s="23">
        <v>45904</v>
      </c>
      <c r="D1543" s="89">
        <v>1549</v>
      </c>
      <c r="F1543" s="11" t="s">
        <v>2046</v>
      </c>
      <c r="G1543" t="s">
        <v>2034</v>
      </c>
    </row>
    <row r="1544" spans="1:7">
      <c r="A1544" s="552" t="s">
        <v>1007</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1007</v>
      </c>
      <c r="B1552" s="176" t="s">
        <v>1008</v>
      </c>
      <c r="C1552" s="239">
        <v>45908</v>
      </c>
      <c r="D1552" s="11">
        <v>254</v>
      </c>
      <c r="F1552" s="11" t="s">
        <v>2051</v>
      </c>
      <c r="G1552" t="s">
        <v>2034</v>
      </c>
    </row>
    <row r="1553" spans="1:7">
      <c r="A1553" s="881" t="s">
        <v>1516</v>
      </c>
      <c r="B1553" s="876" t="s">
        <v>56</v>
      </c>
      <c r="C1553" s="23">
        <v>45908</v>
      </c>
      <c r="D1553" s="89">
        <v>2498</v>
      </c>
      <c r="G1553" t="s">
        <v>2034</v>
      </c>
    </row>
    <row r="1554" spans="1:7">
      <c r="A1554" s="82" t="s">
        <v>1105</v>
      </c>
      <c r="B1554" s="848" t="s">
        <v>56</v>
      </c>
      <c r="C1554" s="23">
        <v>45908</v>
      </c>
      <c r="D1554" s="11">
        <v>918</v>
      </c>
      <c r="F1554" s="11" t="s">
        <v>2052</v>
      </c>
      <c r="G1554" t="s">
        <v>2034</v>
      </c>
    </row>
    <row r="1555" spans="1:7">
      <c r="A1555" s="347" t="s">
        <v>1007</v>
      </c>
      <c r="B1555" s="176" t="s">
        <v>1008</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1007</v>
      </c>
      <c r="B1559" s="176" t="s">
        <v>1008</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1048</v>
      </c>
      <c r="B1562" s="876" t="s">
        <v>56</v>
      </c>
      <c r="C1562" s="23">
        <v>45910</v>
      </c>
      <c r="D1562" s="11">
        <v>740</v>
      </c>
      <c r="F1562" s="11" t="s">
        <v>2056</v>
      </c>
      <c r="G1562" t="s">
        <v>2034</v>
      </c>
    </row>
    <row r="1563" spans="1:7">
      <c r="A1563" s="486" t="s">
        <v>882</v>
      </c>
      <c r="B1563" s="626" t="s">
        <v>883</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1008</v>
      </c>
      <c r="C1566" s="239">
        <v>45911</v>
      </c>
      <c r="D1566" s="11">
        <v>279</v>
      </c>
      <c r="F1566" s="11" t="s">
        <v>2057</v>
      </c>
      <c r="G1566" t="s">
        <v>2034</v>
      </c>
    </row>
    <row r="1567" spans="1:7">
      <c r="A1567" s="38" t="s">
        <v>510</v>
      </c>
      <c r="B1567" s="176" t="s">
        <v>1008</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882</v>
      </c>
      <c r="B1570" s="843" t="s">
        <v>883</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882</v>
      </c>
      <c r="B1574" s="843" t="s">
        <v>883</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1048</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882</v>
      </c>
      <c r="B1579" s="843" t="s">
        <v>883</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1048</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1012</v>
      </c>
      <c r="B1584" s="878" t="s">
        <v>56</v>
      </c>
      <c r="C1584" s="23">
        <v>45916</v>
      </c>
      <c r="D1584" s="89">
        <v>1808</v>
      </c>
      <c r="F1584" s="553"/>
      <c r="G1584" t="s">
        <v>2034</v>
      </c>
    </row>
    <row r="1585" spans="1:7">
      <c r="A1585" s="616" t="s">
        <v>882</v>
      </c>
      <c r="B1585" s="296" t="s">
        <v>883</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1048</v>
      </c>
      <c r="B1590" s="558" t="s">
        <v>56</v>
      </c>
      <c r="C1590" s="23">
        <v>45917</v>
      </c>
      <c r="D1590" s="89">
        <v>1250</v>
      </c>
      <c r="F1590" s="553" t="s">
        <v>2062</v>
      </c>
      <c r="G1590" t="s">
        <v>2034</v>
      </c>
    </row>
    <row r="1591" spans="1:7">
      <c r="A1591" s="76" t="s">
        <v>1007</v>
      </c>
      <c r="B1591" s="176" t="s">
        <v>1008</v>
      </c>
      <c r="C1591" s="239">
        <v>45917</v>
      </c>
      <c r="D1591" s="11">
        <v>250</v>
      </c>
      <c r="F1591" s="553" t="s">
        <v>2063</v>
      </c>
      <c r="G1591" t="s">
        <v>2034</v>
      </c>
    </row>
    <row r="1592" spans="1:7">
      <c r="A1592" s="233" t="s">
        <v>1012</v>
      </c>
      <c r="B1592" s="557" t="s">
        <v>56</v>
      </c>
      <c r="C1592" s="23">
        <v>45917</v>
      </c>
      <c r="F1592" s="553" t="s">
        <v>2064</v>
      </c>
      <c r="G1592" t="s">
        <v>2034</v>
      </c>
    </row>
    <row r="1593" spans="1:7">
      <c r="A1593" s="69" t="s">
        <v>882</v>
      </c>
      <c r="B1593" s="76" t="s">
        <v>883</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1048</v>
      </c>
      <c r="B1599" s="878" t="s">
        <v>56</v>
      </c>
      <c r="C1599" s="23">
        <v>45918</v>
      </c>
      <c r="D1599" s="11">
        <v>361</v>
      </c>
      <c r="F1599" s="553" t="s">
        <v>2067</v>
      </c>
      <c r="G1599" t="s">
        <v>2034</v>
      </c>
    </row>
    <row r="1600" spans="1:7">
      <c r="A1600" s="27" t="s">
        <v>1012</v>
      </c>
      <c r="B1600" s="506" t="s">
        <v>56</v>
      </c>
      <c r="C1600" s="23">
        <v>45918</v>
      </c>
      <c r="D1600" s="89">
        <v>1204</v>
      </c>
      <c r="F1600" s="553" t="s">
        <v>2068</v>
      </c>
      <c r="G1600" t="s">
        <v>2034</v>
      </c>
    </row>
    <row r="1601" spans="1:7">
      <c r="A1601" s="27" t="s">
        <v>1014</v>
      </c>
      <c r="B1601" s="506" t="s">
        <v>56</v>
      </c>
      <c r="C1601" s="23">
        <v>45918</v>
      </c>
      <c r="D1601" s="89">
        <v>562</v>
      </c>
      <c r="F1601" s="553"/>
      <c r="G1601" t="s">
        <v>2034</v>
      </c>
    </row>
    <row r="1602" spans="1:7">
      <c r="A1602" s="27" t="s">
        <v>1040</v>
      </c>
      <c r="B1602" s="506" t="s">
        <v>56</v>
      </c>
      <c r="C1602" s="23">
        <v>45918</v>
      </c>
      <c r="D1602" s="89">
        <v>754</v>
      </c>
      <c r="F1602" s="553" t="s">
        <v>2069</v>
      </c>
      <c r="G1602" t="s">
        <v>2034</v>
      </c>
    </row>
    <row r="1603" spans="1:7">
      <c r="A1603" s="69" t="s">
        <v>882</v>
      </c>
      <c r="B1603" s="178" t="s">
        <v>883</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882</v>
      </c>
      <c r="B1608" s="317" t="s">
        <v>883</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1181</v>
      </c>
      <c r="C1612" s="23">
        <v>45922</v>
      </c>
      <c r="D1612" s="11">
        <v>329</v>
      </c>
      <c r="F1612" s="553"/>
      <c r="G1612" t="s">
        <v>2034</v>
      </c>
    </row>
    <row r="1613" spans="1:7">
      <c r="A1613" s="233" t="s">
        <v>1014</v>
      </c>
      <c r="B1613" s="557" t="s">
        <v>56</v>
      </c>
      <c r="C1613" s="23">
        <v>45922</v>
      </c>
      <c r="D1613" s="11">
        <v>978</v>
      </c>
      <c r="F1613" s="553" t="s">
        <v>2072</v>
      </c>
      <c r="G1613" t="s">
        <v>2034</v>
      </c>
    </row>
    <row r="1614" spans="1:7">
      <c r="A1614" s="234" t="s">
        <v>1040</v>
      </c>
      <c r="B1614" s="558" t="s">
        <v>56</v>
      </c>
      <c r="C1614" s="23">
        <v>45922</v>
      </c>
      <c r="D1614" s="11">
        <v>1285</v>
      </c>
      <c r="F1614" s="553" t="s">
        <v>2073</v>
      </c>
      <c r="G1614" t="s">
        <v>2034</v>
      </c>
    </row>
    <row r="1615" spans="1:7" ht="15.75">
      <c r="A1615" s="76" t="s">
        <v>1137</v>
      </c>
      <c r="B1615" s="175" t="s">
        <v>1485</v>
      </c>
      <c r="C1615" s="239">
        <v>45922</v>
      </c>
      <c r="D1615" s="11">
        <v>335</v>
      </c>
      <c r="F1615" s="553" t="s">
        <v>1921</v>
      </c>
      <c r="G1615" t="s">
        <v>2034</v>
      </c>
    </row>
    <row r="1616" spans="1:7">
      <c r="A1616" s="252" t="s">
        <v>882</v>
      </c>
      <c r="B1616" s="233" t="s">
        <v>883</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1181</v>
      </c>
      <c r="C1621" s="23">
        <v>45923</v>
      </c>
      <c r="D1621" s="11">
        <v>427</v>
      </c>
      <c r="F1621" s="27"/>
      <c r="G1621" t="s">
        <v>2034</v>
      </c>
    </row>
    <row r="1622" spans="1:7">
      <c r="A1622" s="27" t="s">
        <v>1014</v>
      </c>
      <c r="B1622" s="561" t="s">
        <v>56</v>
      </c>
      <c r="C1622" s="23">
        <v>45923</v>
      </c>
      <c r="D1622" s="11">
        <v>675</v>
      </c>
      <c r="F1622" s="27"/>
      <c r="G1622" t="s">
        <v>2034</v>
      </c>
    </row>
    <row r="1623" spans="1:7">
      <c r="A1623" s="82" t="s">
        <v>1023</v>
      </c>
      <c r="B1623" s="849" t="s">
        <v>56</v>
      </c>
      <c r="C1623" s="23">
        <v>45923</v>
      </c>
      <c r="D1623" s="89">
        <v>1231</v>
      </c>
      <c r="F1623" s="27" t="s">
        <v>2077</v>
      </c>
      <c r="G1623" t="s">
        <v>2034</v>
      </c>
    </row>
    <row r="1624" spans="1:7" ht="15.75">
      <c r="A1624" s="673" t="s">
        <v>1137</v>
      </c>
      <c r="B1624" s="175" t="s">
        <v>1485</v>
      </c>
      <c r="C1624" s="239">
        <v>45923</v>
      </c>
      <c r="E1624" s="74">
        <v>335</v>
      </c>
      <c r="F1624" s="27" t="s">
        <v>2078</v>
      </c>
      <c r="G1624" t="s">
        <v>2034</v>
      </c>
    </row>
    <row r="1625" spans="1:7">
      <c r="A1625" s="252" t="s">
        <v>882</v>
      </c>
      <c r="B1625" s="317" t="s">
        <v>883</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1241</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1181</v>
      </c>
      <c r="C1630" s="23">
        <v>45924</v>
      </c>
      <c r="D1630" s="11">
        <v>537</v>
      </c>
      <c r="F1630" s="27"/>
      <c r="G1630" t="s">
        <v>2034</v>
      </c>
    </row>
    <row r="1631" spans="1:7">
      <c r="A1631" s="82" t="s">
        <v>1029</v>
      </c>
      <c r="B1631" s="562" t="s">
        <v>56</v>
      </c>
      <c r="C1631" s="262">
        <v>45924</v>
      </c>
      <c r="D1631" s="89">
        <v>1205</v>
      </c>
      <c r="F1631" s="27" t="s">
        <v>2080</v>
      </c>
      <c r="G1631" t="s">
        <v>2034</v>
      </c>
    </row>
    <row r="1632" spans="1:7">
      <c r="A1632" s="82" t="s">
        <v>1023</v>
      </c>
      <c r="B1632" s="331" t="s">
        <v>56</v>
      </c>
      <c r="C1632" s="23">
        <v>45924</v>
      </c>
      <c r="D1632" s="563">
        <v>1538</v>
      </c>
      <c r="F1632" s="27" t="s">
        <v>2081</v>
      </c>
      <c r="G1632" t="s">
        <v>2034</v>
      </c>
    </row>
    <row r="1633" spans="1:7" ht="15.75">
      <c r="A1633" s="673" t="s">
        <v>971</v>
      </c>
      <c r="B1633" s="175" t="s">
        <v>1485</v>
      </c>
      <c r="C1633" s="239">
        <v>45924</v>
      </c>
      <c r="D1633" s="95">
        <v>240</v>
      </c>
      <c r="F1633" s="27"/>
      <c r="G1633" t="s">
        <v>2034</v>
      </c>
    </row>
    <row r="1634" spans="1:7">
      <c r="A1634" s="1162" t="s">
        <v>1048</v>
      </c>
      <c r="B1634" s="348" t="s">
        <v>56</v>
      </c>
      <c r="C1634" s="23">
        <v>45924</v>
      </c>
      <c r="D1634" s="95"/>
      <c r="F1634" s="263" t="s">
        <v>2082</v>
      </c>
      <c r="G1634" t="s">
        <v>2034</v>
      </c>
    </row>
    <row r="1635" spans="1:7">
      <c r="A1635" s="27" t="s">
        <v>1014</v>
      </c>
      <c r="B1635" s="561" t="s">
        <v>56</v>
      </c>
      <c r="C1635" s="23">
        <v>45924</v>
      </c>
      <c r="D1635" s="95">
        <v>170</v>
      </c>
      <c r="F1635" s="76" t="s">
        <v>2083</v>
      </c>
      <c r="G1635" t="s">
        <v>2034</v>
      </c>
    </row>
    <row r="1636" spans="1:7">
      <c r="A1636" s="252" t="s">
        <v>882</v>
      </c>
      <c r="B1636" s="317" t="s">
        <v>883</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1241</v>
      </c>
      <c r="C1639" s="23">
        <v>45924</v>
      </c>
      <c r="F1639" s="240" t="s">
        <v>2084</v>
      </c>
      <c r="G1639" t="s">
        <v>2034</v>
      </c>
    </row>
    <row r="1640" spans="1:7">
      <c r="A1640" s="263" t="s">
        <v>108</v>
      </c>
      <c r="B1640" s="621" t="s">
        <v>54</v>
      </c>
      <c r="C1640" s="23">
        <v>45924</v>
      </c>
      <c r="D1640" s="11">
        <v>406</v>
      </c>
      <c r="F1640" s="4"/>
      <c r="G1640" t="s">
        <v>2034</v>
      </c>
    </row>
    <row r="1641" spans="1:7" ht="15.75">
      <c r="A1641" s="76" t="s">
        <v>1048</v>
      </c>
      <c r="B1641" s="175" t="s">
        <v>1485</v>
      </c>
      <c r="C1641" s="239">
        <v>45924</v>
      </c>
      <c r="E1641" s="250">
        <v>1837</v>
      </c>
      <c r="F1641" s="27" t="s">
        <v>2085</v>
      </c>
      <c r="G1641" t="s">
        <v>2034</v>
      </c>
    </row>
    <row r="1642" spans="1:7" ht="15.75">
      <c r="A1642" s="76" t="s">
        <v>1012</v>
      </c>
      <c r="B1642" s="175" t="s">
        <v>1485</v>
      </c>
      <c r="C1642" s="239">
        <v>45924</v>
      </c>
      <c r="E1642" s="74">
        <v>731</v>
      </c>
      <c r="F1642" s="27" t="s">
        <v>2085</v>
      </c>
      <c r="G1642" t="s">
        <v>2034</v>
      </c>
    </row>
    <row r="1643" spans="1:7" ht="15.75">
      <c r="A1643" s="76" t="s">
        <v>1014</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1181</v>
      </c>
      <c r="C1646" s="23">
        <v>45925</v>
      </c>
      <c r="D1646" s="11">
        <v>646</v>
      </c>
      <c r="F1646" s="27" t="s">
        <v>1716</v>
      </c>
      <c r="G1646" t="s">
        <v>2034</v>
      </c>
    </row>
    <row r="1647" spans="1:7">
      <c r="A1647" s="27" t="s">
        <v>1029</v>
      </c>
      <c r="B1647" s="561" t="s">
        <v>56</v>
      </c>
      <c r="C1647" s="23">
        <v>45925</v>
      </c>
      <c r="D1647" s="89">
        <v>1000</v>
      </c>
      <c r="F1647" s="4"/>
      <c r="G1647" t="s">
        <v>2034</v>
      </c>
    </row>
    <row r="1648" spans="1:7">
      <c r="A1648" s="82" t="s">
        <v>1023</v>
      </c>
      <c r="B1648" s="849" t="s">
        <v>56</v>
      </c>
      <c r="C1648" s="23">
        <v>45925</v>
      </c>
      <c r="D1648" s="89">
        <v>1377</v>
      </c>
      <c r="F1648" s="27" t="s">
        <v>2086</v>
      </c>
      <c r="G1648" t="s">
        <v>2034</v>
      </c>
    </row>
    <row r="1649" spans="1:7" ht="15.75">
      <c r="A1649" s="673" t="s">
        <v>971</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882</v>
      </c>
      <c r="B1651" s="178" t="s">
        <v>883</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1241</v>
      </c>
      <c r="C1654" s="23">
        <v>45925</v>
      </c>
      <c r="F1654" s="240" t="s">
        <v>2088</v>
      </c>
      <c r="G1654" t="s">
        <v>2034</v>
      </c>
    </row>
    <row r="1655" spans="1:7">
      <c r="A1655" s="247" t="s">
        <v>1519</v>
      </c>
      <c r="B1655" s="76" t="s">
        <v>1181</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883</v>
      </c>
      <c r="C1657" s="23">
        <v>45926</v>
      </c>
      <c r="D1657" s="11">
        <v>300</v>
      </c>
      <c r="G1657" t="s">
        <v>2034</v>
      </c>
    </row>
    <row r="1658" spans="1:7">
      <c r="A1658" s="233" t="s">
        <v>1521</v>
      </c>
      <c r="B1658" s="557" t="s">
        <v>2089</v>
      </c>
      <c r="C1658" s="23">
        <v>45926</v>
      </c>
      <c r="D1658" s="11">
        <v>364</v>
      </c>
      <c r="G1658" t="s">
        <v>2034</v>
      </c>
    </row>
    <row r="1659" spans="1:7">
      <c r="A1659" s="69" t="s">
        <v>882</v>
      </c>
      <c r="B1659" s="76" t="s">
        <v>883</v>
      </c>
      <c r="C1659" s="23">
        <v>45926</v>
      </c>
      <c r="D1659" s="11">
        <v>552</v>
      </c>
      <c r="G1659" t="s">
        <v>2034</v>
      </c>
    </row>
    <row r="1660" spans="1:7">
      <c r="A1660" s="871" t="s">
        <v>917</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971</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1023</v>
      </c>
      <c r="B1667" s="556" t="s">
        <v>56</v>
      </c>
      <c r="C1667" s="23">
        <v>45929</v>
      </c>
      <c r="D1667" s="11">
        <v>600</v>
      </c>
      <c r="F1667" s="11" t="s">
        <v>2092</v>
      </c>
      <c r="G1667" t="s">
        <v>2034</v>
      </c>
    </row>
    <row r="1668" spans="1:7">
      <c r="A1668" s="240" t="s">
        <v>1029</v>
      </c>
      <c r="B1668" s="240" t="s">
        <v>56</v>
      </c>
      <c r="C1668" s="23">
        <v>45929</v>
      </c>
      <c r="D1668" s="89">
        <v>1002</v>
      </c>
      <c r="F1668" s="11" t="s">
        <v>2093</v>
      </c>
      <c r="G1668" t="s">
        <v>2034</v>
      </c>
    </row>
    <row r="1669" spans="1:7">
      <c r="A1669" s="69" t="s">
        <v>882</v>
      </c>
      <c r="B1669" s="76" t="s">
        <v>883</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917</v>
      </c>
      <c r="B1673" s="247" t="s">
        <v>54</v>
      </c>
      <c r="C1673" s="23">
        <v>45929</v>
      </c>
      <c r="D1673" s="11">
        <v>454</v>
      </c>
      <c r="G1673" t="s">
        <v>2034</v>
      </c>
    </row>
    <row r="1674" spans="1:7">
      <c r="A1674" s="263" t="s">
        <v>1029</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1250</v>
      </c>
      <c r="B1676" s="868" t="s">
        <v>52</v>
      </c>
      <c r="C1676" s="23">
        <v>45930</v>
      </c>
      <c r="D1676" s="89">
        <v>1253</v>
      </c>
      <c r="G1676" t="s">
        <v>2034</v>
      </c>
    </row>
    <row r="1677" spans="1:7">
      <c r="A1677" s="1163" t="s">
        <v>1018</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1040</v>
      </c>
      <c r="B1680" s="175" t="s">
        <v>1485</v>
      </c>
      <c r="C1680" s="239">
        <v>45930</v>
      </c>
      <c r="E1680" s="74">
        <v>536</v>
      </c>
      <c r="G1680" t="s">
        <v>2034</v>
      </c>
    </row>
    <row r="1681" spans="1:7" ht="15.75">
      <c r="A1681" s="27" t="s">
        <v>1023</v>
      </c>
      <c r="B1681" s="175" t="s">
        <v>1485</v>
      </c>
      <c r="C1681" s="239">
        <v>45930</v>
      </c>
      <c r="E1681" s="74">
        <v>886</v>
      </c>
      <c r="G1681" t="s">
        <v>2034</v>
      </c>
    </row>
    <row r="1682" spans="1:7">
      <c r="A1682" s="253" t="s">
        <v>882</v>
      </c>
      <c r="B1682" s="234" t="s">
        <v>883</v>
      </c>
      <c r="C1682" s="23">
        <v>45930</v>
      </c>
      <c r="D1682" s="89">
        <v>1016</v>
      </c>
      <c r="G1682" t="s">
        <v>2034</v>
      </c>
    </row>
    <row r="1683" spans="1:7" ht="15.75">
      <c r="A1683" s="27" t="s">
        <v>1018</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917</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1250</v>
      </c>
      <c r="B1688" s="868" t="s">
        <v>52</v>
      </c>
      <c r="C1688" s="23">
        <v>45931</v>
      </c>
      <c r="D1688" s="89">
        <v>1351</v>
      </c>
      <c r="G1688" t="s">
        <v>2097</v>
      </c>
    </row>
    <row r="1689" spans="1:7">
      <c r="A1689" s="247" t="s">
        <v>1018</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1064</v>
      </c>
      <c r="B1692" s="556" t="s">
        <v>56</v>
      </c>
      <c r="C1692" s="23">
        <v>45931</v>
      </c>
      <c r="D1692" s="89">
        <v>1118</v>
      </c>
      <c r="G1692" t="s">
        <v>2097</v>
      </c>
    </row>
    <row r="1693" spans="1:7">
      <c r="A1693" s="69" t="s">
        <v>882</v>
      </c>
      <c r="B1693" s="76" t="s">
        <v>883</v>
      </c>
      <c r="C1693" s="23">
        <v>45931</v>
      </c>
      <c r="D1693" s="11">
        <v>312</v>
      </c>
      <c r="G1693" t="s">
        <v>2097</v>
      </c>
    </row>
    <row r="1694" spans="1:7">
      <c r="A1694" s="421" t="s">
        <v>108</v>
      </c>
      <c r="B1694" s="76" t="s">
        <v>54</v>
      </c>
      <c r="C1694" s="23">
        <v>45931</v>
      </c>
      <c r="D1694" s="11">
        <v>753</v>
      </c>
      <c r="G1694" t="s">
        <v>2097</v>
      </c>
    </row>
    <row r="1695" spans="1:7">
      <c r="A1695" s="234" t="s">
        <v>917</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1250</v>
      </c>
      <c r="B1697" s="868" t="s">
        <v>52</v>
      </c>
      <c r="C1697" s="23">
        <v>45932</v>
      </c>
      <c r="D1697" s="11">
        <v>443</v>
      </c>
      <c r="F1697" s="11" t="s">
        <v>2099</v>
      </c>
      <c r="G1697" t="s">
        <v>2097</v>
      </c>
    </row>
    <row r="1698" spans="1:7">
      <c r="A1698" s="247" t="s">
        <v>1060</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1064</v>
      </c>
      <c r="B1701" s="556" t="s">
        <v>56</v>
      </c>
      <c r="C1701" s="23">
        <v>45932</v>
      </c>
      <c r="D1701" s="89">
        <v>1472</v>
      </c>
      <c r="F1701" s="11" t="s">
        <v>2055</v>
      </c>
      <c r="G1701" t="s">
        <v>2097</v>
      </c>
    </row>
    <row r="1702" spans="1:7">
      <c r="A1702" s="247" t="s">
        <v>1018</v>
      </c>
      <c r="B1702" s="76" t="s">
        <v>56</v>
      </c>
      <c r="C1702" s="23">
        <v>45932</v>
      </c>
      <c r="D1702" s="89">
        <v>1479</v>
      </c>
      <c r="F1702" s="11" t="s">
        <v>2102</v>
      </c>
      <c r="G1702" t="s">
        <v>2097</v>
      </c>
    </row>
    <row r="1703" spans="1:7">
      <c r="A1703" s="616" t="s">
        <v>882</v>
      </c>
      <c r="B1703" s="235" t="s">
        <v>883</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917</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1250</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882</v>
      </c>
      <c r="B1713" s="235" t="s">
        <v>883</v>
      </c>
      <c r="C1713" s="23">
        <v>45933</v>
      </c>
      <c r="D1713" s="11">
        <v>617</v>
      </c>
      <c r="G1713" t="s">
        <v>2097</v>
      </c>
    </row>
    <row r="1714" spans="1:7" ht="15.75">
      <c r="A1714" s="76" t="s">
        <v>1520</v>
      </c>
      <c r="B1714" s="175" t="s">
        <v>1485</v>
      </c>
      <c r="C1714" s="239">
        <v>45933</v>
      </c>
      <c r="D1714" s="11">
        <v>486</v>
      </c>
      <c r="G1714" t="s">
        <v>2097</v>
      </c>
    </row>
    <row r="1715" spans="1:7">
      <c r="A1715" s="234" t="s">
        <v>917</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1250</v>
      </c>
      <c r="B1719" s="868" t="s">
        <v>52</v>
      </c>
      <c r="C1719" s="23">
        <v>45936</v>
      </c>
      <c r="D1719" s="11">
        <v>192</v>
      </c>
      <c r="F1719" s="11" t="s">
        <v>2107</v>
      </c>
      <c r="G1719" t="s">
        <v>2097</v>
      </c>
    </row>
    <row r="1720" spans="1:7">
      <c r="A1720" s="263" t="s">
        <v>1060</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1064</v>
      </c>
      <c r="B1723" s="76" t="s">
        <v>56</v>
      </c>
      <c r="C1723" s="23">
        <v>45936</v>
      </c>
      <c r="D1723" s="89">
        <v>1174</v>
      </c>
      <c r="G1723" t="s">
        <v>2097</v>
      </c>
    </row>
    <row r="1724" spans="1:7">
      <c r="A1724" s="69" t="s">
        <v>882</v>
      </c>
      <c r="B1724" s="76" t="s">
        <v>883</v>
      </c>
      <c r="C1724" s="23">
        <v>45936</v>
      </c>
      <c r="D1724" s="11">
        <v>768</v>
      </c>
      <c r="G1724" t="s">
        <v>2097</v>
      </c>
    </row>
    <row r="1725" spans="1:7">
      <c r="A1725" s="234" t="s">
        <v>1520</v>
      </c>
      <c r="B1725" s="234" t="s">
        <v>1241</v>
      </c>
      <c r="C1725" s="23">
        <v>45936</v>
      </c>
      <c r="D1725" s="11">
        <v>225</v>
      </c>
      <c r="G1725" t="s">
        <v>2097</v>
      </c>
    </row>
    <row r="1726" spans="1:7">
      <c r="A1726" s="419" t="s">
        <v>108</v>
      </c>
      <c r="B1726" s="235" t="s">
        <v>54</v>
      </c>
      <c r="C1726" s="23">
        <v>45936</v>
      </c>
      <c r="F1726" s="263" t="s">
        <v>1762</v>
      </c>
      <c r="G1726" t="s">
        <v>2097</v>
      </c>
    </row>
    <row r="1727" spans="1:7">
      <c r="A1727" s="263" t="s">
        <v>917</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1060</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1064</v>
      </c>
      <c r="B1733" s="76" t="s">
        <v>56</v>
      </c>
      <c r="C1733" s="239">
        <v>45937</v>
      </c>
      <c r="D1733" s="89">
        <v>1597</v>
      </c>
      <c r="F1733" s="11" t="s">
        <v>2110</v>
      </c>
      <c r="G1733" t="s">
        <v>2097</v>
      </c>
    </row>
    <row r="1734" spans="1:7">
      <c r="A1734" s="69" t="s">
        <v>882</v>
      </c>
      <c r="B1734" s="76" t="s">
        <v>883</v>
      </c>
      <c r="C1734" s="239">
        <v>45937</v>
      </c>
      <c r="D1734" s="89">
        <v>1014</v>
      </c>
      <c r="G1734" t="s">
        <v>2097</v>
      </c>
    </row>
    <row r="1735" spans="1:7">
      <c r="A1735" s="235" t="s">
        <v>1520</v>
      </c>
      <c r="B1735" s="235" t="s">
        <v>1241</v>
      </c>
      <c r="C1735" s="239">
        <v>45937</v>
      </c>
      <c r="D1735" s="11">
        <v>416</v>
      </c>
      <c r="G1735" t="s">
        <v>2097</v>
      </c>
    </row>
    <row r="1736" spans="1:7" ht="15.75">
      <c r="A1736" s="76" t="s">
        <v>1520</v>
      </c>
      <c r="B1736" s="175" t="s">
        <v>1485</v>
      </c>
      <c r="C1736" s="239">
        <v>45937</v>
      </c>
      <c r="D1736" s="11">
        <v>871</v>
      </c>
      <c r="G1736" t="s">
        <v>2097</v>
      </c>
    </row>
    <row r="1737" spans="1:7">
      <c r="A1737" s="234" t="s">
        <v>917</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1250</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1064</v>
      </c>
      <c r="B1743" s="76" t="s">
        <v>56</v>
      </c>
      <c r="C1743" s="23">
        <v>45938</v>
      </c>
      <c r="D1743" s="11">
        <v>308</v>
      </c>
      <c r="F1743" s="11" t="s">
        <v>2113</v>
      </c>
      <c r="G1743" t="s">
        <v>2097</v>
      </c>
    </row>
    <row r="1744" spans="1:7">
      <c r="A1744" s="234" t="s">
        <v>1029</v>
      </c>
      <c r="B1744" s="235" t="s">
        <v>56</v>
      </c>
      <c r="C1744" s="23">
        <v>45938</v>
      </c>
      <c r="D1744" s="11">
        <v>334</v>
      </c>
      <c r="F1744" s="11" t="s">
        <v>2051</v>
      </c>
      <c r="G1744" t="s">
        <v>2097</v>
      </c>
    </row>
    <row r="1745" spans="1:7" ht="15.75">
      <c r="A1745" s="76" t="s">
        <v>973</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1241</v>
      </c>
      <c r="C1747" s="23">
        <v>45938</v>
      </c>
      <c r="D1747" s="11">
        <v>418</v>
      </c>
      <c r="G1747" t="s">
        <v>2097</v>
      </c>
    </row>
    <row r="1748" spans="1:7">
      <c r="A1748" s="235" t="s">
        <v>917</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1064</v>
      </c>
      <c r="B1753" s="331" t="s">
        <v>56</v>
      </c>
      <c r="C1753" s="23">
        <v>45939</v>
      </c>
      <c r="F1753" s="478" t="s">
        <v>104</v>
      </c>
      <c r="G1753" t="s">
        <v>2097</v>
      </c>
    </row>
    <row r="1754" spans="1:7" ht="15.75">
      <c r="A1754" s="27" t="s">
        <v>973</v>
      </c>
      <c r="B1754" s="175" t="s">
        <v>1485</v>
      </c>
      <c r="C1754" s="239">
        <v>45939</v>
      </c>
      <c r="F1754" s="11" t="s">
        <v>1976</v>
      </c>
      <c r="G1754" t="s">
        <v>2097</v>
      </c>
    </row>
    <row r="1755" spans="1:7">
      <c r="A1755" s="253" t="s">
        <v>882</v>
      </c>
      <c r="B1755" s="843" t="s">
        <v>883</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1241</v>
      </c>
      <c r="C1757" s="23">
        <v>45939</v>
      </c>
      <c r="F1757" s="478" t="s">
        <v>104</v>
      </c>
      <c r="G1757" t="s">
        <v>2097</v>
      </c>
    </row>
    <row r="1758" spans="1:7">
      <c r="A1758" s="50" t="s">
        <v>917</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1064</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1060</v>
      </c>
      <c r="B1764" s="175" t="s">
        <v>1485</v>
      </c>
      <c r="C1764" s="239">
        <v>45940</v>
      </c>
      <c r="F1764" s="263" t="s">
        <v>2115</v>
      </c>
      <c r="G1764" t="s">
        <v>2097</v>
      </c>
    </row>
    <row r="1765" spans="1:7">
      <c r="A1765" s="556" t="s">
        <v>1520</v>
      </c>
      <c r="B1765" s="556" t="s">
        <v>1241</v>
      </c>
      <c r="C1765" s="23">
        <v>45940</v>
      </c>
      <c r="F1765" s="240" t="s">
        <v>2116</v>
      </c>
      <c r="G1765" t="s">
        <v>2097</v>
      </c>
    </row>
    <row r="1766" spans="1:7" ht="15.75">
      <c r="A1766" s="76" t="s">
        <v>1368</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1070</v>
      </c>
      <c r="B1773" s="234" t="s">
        <v>56</v>
      </c>
      <c r="C1773" s="23">
        <v>45943</v>
      </c>
      <c r="D1773" s="89">
        <v>1768</v>
      </c>
      <c r="G1773" t="s">
        <v>2097</v>
      </c>
    </row>
    <row r="1774" spans="1:7" ht="15.75">
      <c r="A1774" s="76" t="s">
        <v>1060</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890</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1161</v>
      </c>
      <c r="B1780" s="175" t="s">
        <v>1485</v>
      </c>
      <c r="C1780" s="239">
        <v>45944</v>
      </c>
      <c r="F1780" s="263" t="s">
        <v>2120</v>
      </c>
      <c r="G1780" t="s">
        <v>2097</v>
      </c>
    </row>
    <row r="1781" spans="1:7">
      <c r="A1781" s="273" t="s">
        <v>600</v>
      </c>
      <c r="B1781" s="234" t="s">
        <v>56</v>
      </c>
      <c r="C1781" s="23">
        <v>45944</v>
      </c>
      <c r="D1781" s="11">
        <v>150</v>
      </c>
      <c r="G1781" t="s">
        <v>2097</v>
      </c>
    </row>
    <row r="1782" spans="1:7">
      <c r="A1782" s="76" t="s">
        <v>1070</v>
      </c>
      <c r="B1782" s="76" t="s">
        <v>56</v>
      </c>
      <c r="C1782" s="239">
        <v>45944</v>
      </c>
      <c r="D1782" s="11">
        <v>510</v>
      </c>
      <c r="F1782" s="11" t="s">
        <v>2121</v>
      </c>
      <c r="G1782" t="s">
        <v>2097</v>
      </c>
    </row>
    <row r="1783" spans="1:7">
      <c r="A1783" s="76" t="s">
        <v>1074</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903</v>
      </c>
      <c r="B1786" s="556" t="s">
        <v>54</v>
      </c>
      <c r="C1786" s="23">
        <v>45944</v>
      </c>
      <c r="D1786" s="11">
        <v>927</v>
      </c>
      <c r="F1786" s="11" t="s">
        <v>2104</v>
      </c>
      <c r="G1786" t="s">
        <v>2097</v>
      </c>
    </row>
    <row r="1787" spans="1:7" ht="15.75">
      <c r="A1787" s="178" t="s">
        <v>890</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1161</v>
      </c>
      <c r="B1790" s="175" t="s">
        <v>1485</v>
      </c>
      <c r="C1790" s="239">
        <v>45945</v>
      </c>
      <c r="D1790" s="11">
        <v>240</v>
      </c>
      <c r="E1790" s="74">
        <v>270</v>
      </c>
      <c r="F1790" s="11" t="s">
        <v>2125</v>
      </c>
      <c r="G1790" t="s">
        <v>2097</v>
      </c>
    </row>
    <row r="1791" spans="1:7">
      <c r="A1791" s="244" t="s">
        <v>1074</v>
      </c>
      <c r="B1791" s="244" t="s">
        <v>56</v>
      </c>
      <c r="C1791" s="23">
        <v>45945</v>
      </c>
      <c r="D1791" s="89">
        <v>1312</v>
      </c>
      <c r="F1791" s="11" t="s">
        <v>2126</v>
      </c>
      <c r="G1791" t="s">
        <v>2097</v>
      </c>
    </row>
    <row r="1792" spans="1:7">
      <c r="A1792" s="244" t="s">
        <v>1062</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882</v>
      </c>
      <c r="B1794" s="175" t="s">
        <v>1485</v>
      </c>
      <c r="C1794" s="239">
        <v>45945</v>
      </c>
      <c r="D1794" s="11">
        <v>986</v>
      </c>
      <c r="G1794" t="s">
        <v>2097</v>
      </c>
    </row>
    <row r="1795" spans="1:7">
      <c r="A1795" s="234" t="s">
        <v>909</v>
      </c>
      <c r="B1795" s="273" t="s">
        <v>2129</v>
      </c>
      <c r="C1795" s="23">
        <v>45945</v>
      </c>
      <c r="D1795" s="89">
        <v>1457</v>
      </c>
      <c r="F1795" s="11" t="s">
        <v>2130</v>
      </c>
      <c r="G1795" t="s">
        <v>2097</v>
      </c>
    </row>
    <row r="1796" spans="1:7">
      <c r="A1796" s="263" t="s">
        <v>903</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1074</v>
      </c>
      <c r="B1800" s="76" t="s">
        <v>56</v>
      </c>
      <c r="C1800" s="239">
        <v>45946</v>
      </c>
      <c r="D1800" s="11">
        <v>359</v>
      </c>
      <c r="F1800" s="11" t="s">
        <v>2133</v>
      </c>
      <c r="G1800" t="s">
        <v>2097</v>
      </c>
    </row>
    <row r="1801" spans="1:7">
      <c r="A1801" s="236" t="s">
        <v>1062</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909</v>
      </c>
      <c r="B1805" s="233" t="s">
        <v>2129</v>
      </c>
      <c r="C1805" s="239">
        <v>45946</v>
      </c>
      <c r="D1805" s="89">
        <v>1142</v>
      </c>
      <c r="F1805" s="11" t="s">
        <v>2135</v>
      </c>
      <c r="G1805" t="s">
        <v>2097</v>
      </c>
    </row>
    <row r="1806" spans="1:7">
      <c r="A1806" s="234" t="s">
        <v>903</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1064</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909</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1062</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909</v>
      </c>
      <c r="B1820" s="244" t="s">
        <v>2129</v>
      </c>
      <c r="C1820" s="23">
        <v>45950</v>
      </c>
      <c r="D1820" s="89">
        <v>1186</v>
      </c>
      <c r="F1820" s="11" t="s">
        <v>1979</v>
      </c>
      <c r="G1820" t="s">
        <v>2097</v>
      </c>
    </row>
    <row r="1821" spans="1:7">
      <c r="A1821" s="556" t="s">
        <v>903</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1074</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1068</v>
      </c>
      <c r="B1826" s="623" t="s">
        <v>56</v>
      </c>
      <c r="C1826" s="23">
        <v>45951</v>
      </c>
      <c r="D1826" s="89">
        <v>1007</v>
      </c>
      <c r="F1826" s="11" t="s">
        <v>2145</v>
      </c>
      <c r="G1826" t="s">
        <v>2097</v>
      </c>
    </row>
    <row r="1827" spans="1:7">
      <c r="A1827" s="251" t="s">
        <v>1103</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909</v>
      </c>
      <c r="B1829" s="251" t="s">
        <v>2129</v>
      </c>
      <c r="C1829" s="23">
        <v>45951</v>
      </c>
      <c r="D1829" s="89">
        <v>1564</v>
      </c>
      <c r="F1829" s="11" t="s">
        <v>2147</v>
      </c>
      <c r="G1829" t="s">
        <v>2097</v>
      </c>
    </row>
    <row r="1830" spans="1:7">
      <c r="A1830" s="11" t="s">
        <v>903</v>
      </c>
      <c r="B1830" s="76" t="s">
        <v>54</v>
      </c>
      <c r="C1830" s="23">
        <v>45951</v>
      </c>
      <c r="D1830" s="11">
        <v>527</v>
      </c>
      <c r="F1830" s="11" t="s">
        <v>2136</v>
      </c>
      <c r="G1830" t="s">
        <v>2097</v>
      </c>
    </row>
    <row r="1831" spans="1:7">
      <c r="A1831" s="449" t="s">
        <v>945</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1103</v>
      </c>
      <c r="B1835" s="76" t="s">
        <v>56</v>
      </c>
      <c r="C1835" s="23">
        <v>45952</v>
      </c>
      <c r="D1835" s="89">
        <v>1604</v>
      </c>
      <c r="F1835" s="11" t="s">
        <v>2150</v>
      </c>
      <c r="G1835" t="s">
        <v>2097</v>
      </c>
    </row>
    <row r="1836" spans="1:7">
      <c r="A1836" s="851" t="s">
        <v>1068</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909</v>
      </c>
      <c r="B1838" s="677" t="s">
        <v>2129</v>
      </c>
      <c r="C1838" s="23">
        <v>45952</v>
      </c>
      <c r="D1838" s="89">
        <v>1012</v>
      </c>
      <c r="F1838" s="11" t="s">
        <v>2153</v>
      </c>
      <c r="G1838" t="s">
        <v>2097</v>
      </c>
    </row>
    <row r="1839" spans="1:7">
      <c r="A1839" s="11" t="s">
        <v>903</v>
      </c>
      <c r="B1839" s="247" t="s">
        <v>54</v>
      </c>
      <c r="C1839" s="23">
        <v>45952</v>
      </c>
      <c r="D1839" s="11">
        <v>553</v>
      </c>
      <c r="G1839" t="s">
        <v>2097</v>
      </c>
    </row>
    <row r="1840" spans="1:7">
      <c r="A1840" s="82" t="s">
        <v>945</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1103</v>
      </c>
      <c r="B1846" s="76" t="s">
        <v>56</v>
      </c>
      <c r="C1846" s="23">
        <v>45953</v>
      </c>
      <c r="D1846" s="89">
        <v>1268</v>
      </c>
      <c r="F1846" s="11" t="s">
        <v>2157</v>
      </c>
      <c r="G1846" t="s">
        <v>2097</v>
      </c>
    </row>
    <row r="1847" spans="1:7">
      <c r="A1847" s="851" t="s">
        <v>1068</v>
      </c>
      <c r="B1847" s="331" t="s">
        <v>56</v>
      </c>
      <c r="C1847" s="23">
        <v>45953</v>
      </c>
      <c r="D1847" s="89">
        <v>1544</v>
      </c>
      <c r="F1847" s="11" t="s">
        <v>2158</v>
      </c>
      <c r="G1847" t="s">
        <v>2097</v>
      </c>
    </row>
    <row r="1848" spans="1:7" ht="15.75">
      <c r="A1848" s="11" t="s">
        <v>973</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909</v>
      </c>
      <c r="B1850" s="677" t="s">
        <v>2129</v>
      </c>
      <c r="C1850" s="23">
        <v>45953</v>
      </c>
      <c r="D1850" s="11">
        <v>588</v>
      </c>
      <c r="F1850" s="11" t="s">
        <v>2159</v>
      </c>
      <c r="G1850" t="s">
        <v>2097</v>
      </c>
    </row>
    <row r="1851" spans="1:7">
      <c r="A1851" s="82" t="s">
        <v>945</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907</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1068</v>
      </c>
      <c r="B1866" s="76" t="s">
        <v>56</v>
      </c>
      <c r="C1866" s="23">
        <v>45957</v>
      </c>
      <c r="D1866" s="11">
        <v>587</v>
      </c>
      <c r="F1866" s="11" t="s">
        <v>2169</v>
      </c>
      <c r="G1866" t="s">
        <v>2097</v>
      </c>
    </row>
    <row r="1867" spans="1:7">
      <c r="A1867" s="627" t="s">
        <v>1103</v>
      </c>
      <c r="B1867" s="315" t="s">
        <v>56</v>
      </c>
      <c r="C1867" s="23">
        <v>45957</v>
      </c>
      <c r="D1867" s="89">
        <v>1310</v>
      </c>
      <c r="F1867" s="11" t="s">
        <v>2170</v>
      </c>
      <c r="G1867" t="s">
        <v>2097</v>
      </c>
    </row>
    <row r="1868" spans="1:7">
      <c r="A1868" s="251" t="s">
        <v>973</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907</v>
      </c>
      <c r="B1870" s="677" t="s">
        <v>2129</v>
      </c>
      <c r="C1870" s="23">
        <v>45957</v>
      </c>
      <c r="D1870" s="89">
        <v>1323</v>
      </c>
      <c r="F1870" s="11" t="s">
        <v>2171</v>
      </c>
      <c r="G1870" t="s">
        <v>2097</v>
      </c>
    </row>
    <row r="1871" spans="1:7">
      <c r="A1871" s="50" t="s">
        <v>903</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1072</v>
      </c>
      <c r="B1879" s="76" t="s">
        <v>56</v>
      </c>
      <c r="C1879" s="23">
        <v>45958</v>
      </c>
      <c r="D1879" s="89">
        <v>1509</v>
      </c>
      <c r="F1879" s="11" t="s">
        <v>2175</v>
      </c>
      <c r="G1879" t="s">
        <v>2097</v>
      </c>
    </row>
    <row r="1880" spans="1:7">
      <c r="A1880" s="627" t="s">
        <v>1066</v>
      </c>
      <c r="B1880" s="315" t="s">
        <v>56</v>
      </c>
      <c r="C1880" s="23">
        <v>45958</v>
      </c>
      <c r="D1880" s="89">
        <v>1678</v>
      </c>
      <c r="F1880" s="11" t="s">
        <v>2176</v>
      </c>
      <c r="G1880" t="s">
        <v>2097</v>
      </c>
    </row>
    <row r="1881" spans="1:7">
      <c r="A1881" s="851" t="s">
        <v>1068</v>
      </c>
      <c r="B1881" s="331" t="s">
        <v>56</v>
      </c>
      <c r="C1881" s="23">
        <v>45958</v>
      </c>
      <c r="D1881" s="89">
        <v>115</v>
      </c>
      <c r="F1881" s="11" t="s">
        <v>2065</v>
      </c>
      <c r="G1881" t="s">
        <v>2097</v>
      </c>
    </row>
    <row r="1882" spans="1:7" ht="15.75">
      <c r="A1882" s="11" t="s">
        <v>973</v>
      </c>
      <c r="B1882" s="175" t="s">
        <v>1485</v>
      </c>
      <c r="C1882" s="239">
        <v>45958</v>
      </c>
      <c r="D1882" s="11">
        <v>60</v>
      </c>
      <c r="E1882" s="74">
        <v>886</v>
      </c>
      <c r="F1882" s="11" t="s">
        <v>2177</v>
      </c>
      <c r="G1882" t="s">
        <v>2097</v>
      </c>
    </row>
    <row r="1883" spans="1:7">
      <c r="A1883" s="872" t="s">
        <v>907</v>
      </c>
      <c r="B1883" s="677" t="s">
        <v>2129</v>
      </c>
      <c r="C1883" s="23">
        <v>45958</v>
      </c>
      <c r="D1883" s="89">
        <v>1516</v>
      </c>
      <c r="F1883" s="11" t="s">
        <v>2178</v>
      </c>
      <c r="G1883" t="s">
        <v>2097</v>
      </c>
    </row>
    <row r="1884" spans="1:7">
      <c r="A1884" s="11" t="s">
        <v>903</v>
      </c>
      <c r="B1884" s="247" t="s">
        <v>54</v>
      </c>
      <c r="C1884" s="23">
        <v>45958</v>
      </c>
      <c r="D1884" s="89">
        <v>1224</v>
      </c>
      <c r="G1884" t="s">
        <v>2097</v>
      </c>
    </row>
    <row r="1885" spans="1:7">
      <c r="A1885" s="50" t="s">
        <v>903</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1072</v>
      </c>
      <c r="B1893" s="247" t="s">
        <v>56</v>
      </c>
      <c r="C1893" s="23">
        <v>45959</v>
      </c>
      <c r="D1893" s="89">
        <v>1087</v>
      </c>
      <c r="F1893" s="11" t="s">
        <v>2184</v>
      </c>
      <c r="G1893" t="s">
        <v>2097</v>
      </c>
    </row>
    <row r="1894" spans="1:7">
      <c r="A1894" s="478" t="s">
        <v>907</v>
      </c>
      <c r="B1894" s="95" t="s">
        <v>2129</v>
      </c>
      <c r="C1894" s="23">
        <v>45959</v>
      </c>
      <c r="D1894" s="11">
        <v>790</v>
      </c>
      <c r="F1894" s="11" t="s">
        <v>2185</v>
      </c>
      <c r="G1894" t="s">
        <v>2097</v>
      </c>
    </row>
    <row r="1895" spans="1:7">
      <c r="A1895" s="11" t="s">
        <v>903</v>
      </c>
      <c r="B1895" s="247" t="s">
        <v>54</v>
      </c>
      <c r="C1895" s="23">
        <v>45959</v>
      </c>
      <c r="D1895" s="11">
        <v>343</v>
      </c>
      <c r="G1895" t="s">
        <v>2097</v>
      </c>
    </row>
    <row r="1896" spans="1:7">
      <c r="A1896" s="82" t="s">
        <v>895</v>
      </c>
      <c r="B1896" s="50" t="s">
        <v>54</v>
      </c>
      <c r="C1896" s="23">
        <v>45959</v>
      </c>
      <c r="D1896" s="89">
        <v>3179</v>
      </c>
      <c r="G1896" t="s">
        <v>2097</v>
      </c>
    </row>
    <row r="1897" spans="1:7" ht="15.75">
      <c r="A1897" s="76" t="s">
        <v>882</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1072</v>
      </c>
      <c r="B1904" s="247" t="s">
        <v>56</v>
      </c>
      <c r="C1904" s="23">
        <v>45960</v>
      </c>
      <c r="D1904" s="11">
        <v>777</v>
      </c>
      <c r="F1904" s="11" t="s">
        <v>2193</v>
      </c>
      <c r="G1904" t="s">
        <v>2097</v>
      </c>
    </row>
    <row r="1905" spans="1:7">
      <c r="A1905" s="11" t="s">
        <v>1066</v>
      </c>
      <c r="B1905" s="635" t="s">
        <v>56</v>
      </c>
      <c r="C1905" s="23">
        <v>45960</v>
      </c>
      <c r="D1905" s="11">
        <v>394</v>
      </c>
      <c r="E1905" s="250">
        <v>1275</v>
      </c>
      <c r="F1905" s="11" t="s">
        <v>2194</v>
      </c>
      <c r="G1905" t="s">
        <v>2097</v>
      </c>
    </row>
    <row r="1906" spans="1:7">
      <c r="A1906" s="852" t="s">
        <v>1157</v>
      </c>
      <c r="B1906" s="251" t="s">
        <v>56</v>
      </c>
      <c r="C1906" s="23">
        <v>45960</v>
      </c>
      <c r="D1906" s="11">
        <v>978</v>
      </c>
      <c r="G1906" t="s">
        <v>2097</v>
      </c>
    </row>
    <row r="1907" spans="1:7" ht="15.75">
      <c r="A1907" s="11" t="s">
        <v>1170</v>
      </c>
      <c r="B1907" s="175" t="s">
        <v>1485</v>
      </c>
      <c r="C1907" s="239">
        <v>45960</v>
      </c>
      <c r="D1907" s="11">
        <v>502</v>
      </c>
      <c r="E1907" s="135"/>
      <c r="F1907" s="50" t="s">
        <v>1921</v>
      </c>
      <c r="G1907" t="s">
        <v>2097</v>
      </c>
    </row>
    <row r="1908" spans="1:7" ht="15.75">
      <c r="A1908" s="11" t="s">
        <v>1068</v>
      </c>
      <c r="B1908" s="175" t="s">
        <v>1485</v>
      </c>
      <c r="C1908" s="239">
        <v>45960</v>
      </c>
      <c r="D1908" s="74"/>
      <c r="E1908" s="11">
        <v>669</v>
      </c>
      <c r="G1908" t="s">
        <v>2097</v>
      </c>
    </row>
    <row r="1909" spans="1:7">
      <c r="A1909" s="103" t="s">
        <v>1070</v>
      </c>
      <c r="B1909" s="103" t="s">
        <v>56</v>
      </c>
      <c r="C1909" s="23">
        <v>45960</v>
      </c>
      <c r="D1909" s="74"/>
      <c r="E1909" s="11"/>
      <c r="F1909" s="88" t="s">
        <v>2195</v>
      </c>
      <c r="G1909" t="s">
        <v>2097</v>
      </c>
    </row>
    <row r="1910" spans="1:7">
      <c r="A1910" s="11" t="s">
        <v>903</v>
      </c>
      <c r="B1910" s="247" t="s">
        <v>54</v>
      </c>
      <c r="C1910" s="23">
        <v>45960</v>
      </c>
      <c r="E1910" s="182"/>
      <c r="F1910" s="76" t="s">
        <v>1586</v>
      </c>
      <c r="G1910" t="s">
        <v>2097</v>
      </c>
    </row>
    <row r="1911" spans="1:7">
      <c r="A1911" s="478" t="s">
        <v>907</v>
      </c>
      <c r="B1911" s="95" t="s">
        <v>2129</v>
      </c>
      <c r="C1911" s="23">
        <v>45960</v>
      </c>
      <c r="D1911" s="11">
        <v>930</v>
      </c>
      <c r="F1911" s="11" t="s">
        <v>2101</v>
      </c>
      <c r="G1911" t="s">
        <v>2097</v>
      </c>
    </row>
    <row r="1912" spans="1:7">
      <c r="A1912" s="296" t="s">
        <v>897</v>
      </c>
      <c r="B1912" s="586" t="s">
        <v>2196</v>
      </c>
      <c r="C1912" s="23">
        <v>45960</v>
      </c>
      <c r="D1912" s="11">
        <v>346</v>
      </c>
      <c r="G1912" t="s">
        <v>2097</v>
      </c>
    </row>
    <row r="1913" spans="1:7" ht="15.75">
      <c r="A1913" s="178" t="s">
        <v>882</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1072</v>
      </c>
      <c r="B1920" s="235" t="s">
        <v>56</v>
      </c>
      <c r="C1920" s="23">
        <v>45961</v>
      </c>
      <c r="F1920" s="27" t="s">
        <v>2200</v>
      </c>
      <c r="G1920" t="s">
        <v>2097</v>
      </c>
    </row>
    <row r="1921" spans="1:7" ht="15.75">
      <c r="A1921" s="11" t="s">
        <v>1072</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907</v>
      </c>
      <c r="B1923" s="677" t="s">
        <v>2129</v>
      </c>
      <c r="C1923" s="23">
        <v>45961</v>
      </c>
      <c r="D1923" s="11">
        <v>408</v>
      </c>
      <c r="F1923" s="11" t="s">
        <v>2201</v>
      </c>
      <c r="G1923" t="s">
        <v>2097</v>
      </c>
    </row>
    <row r="1924" spans="1:7">
      <c r="A1924" s="11" t="s">
        <v>897</v>
      </c>
      <c r="B1924" s="247" t="s">
        <v>2202</v>
      </c>
      <c r="C1924" s="23">
        <v>45961</v>
      </c>
      <c r="F1924" s="249" t="s">
        <v>1762</v>
      </c>
      <c r="G1924" t="s">
        <v>2097</v>
      </c>
    </row>
    <row r="1925" spans="1:7">
      <c r="A1925" s="296" t="s">
        <v>945</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1157</v>
      </c>
      <c r="B1928" s="274" t="s">
        <v>56</v>
      </c>
      <c r="C1928" s="23">
        <v>45964</v>
      </c>
      <c r="D1928" s="89">
        <v>1420</v>
      </c>
      <c r="F1928" s="11" t="s">
        <v>1926</v>
      </c>
      <c r="G1928" t="s">
        <v>2203</v>
      </c>
    </row>
    <row r="1929" spans="1:7">
      <c r="A1929" s="271" t="s">
        <v>1103</v>
      </c>
      <c r="B1929" s="274" t="s">
        <v>56</v>
      </c>
      <c r="C1929" s="23">
        <v>45964</v>
      </c>
      <c r="D1929" s="11">
        <v>701</v>
      </c>
      <c r="F1929" s="11" t="s">
        <v>2043</v>
      </c>
      <c r="G1929" t="s">
        <v>2203</v>
      </c>
    </row>
    <row r="1930" spans="1:7">
      <c r="A1930" s="76" t="s">
        <v>1081</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1170</v>
      </c>
      <c r="B1932" s="175" t="s">
        <v>1485</v>
      </c>
      <c r="C1932" s="239">
        <v>45964</v>
      </c>
      <c r="D1932" s="11">
        <v>259</v>
      </c>
      <c r="G1932" t="s">
        <v>2203</v>
      </c>
    </row>
    <row r="1933" spans="1:7">
      <c r="A1933" s="233" t="s">
        <v>945</v>
      </c>
      <c r="B1933" s="274" t="s">
        <v>2129</v>
      </c>
      <c r="C1933" s="23">
        <v>45964</v>
      </c>
      <c r="D1933" s="11">
        <v>463</v>
      </c>
      <c r="G1933" t="s">
        <v>2203</v>
      </c>
    </row>
    <row r="1934" spans="1:7">
      <c r="A1934" s="234" t="s">
        <v>895</v>
      </c>
      <c r="B1934" s="234" t="s">
        <v>54</v>
      </c>
      <c r="C1934" s="23">
        <v>45964</v>
      </c>
      <c r="D1934" s="11">
        <v>882</v>
      </c>
      <c r="F1934" s="11" t="s">
        <v>2205</v>
      </c>
      <c r="G1934" t="s">
        <v>2203</v>
      </c>
    </row>
    <row r="1935" spans="1:7" ht="15.75">
      <c r="A1935" s="76" t="s">
        <v>882</v>
      </c>
      <c r="B1935" s="175" t="s">
        <v>1485</v>
      </c>
      <c r="C1935" s="239">
        <v>45964</v>
      </c>
      <c r="F1935" s="11" t="s">
        <v>1950</v>
      </c>
      <c r="G1935" t="s">
        <v>2203</v>
      </c>
    </row>
    <row r="1936" spans="1:7">
      <c r="A1936" s="233" t="s">
        <v>882</v>
      </c>
      <c r="B1936" s="274" t="s">
        <v>2206</v>
      </c>
      <c r="C1936" s="23">
        <v>45964</v>
      </c>
      <c r="E1936" s="250">
        <v>3846</v>
      </c>
      <c r="F1936" s="11" t="s">
        <v>2207</v>
      </c>
      <c r="G1936" t="s">
        <v>2203</v>
      </c>
    </row>
    <row r="1937" spans="1:7">
      <c r="A1937" s="235" t="s">
        <v>882</v>
      </c>
      <c r="B1937" s="273" t="s">
        <v>883</v>
      </c>
      <c r="C1937" s="23">
        <v>45964</v>
      </c>
      <c r="F1937" s="613" t="s">
        <v>2208</v>
      </c>
      <c r="G1937" t="s">
        <v>2203</v>
      </c>
    </row>
    <row r="1938" spans="1:7" ht="15.75">
      <c r="A1938" s="76" t="s">
        <v>957</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1265</v>
      </c>
      <c r="B1942" s="27" t="s">
        <v>58</v>
      </c>
      <c r="C1942" s="239">
        <v>45965</v>
      </c>
      <c r="D1942" s="11">
        <v>363</v>
      </c>
      <c r="G1942" t="s">
        <v>2203</v>
      </c>
    </row>
    <row r="1943" spans="1:7">
      <c r="A1943" s="449" t="s">
        <v>1265</v>
      </c>
      <c r="B1943" s="449" t="s">
        <v>52</v>
      </c>
      <c r="C1943" s="23">
        <v>45965</v>
      </c>
      <c r="D1943" s="11">
        <v>778</v>
      </c>
      <c r="G1943" t="s">
        <v>2203</v>
      </c>
    </row>
    <row r="1944" spans="1:7">
      <c r="A1944" s="82" t="s">
        <v>1265</v>
      </c>
      <c r="B1944" s="11" t="s">
        <v>2089</v>
      </c>
      <c r="C1944" s="23">
        <v>45965</v>
      </c>
      <c r="D1944" s="11">
        <v>550</v>
      </c>
      <c r="G1944" t="s">
        <v>2203</v>
      </c>
    </row>
    <row r="1945" spans="1:7">
      <c r="A1945" s="627" t="s">
        <v>1081</v>
      </c>
      <c r="B1945" s="11" t="s">
        <v>56</v>
      </c>
      <c r="C1945" s="23">
        <v>45965</v>
      </c>
      <c r="D1945" s="89">
        <v>1120</v>
      </c>
      <c r="F1945" s="11" t="s">
        <v>2210</v>
      </c>
      <c r="G1945" t="s">
        <v>2203</v>
      </c>
    </row>
    <row r="1946" spans="1:7">
      <c r="A1946" s="76" t="s">
        <v>1157</v>
      </c>
      <c r="B1946" s="76" t="s">
        <v>56</v>
      </c>
      <c r="C1946" s="23">
        <v>45965</v>
      </c>
      <c r="D1946" s="11">
        <v>990</v>
      </c>
      <c r="F1946" s="11" t="s">
        <v>1626</v>
      </c>
      <c r="G1946" t="s">
        <v>2203</v>
      </c>
    </row>
    <row r="1947" spans="1:7">
      <c r="A1947" s="50" t="s">
        <v>1170</v>
      </c>
      <c r="B1947" s="235" t="s">
        <v>1561</v>
      </c>
      <c r="C1947" s="23">
        <v>45965</v>
      </c>
      <c r="D1947" s="11">
        <v>817</v>
      </c>
      <c r="G1947" t="s">
        <v>2203</v>
      </c>
    </row>
    <row r="1948" spans="1:7" ht="15.75">
      <c r="A1948" s="11" t="s">
        <v>1170</v>
      </c>
      <c r="B1948" s="175" t="s">
        <v>1485</v>
      </c>
      <c r="C1948" s="239">
        <v>45965</v>
      </c>
      <c r="D1948" s="11">
        <v>270</v>
      </c>
      <c r="G1948" t="s">
        <v>2203</v>
      </c>
    </row>
    <row r="1949" spans="1:7">
      <c r="A1949" s="872" t="s">
        <v>945</v>
      </c>
      <c r="B1949" s="103" t="s">
        <v>2129</v>
      </c>
      <c r="C1949" s="23">
        <v>45965</v>
      </c>
      <c r="D1949" s="11">
        <v>633</v>
      </c>
      <c r="G1949" t="s">
        <v>2203</v>
      </c>
    </row>
    <row r="1950" spans="1:7">
      <c r="A1950" s="11" t="s">
        <v>897</v>
      </c>
      <c r="B1950" s="76" t="s">
        <v>2202</v>
      </c>
      <c r="C1950" s="23">
        <v>45965</v>
      </c>
      <c r="D1950" s="11">
        <v>379</v>
      </c>
      <c r="F1950" s="11" t="s">
        <v>2211</v>
      </c>
      <c r="G1950" t="s">
        <v>2203</v>
      </c>
    </row>
    <row r="1951" spans="1:7">
      <c r="A1951" s="82" t="s">
        <v>895</v>
      </c>
      <c r="B1951" s="11" t="s">
        <v>54</v>
      </c>
      <c r="C1951" s="23">
        <v>45965</v>
      </c>
      <c r="D1951" s="89">
        <v>1072</v>
      </c>
      <c r="F1951" s="11" t="s">
        <v>2212</v>
      </c>
      <c r="G1951" t="s">
        <v>2203</v>
      </c>
    </row>
    <row r="1952" spans="1:7">
      <c r="A1952" s="664" t="s">
        <v>909</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1265</v>
      </c>
      <c r="B1956" s="76" t="s">
        <v>58</v>
      </c>
      <c r="C1956" s="239">
        <v>45966</v>
      </c>
      <c r="D1956" s="89">
        <v>1113</v>
      </c>
      <c r="E1956" s="182"/>
      <c r="F1956" s="103"/>
      <c r="G1956" t="s">
        <v>2203</v>
      </c>
    </row>
    <row r="1957" spans="1:7">
      <c r="A1957" s="244" t="s">
        <v>1265</v>
      </c>
      <c r="B1957" s="244" t="s">
        <v>52</v>
      </c>
      <c r="C1957" s="23">
        <v>45966</v>
      </c>
      <c r="D1957" s="11">
        <v>885</v>
      </c>
      <c r="G1957" t="s">
        <v>2203</v>
      </c>
    </row>
    <row r="1958" spans="1:7">
      <c r="A1958" s="76" t="s">
        <v>1081</v>
      </c>
      <c r="B1958" s="76" t="s">
        <v>56</v>
      </c>
      <c r="C1958" s="23">
        <v>45966</v>
      </c>
      <c r="D1958" s="89">
        <v>1488</v>
      </c>
      <c r="F1958" s="11" t="s">
        <v>2214</v>
      </c>
      <c r="G1958" t="s">
        <v>2203</v>
      </c>
    </row>
    <row r="1959" spans="1:7">
      <c r="A1959" s="233" t="s">
        <v>1157</v>
      </c>
      <c r="B1959" s="233" t="s">
        <v>56</v>
      </c>
      <c r="C1959" s="23">
        <v>45966</v>
      </c>
      <c r="D1959" s="11">
        <v>549</v>
      </c>
      <c r="F1959" s="11" t="s">
        <v>1647</v>
      </c>
      <c r="G1959" t="s">
        <v>2203</v>
      </c>
    </row>
    <row r="1960" spans="1:7">
      <c r="A1960" s="234" t="s">
        <v>1170</v>
      </c>
      <c r="B1960" s="235" t="s">
        <v>1561</v>
      </c>
      <c r="C1960" s="23">
        <v>45966</v>
      </c>
      <c r="D1960" s="89">
        <v>1377</v>
      </c>
      <c r="G1960" t="s">
        <v>2203</v>
      </c>
    </row>
    <row r="1961" spans="1:7" ht="15.75">
      <c r="A1961" s="76" t="s">
        <v>1170</v>
      </c>
      <c r="B1961" s="175" t="s">
        <v>1485</v>
      </c>
      <c r="C1961" s="239">
        <v>45966</v>
      </c>
      <c r="D1961" s="11">
        <v>829</v>
      </c>
      <c r="G1961" t="s">
        <v>2203</v>
      </c>
    </row>
    <row r="1962" spans="1:7">
      <c r="A1962" s="233" t="s">
        <v>1173</v>
      </c>
      <c r="B1962" s="233" t="s">
        <v>56</v>
      </c>
      <c r="C1962" s="23">
        <v>45966</v>
      </c>
      <c r="D1962" s="89">
        <v>1031</v>
      </c>
      <c r="G1962" t="s">
        <v>2203</v>
      </c>
    </row>
    <row r="1963" spans="1:7">
      <c r="A1963" s="76" t="s">
        <v>945</v>
      </c>
      <c r="B1963" s="76" t="s">
        <v>2129</v>
      </c>
      <c r="C1963" s="23">
        <v>45966</v>
      </c>
      <c r="D1963" s="11">
        <v>625</v>
      </c>
      <c r="G1963" t="s">
        <v>2203</v>
      </c>
    </row>
    <row r="1964" spans="1:7">
      <c r="A1964" s="233" t="s">
        <v>897</v>
      </c>
      <c r="B1964" s="233" t="s">
        <v>2202</v>
      </c>
      <c r="C1964" s="23">
        <v>45966</v>
      </c>
      <c r="D1964" s="11">
        <v>208</v>
      </c>
      <c r="F1964" s="11" t="s">
        <v>1568</v>
      </c>
      <c r="G1964" t="s">
        <v>2203</v>
      </c>
    </row>
    <row r="1965" spans="1:7">
      <c r="A1965" s="234" t="s">
        <v>895</v>
      </c>
      <c r="B1965" s="234" t="s">
        <v>54</v>
      </c>
      <c r="C1965" s="23">
        <v>45966</v>
      </c>
      <c r="D1965" s="89">
        <v>1034</v>
      </c>
      <c r="G1965" t="s">
        <v>2203</v>
      </c>
    </row>
    <row r="1966" spans="1:7" ht="15.75">
      <c r="A1966" s="76" t="s">
        <v>890</v>
      </c>
      <c r="B1966" s="175" t="s">
        <v>1485</v>
      </c>
      <c r="C1966" s="239">
        <v>45966</v>
      </c>
      <c r="D1966" s="11">
        <v>150</v>
      </c>
      <c r="G1966" t="s">
        <v>2203</v>
      </c>
    </row>
    <row r="1967" spans="1:7">
      <c r="A1967" s="317" t="s">
        <v>882</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1265</v>
      </c>
      <c r="B1971" s="82" t="s">
        <v>58</v>
      </c>
      <c r="C1971" s="23">
        <v>45967</v>
      </c>
      <c r="D1971" s="74"/>
      <c r="E1971" s="11"/>
      <c r="F1971" s="76" t="s">
        <v>2217</v>
      </c>
      <c r="G1971" t="s">
        <v>2203</v>
      </c>
    </row>
    <row r="1972" spans="1:7">
      <c r="A1972" s="82" t="s">
        <v>1265</v>
      </c>
      <c r="B1972" s="82" t="s">
        <v>2218</v>
      </c>
      <c r="C1972" s="23">
        <v>45967</v>
      </c>
      <c r="D1972" s="11">
        <v>760</v>
      </c>
      <c r="E1972" s="182"/>
      <c r="F1972" s="103"/>
      <c r="G1972" t="s">
        <v>2203</v>
      </c>
    </row>
    <row r="1973" spans="1:7">
      <c r="A1973" s="627" t="s">
        <v>1081</v>
      </c>
      <c r="B1973" s="11" t="s">
        <v>56</v>
      </c>
      <c r="C1973" s="23">
        <v>45967</v>
      </c>
      <c r="D1973" s="11">
        <v>954</v>
      </c>
      <c r="F1973" s="11" t="s">
        <v>2219</v>
      </c>
      <c r="G1973" t="s">
        <v>2203</v>
      </c>
    </row>
    <row r="1974" spans="1:7">
      <c r="A1974" s="50" t="s">
        <v>1170</v>
      </c>
      <c r="B1974" s="235" t="s">
        <v>1561</v>
      </c>
      <c r="C1974" s="23">
        <v>45967</v>
      </c>
      <c r="D1974" s="11">
        <v>183</v>
      </c>
      <c r="G1974" t="s">
        <v>2203</v>
      </c>
    </row>
    <row r="1975" spans="1:7" ht="15.75">
      <c r="A1975" s="11" t="s">
        <v>1170</v>
      </c>
      <c r="B1975" s="175" t="s">
        <v>1485</v>
      </c>
      <c r="C1975" s="239">
        <v>45967</v>
      </c>
      <c r="D1975" s="11">
        <v>270</v>
      </c>
      <c r="G1975" t="s">
        <v>2203</v>
      </c>
    </row>
    <row r="1976" spans="1:7">
      <c r="A1976" s="872" t="s">
        <v>945</v>
      </c>
      <c r="B1976" s="103" t="s">
        <v>2206</v>
      </c>
      <c r="C1976" s="23">
        <v>45967</v>
      </c>
      <c r="E1976" s="250">
        <v>5200</v>
      </c>
      <c r="F1976" s="11" t="s">
        <v>2220</v>
      </c>
      <c r="G1976" t="s">
        <v>2203</v>
      </c>
    </row>
    <row r="1977" spans="1:7">
      <c r="A1977" s="11" t="s">
        <v>897</v>
      </c>
      <c r="B1977" s="76" t="s">
        <v>2202</v>
      </c>
      <c r="C1977" s="23">
        <v>45967</v>
      </c>
      <c r="F1977" s="309" t="s">
        <v>2221</v>
      </c>
      <c r="G1977" t="s">
        <v>2203</v>
      </c>
    </row>
    <row r="1978" spans="1:7">
      <c r="A1978" s="82" t="s">
        <v>895</v>
      </c>
      <c r="B1978" s="11" t="s">
        <v>54</v>
      </c>
      <c r="C1978" s="23">
        <v>45967</v>
      </c>
      <c r="D1978" s="11">
        <v>209</v>
      </c>
      <c r="G1978" t="s">
        <v>2203</v>
      </c>
    </row>
    <row r="1979" spans="1:7">
      <c r="A1979" s="478" t="s">
        <v>943</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1265</v>
      </c>
      <c r="B1981" s="235" t="s">
        <v>58</v>
      </c>
      <c r="C1981" s="23">
        <v>45968</v>
      </c>
      <c r="D1981" s="11">
        <v>923</v>
      </c>
      <c r="G1981" t="s">
        <v>2203</v>
      </c>
    </row>
    <row r="1982" spans="1:7">
      <c r="A1982" s="76" t="s">
        <v>1265</v>
      </c>
      <c r="B1982" s="421" t="s">
        <v>2180</v>
      </c>
      <c r="C1982" s="23">
        <v>45968</v>
      </c>
      <c r="D1982" s="89">
        <v>3052</v>
      </c>
      <c r="G1982" t="s">
        <v>2203</v>
      </c>
    </row>
    <row r="1983" spans="1:7">
      <c r="A1983" s="76" t="s">
        <v>1447</v>
      </c>
      <c r="B1983" s="271" t="s">
        <v>62</v>
      </c>
      <c r="C1983" s="23">
        <v>45968</v>
      </c>
      <c r="D1983" s="11">
        <v>451</v>
      </c>
      <c r="G1983" t="s">
        <v>2203</v>
      </c>
    </row>
    <row r="1984" spans="1:7">
      <c r="A1984" s="234" t="s">
        <v>1170</v>
      </c>
      <c r="B1984" s="235" t="s">
        <v>1561</v>
      </c>
      <c r="C1984" s="23">
        <v>45968</v>
      </c>
      <c r="G1984" t="s">
        <v>2203</v>
      </c>
    </row>
    <row r="1985" spans="1:7" ht="15.75">
      <c r="A1985" s="76" t="s">
        <v>943</v>
      </c>
      <c r="B1985" s="175" t="s">
        <v>1485</v>
      </c>
      <c r="C1985" s="239">
        <v>45968</v>
      </c>
      <c r="D1985" s="11">
        <v>350</v>
      </c>
      <c r="G1985" t="s">
        <v>2203</v>
      </c>
    </row>
    <row r="1986" spans="1:7">
      <c r="A1986" s="233" t="s">
        <v>943</v>
      </c>
      <c r="B1986" s="233" t="s">
        <v>2129</v>
      </c>
      <c r="C1986" s="23">
        <v>45968</v>
      </c>
      <c r="D1986" s="11">
        <v>913</v>
      </c>
      <c r="F1986" s="11" t="s">
        <v>1647</v>
      </c>
      <c r="G1986" t="s">
        <v>2203</v>
      </c>
    </row>
    <row r="1987" spans="1:7">
      <c r="A1987" s="11" t="s">
        <v>897</v>
      </c>
      <c r="B1987" s="76" t="s">
        <v>2202</v>
      </c>
      <c r="C1987" s="23">
        <v>45968</v>
      </c>
      <c r="F1987" s="309" t="s">
        <v>2221</v>
      </c>
      <c r="G1987" t="s">
        <v>2203</v>
      </c>
    </row>
    <row r="1988" spans="1:7">
      <c r="A1988" s="178" t="s">
        <v>907</v>
      </c>
      <c r="B1988" s="76" t="s">
        <v>2129</v>
      </c>
      <c r="C1988" s="23">
        <v>45968</v>
      </c>
      <c r="F1988" s="240" t="s">
        <v>1866</v>
      </c>
      <c r="G1988" t="s">
        <v>2203</v>
      </c>
    </row>
    <row r="1989" spans="1:7">
      <c r="A1989" s="178" t="s">
        <v>917</v>
      </c>
      <c r="B1989" s="11" t="s">
        <v>54</v>
      </c>
      <c r="C1989" s="23">
        <v>45968</v>
      </c>
      <c r="D1989" s="11">
        <v>569</v>
      </c>
      <c r="G1989" t="s">
        <v>2203</v>
      </c>
    </row>
    <row r="1990" spans="1:7">
      <c r="A1990" s="178" t="s">
        <v>1312</v>
      </c>
      <c r="B1990" s="11" t="s">
        <v>56</v>
      </c>
      <c r="C1990" s="23">
        <v>45968</v>
      </c>
      <c r="D1990" s="89">
        <v>2948</v>
      </c>
      <c r="G1990" t="s">
        <v>2203</v>
      </c>
    </row>
    <row r="1991" spans="1:7">
      <c r="A1991" s="620" t="s">
        <v>1445</v>
      </c>
      <c r="B1991" s="271" t="s">
        <v>62</v>
      </c>
      <c r="C1991" s="23">
        <v>45971</v>
      </c>
      <c r="D1991" s="89">
        <v>560</v>
      </c>
      <c r="G1991" t="s">
        <v>2203</v>
      </c>
    </row>
    <row r="1992" spans="1:7" ht="15.75">
      <c r="A1992" s="76" t="s">
        <v>1170</v>
      </c>
      <c r="B1992" s="175" t="s">
        <v>1485</v>
      </c>
      <c r="C1992" s="239">
        <v>45971</v>
      </c>
      <c r="D1992" s="11">
        <v>558</v>
      </c>
      <c r="G1992" t="s">
        <v>2203</v>
      </c>
    </row>
    <row r="1993" spans="1:7">
      <c r="A1993" s="244" t="s">
        <v>1170</v>
      </c>
      <c r="B1993" s="233" t="s">
        <v>1561</v>
      </c>
      <c r="C1993" s="23">
        <v>45971</v>
      </c>
      <c r="F1993" s="11" t="s">
        <v>1929</v>
      </c>
      <c r="G1993" t="s">
        <v>2203</v>
      </c>
    </row>
    <row r="1994" spans="1:7">
      <c r="A1994" s="244" t="s">
        <v>1173</v>
      </c>
      <c r="B1994" s="244" t="s">
        <v>56</v>
      </c>
      <c r="C1994" s="23">
        <v>45971</v>
      </c>
      <c r="D1994" s="89">
        <v>1351</v>
      </c>
      <c r="G1994" t="s">
        <v>2203</v>
      </c>
    </row>
    <row r="1995" spans="1:7">
      <c r="A1995" s="244" t="s">
        <v>1103</v>
      </c>
      <c r="B1995" s="244" t="s">
        <v>56</v>
      </c>
      <c r="C1995" s="23">
        <v>45971</v>
      </c>
      <c r="D1995" s="11">
        <v>138</v>
      </c>
      <c r="F1995" s="11" t="s">
        <v>2223</v>
      </c>
      <c r="G1995" t="s">
        <v>2203</v>
      </c>
    </row>
    <row r="1996" spans="1:7">
      <c r="A1996" s="244" t="s">
        <v>1157</v>
      </c>
      <c r="B1996" s="244" t="s">
        <v>56</v>
      </c>
      <c r="C1996" s="23">
        <v>45971</v>
      </c>
      <c r="D1996" s="11">
        <v>632</v>
      </c>
      <c r="F1996" s="11" t="s">
        <v>1950</v>
      </c>
      <c r="G1996" t="s">
        <v>2203</v>
      </c>
    </row>
    <row r="1997" spans="1:7">
      <c r="A1997" s="244" t="s">
        <v>1528</v>
      </c>
      <c r="B1997" s="244" t="s">
        <v>1181</v>
      </c>
      <c r="C1997" s="23">
        <v>45971</v>
      </c>
      <c r="D1997" s="11">
        <v>748</v>
      </c>
      <c r="G1997" t="s">
        <v>2203</v>
      </c>
    </row>
    <row r="1998" spans="1:7">
      <c r="A1998" s="76" t="s">
        <v>895</v>
      </c>
      <c r="B1998" s="247" t="s">
        <v>54</v>
      </c>
      <c r="C1998" s="23">
        <v>45971</v>
      </c>
      <c r="D1998" s="11">
        <v>96</v>
      </c>
      <c r="G1998" t="s">
        <v>2203</v>
      </c>
    </row>
    <row r="1999" spans="1:7">
      <c r="A1999" s="233" t="s">
        <v>897</v>
      </c>
      <c r="B1999" s="274" t="s">
        <v>2202</v>
      </c>
      <c r="C1999" s="23">
        <v>45971</v>
      </c>
      <c r="D1999" s="11">
        <v>562</v>
      </c>
      <c r="G1999" t="s">
        <v>2203</v>
      </c>
    </row>
    <row r="2000" spans="1:7">
      <c r="A2000" s="76" t="s">
        <v>900</v>
      </c>
      <c r="B2000" s="247" t="s">
        <v>54</v>
      </c>
      <c r="C2000" s="23">
        <v>45971</v>
      </c>
      <c r="D2000" s="11">
        <v>435</v>
      </c>
      <c r="F2000" s="11" t="s">
        <v>2224</v>
      </c>
      <c r="G2000" t="s">
        <v>2203</v>
      </c>
    </row>
    <row r="2001" spans="1:7">
      <c r="A2001" s="853" t="s">
        <v>1312</v>
      </c>
      <c r="B2001" s="263" t="s">
        <v>56</v>
      </c>
      <c r="C2001" s="23">
        <v>45971</v>
      </c>
      <c r="D2001" s="89">
        <v>4084</v>
      </c>
      <c r="G2001" t="s">
        <v>2203</v>
      </c>
    </row>
    <row r="2002" spans="1:7" ht="15.75">
      <c r="A2002" s="76" t="s">
        <v>1157</v>
      </c>
      <c r="B2002" s="175" t="s">
        <v>1485</v>
      </c>
      <c r="C2002" s="239">
        <v>45972</v>
      </c>
      <c r="E2002" s="250">
        <v>5569</v>
      </c>
      <c r="F2002" s="11" t="s">
        <v>2225</v>
      </c>
      <c r="G2002" t="s">
        <v>2203</v>
      </c>
    </row>
    <row r="2003" spans="1:7">
      <c r="A2003" s="234" t="s">
        <v>1528</v>
      </c>
      <c r="B2003" s="556" t="s">
        <v>1181</v>
      </c>
      <c r="C2003" s="23">
        <v>45972</v>
      </c>
      <c r="D2003" s="89">
        <v>1062</v>
      </c>
      <c r="F2003" s="11" t="s">
        <v>2226</v>
      </c>
      <c r="G2003" t="s">
        <v>2203</v>
      </c>
    </row>
    <row r="2004" spans="1:7" ht="15.75">
      <c r="A2004" s="76" t="s">
        <v>909</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1170</v>
      </c>
      <c r="B2007" s="175" t="s">
        <v>1485</v>
      </c>
      <c r="C2007" s="239">
        <v>45973</v>
      </c>
      <c r="F2007" s="240" t="s">
        <v>1926</v>
      </c>
      <c r="G2007" t="s">
        <v>2203</v>
      </c>
    </row>
    <row r="2008" spans="1:7">
      <c r="A2008" s="103" t="s">
        <v>1078</v>
      </c>
      <c r="B2008" s="103" t="s">
        <v>56</v>
      </c>
      <c r="C2008" s="23">
        <v>45973</v>
      </c>
      <c r="D2008" s="89">
        <v>1580</v>
      </c>
      <c r="F2008" s="11" t="s">
        <v>2055</v>
      </c>
      <c r="G2008" t="s">
        <v>2203</v>
      </c>
    </row>
    <row r="2009" spans="1:7">
      <c r="A2009" s="11" t="s">
        <v>1173</v>
      </c>
      <c r="B2009" s="50" t="s">
        <v>56</v>
      </c>
      <c r="C2009" s="23">
        <v>45973</v>
      </c>
      <c r="D2009" s="11">
        <v>890</v>
      </c>
      <c r="G2009" t="s">
        <v>2203</v>
      </c>
    </row>
    <row r="2010" spans="1:7">
      <c r="A2010" s="11" t="s">
        <v>1173</v>
      </c>
      <c r="B2010" s="76" t="s">
        <v>1561</v>
      </c>
      <c r="C2010" s="23">
        <v>45973</v>
      </c>
      <c r="F2010" s="11" t="s">
        <v>1921</v>
      </c>
      <c r="G2010" t="s">
        <v>2203</v>
      </c>
    </row>
    <row r="2011" spans="1:7">
      <c r="A2011" s="50" t="s">
        <v>1076</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907</v>
      </c>
      <c r="B2014" s="103" t="s">
        <v>2129</v>
      </c>
      <c r="C2014" s="23">
        <v>45973</v>
      </c>
      <c r="F2014" s="240" t="s">
        <v>2231</v>
      </c>
      <c r="G2014" t="s">
        <v>2203</v>
      </c>
    </row>
    <row r="2015" spans="1:7">
      <c r="A2015" s="478" t="s">
        <v>837</v>
      </c>
      <c r="B2015" s="11" t="s">
        <v>2129</v>
      </c>
      <c r="C2015" s="23">
        <v>45973</v>
      </c>
      <c r="D2015" s="89">
        <v>1486</v>
      </c>
      <c r="F2015" s="11" t="s">
        <v>2232</v>
      </c>
      <c r="G2015" t="s">
        <v>2203</v>
      </c>
    </row>
    <row r="2016" spans="1:7">
      <c r="A2016" s="478" t="s">
        <v>897</v>
      </c>
      <c r="B2016" s="11" t="s">
        <v>2196</v>
      </c>
      <c r="C2016" s="23">
        <v>45973</v>
      </c>
      <c r="D2016" s="11">
        <v>474</v>
      </c>
      <c r="G2016" t="s">
        <v>2203</v>
      </c>
    </row>
    <row r="2017" spans="1:7">
      <c r="A2017" s="11" t="s">
        <v>1312</v>
      </c>
      <c r="B2017" s="11" t="s">
        <v>56</v>
      </c>
      <c r="C2017" s="23">
        <v>45973</v>
      </c>
      <c r="D2017" s="11">
        <v>242</v>
      </c>
      <c r="G2017" t="s">
        <v>2203</v>
      </c>
    </row>
    <row r="2018" spans="1:7">
      <c r="A2018" s="11" t="s">
        <v>1460</v>
      </c>
      <c r="B2018" s="11" t="s">
        <v>56</v>
      </c>
      <c r="C2018" s="23">
        <v>45973</v>
      </c>
      <c r="D2018" s="89">
        <v>1264</v>
      </c>
      <c r="G2018" t="s">
        <v>2203</v>
      </c>
    </row>
    <row r="2019" spans="1:7">
      <c r="A2019" s="50" t="s">
        <v>1316</v>
      </c>
      <c r="B2019" s="50" t="s">
        <v>56</v>
      </c>
      <c r="C2019" s="23">
        <v>45973</v>
      </c>
      <c r="D2019" s="89">
        <v>3678</v>
      </c>
      <c r="G2019" t="s">
        <v>2203</v>
      </c>
    </row>
    <row r="2020" spans="1:7" ht="15.75">
      <c r="A2020" s="11" t="s">
        <v>1170</v>
      </c>
      <c r="B2020" s="175" t="s">
        <v>1485</v>
      </c>
      <c r="C2020" s="239">
        <v>45974</v>
      </c>
      <c r="F2020" s="11" t="s">
        <v>1987</v>
      </c>
      <c r="G2020" t="s">
        <v>2203</v>
      </c>
    </row>
    <row r="2021" spans="1:7">
      <c r="A2021" s="103" t="s">
        <v>1078</v>
      </c>
      <c r="B2021" s="103" t="s">
        <v>56</v>
      </c>
      <c r="C2021" s="23">
        <v>45974</v>
      </c>
      <c r="D2021" s="89">
        <v>1258</v>
      </c>
      <c r="F2021" s="11" t="s">
        <v>2233</v>
      </c>
      <c r="G2021" t="s">
        <v>2203</v>
      </c>
    </row>
    <row r="2022" spans="1:7">
      <c r="A2022" s="50" t="s">
        <v>1076</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897</v>
      </c>
      <c r="B2025" s="103" t="s">
        <v>2196</v>
      </c>
      <c r="C2025" s="23">
        <v>45974</v>
      </c>
      <c r="D2025" s="11">
        <v>606</v>
      </c>
      <c r="G2025" t="s">
        <v>2203</v>
      </c>
    </row>
    <row r="2026" spans="1:7">
      <c r="A2026" s="664" t="s">
        <v>900</v>
      </c>
      <c r="B2026" s="273" t="s">
        <v>54</v>
      </c>
      <c r="C2026" s="23">
        <v>45974</v>
      </c>
      <c r="D2026" s="89">
        <v>1123</v>
      </c>
      <c r="F2026" s="11" t="s">
        <v>2235</v>
      </c>
      <c r="G2026" t="s">
        <v>2203</v>
      </c>
    </row>
    <row r="2027" spans="1:7">
      <c r="A2027" s="552" t="s">
        <v>837</v>
      </c>
      <c r="B2027" s="50" t="s">
        <v>2129</v>
      </c>
      <c r="C2027" s="23">
        <v>45974</v>
      </c>
      <c r="D2027" s="89">
        <v>2912</v>
      </c>
      <c r="G2027" t="s">
        <v>2203</v>
      </c>
    </row>
    <row r="2028" spans="1:7" ht="15.75">
      <c r="A2028" s="478" t="s">
        <v>1368</v>
      </c>
      <c r="B2028" s="175" t="s">
        <v>1485</v>
      </c>
      <c r="C2028" s="239">
        <v>45974</v>
      </c>
      <c r="F2028" s="11" t="s">
        <v>1647</v>
      </c>
      <c r="G2028" t="s">
        <v>2203</v>
      </c>
    </row>
    <row r="2029" spans="1:7">
      <c r="A2029" s="103" t="s">
        <v>1316</v>
      </c>
      <c r="B2029" s="103" t="s">
        <v>56</v>
      </c>
      <c r="C2029" s="23">
        <v>45974</v>
      </c>
      <c r="D2029" s="89">
        <v>3382</v>
      </c>
      <c r="G2029" t="s">
        <v>2203</v>
      </c>
    </row>
    <row r="2030" spans="1:7">
      <c r="A2030" s="11" t="s">
        <v>1460</v>
      </c>
      <c r="B2030" s="11" t="s">
        <v>56</v>
      </c>
      <c r="C2030" s="23">
        <v>45974</v>
      </c>
      <c r="D2030" s="89">
        <v>1281</v>
      </c>
      <c r="G2030" t="s">
        <v>2203</v>
      </c>
    </row>
    <row r="2031" spans="1:7">
      <c r="A2031" s="178" t="s">
        <v>1363</v>
      </c>
      <c r="B2031" s="11" t="s">
        <v>56</v>
      </c>
      <c r="C2031" s="23">
        <v>45974</v>
      </c>
      <c r="D2031" s="11">
        <v>424</v>
      </c>
      <c r="G2031" t="s">
        <v>2203</v>
      </c>
    </row>
    <row r="2032" spans="1:7">
      <c r="A2032" s="296" t="s">
        <v>1318</v>
      </c>
      <c r="B2032" s="50" t="s">
        <v>56</v>
      </c>
      <c r="C2032" s="23">
        <v>45974</v>
      </c>
      <c r="D2032" s="11">
        <v>598</v>
      </c>
      <c r="G2032" t="s">
        <v>2203</v>
      </c>
    </row>
    <row r="2033" spans="1:7" ht="15.75">
      <c r="A2033" s="76" t="s">
        <v>1170</v>
      </c>
      <c r="B2033" s="175" t="s">
        <v>1485</v>
      </c>
      <c r="C2033" s="239">
        <v>45975</v>
      </c>
      <c r="E2033" s="645">
        <v>5647</v>
      </c>
      <c r="F2033" s="235" t="s">
        <v>2236</v>
      </c>
      <c r="G2033" t="s">
        <v>2203</v>
      </c>
    </row>
    <row r="2034" spans="1:7" ht="15.75">
      <c r="A2034" s="76" t="s">
        <v>1103</v>
      </c>
      <c r="B2034" s="175" t="s">
        <v>1485</v>
      </c>
      <c r="C2034" s="239">
        <v>45975</v>
      </c>
      <c r="D2034" s="74"/>
      <c r="E2034" s="11">
        <v>565</v>
      </c>
      <c r="F2034" s="76"/>
      <c r="G2034" t="s">
        <v>2203</v>
      </c>
    </row>
    <row r="2035" spans="1:7">
      <c r="A2035" s="234" t="s">
        <v>1530</v>
      </c>
      <c r="B2035" s="234" t="s">
        <v>1181</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897</v>
      </c>
      <c r="B2037" s="103" t="s">
        <v>2196</v>
      </c>
      <c r="C2037" s="23">
        <v>45975</v>
      </c>
      <c r="D2037" s="11">
        <v>322</v>
      </c>
      <c r="G2037" t="s">
        <v>2203</v>
      </c>
    </row>
    <row r="2038" spans="1:7">
      <c r="A2038" s="263" t="s">
        <v>837</v>
      </c>
      <c r="B2038" s="556" t="s">
        <v>2129</v>
      </c>
      <c r="C2038" s="23">
        <v>45975</v>
      </c>
      <c r="D2038" s="89">
        <v>2125</v>
      </c>
      <c r="G2038" t="s">
        <v>2203</v>
      </c>
    </row>
    <row r="2039" spans="1:7" ht="15.75">
      <c r="A2039" s="76" t="s">
        <v>1170</v>
      </c>
      <c r="B2039" s="175" t="s">
        <v>1485</v>
      </c>
      <c r="C2039" s="239">
        <v>45978</v>
      </c>
      <c r="D2039" s="11">
        <v>127</v>
      </c>
      <c r="G2039" t="s">
        <v>2203</v>
      </c>
    </row>
    <row r="2040" spans="1:7" ht="15.75">
      <c r="A2040" s="76" t="s">
        <v>1170</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1110</v>
      </c>
      <c r="B2042" s="233" t="s">
        <v>56</v>
      </c>
      <c r="C2042" s="23">
        <v>45978</v>
      </c>
      <c r="D2042" s="89">
        <v>1471</v>
      </c>
      <c r="F2042" s="11" t="s">
        <v>1571</v>
      </c>
      <c r="G2042" t="s">
        <v>2203</v>
      </c>
    </row>
    <row r="2043" spans="1:7">
      <c r="A2043" s="234" t="s">
        <v>1530</v>
      </c>
      <c r="B2043" s="233" t="s">
        <v>1181</v>
      </c>
      <c r="C2043" s="23">
        <v>45978</v>
      </c>
      <c r="D2043" s="11">
        <v>907</v>
      </c>
      <c r="F2043" s="11" t="s">
        <v>1614</v>
      </c>
      <c r="G2043" t="s">
        <v>2203</v>
      </c>
    </row>
    <row r="2044" spans="1:7">
      <c r="A2044" s="76" t="s">
        <v>1107</v>
      </c>
      <c r="B2044" s="274" t="s">
        <v>56</v>
      </c>
      <c r="C2044" s="23">
        <v>45978</v>
      </c>
      <c r="D2044" s="11">
        <v>762</v>
      </c>
      <c r="G2044" t="s">
        <v>2203</v>
      </c>
    </row>
    <row r="2045" spans="1:7">
      <c r="A2045" s="235" t="s">
        <v>1076</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897</v>
      </c>
      <c r="B2048" s="103" t="s">
        <v>2196</v>
      </c>
      <c r="C2048" s="23">
        <v>45978</v>
      </c>
      <c r="D2048" s="11">
        <v>420</v>
      </c>
      <c r="G2048" t="s">
        <v>2203</v>
      </c>
    </row>
    <row r="2049" spans="1:7">
      <c r="A2049" s="233" t="s">
        <v>837</v>
      </c>
      <c r="B2049" s="233" t="s">
        <v>2129</v>
      </c>
      <c r="C2049" s="23">
        <v>45978</v>
      </c>
      <c r="D2049" s="89">
        <v>1449</v>
      </c>
      <c r="G2049" t="s">
        <v>2203</v>
      </c>
    </row>
    <row r="2050" spans="1:7">
      <c r="A2050" s="76" t="s">
        <v>1314</v>
      </c>
      <c r="B2050" s="76" t="s">
        <v>56</v>
      </c>
      <c r="C2050" s="23">
        <v>45978</v>
      </c>
      <c r="D2050" s="89">
        <v>5466</v>
      </c>
      <c r="G2050" t="s">
        <v>2203</v>
      </c>
    </row>
    <row r="2051" spans="1:7">
      <c r="A2051" s="233" t="s">
        <v>1460</v>
      </c>
      <c r="B2051" s="233" t="s">
        <v>56</v>
      </c>
      <c r="C2051" s="23">
        <v>45978</v>
      </c>
      <c r="D2051" s="89">
        <v>1662</v>
      </c>
      <c r="G2051" t="s">
        <v>2203</v>
      </c>
    </row>
    <row r="2052" spans="1:7">
      <c r="A2052" s="233" t="s">
        <v>1318</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1173</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1113</v>
      </c>
      <c r="B2057" s="11" t="s">
        <v>56</v>
      </c>
      <c r="C2057" s="23">
        <v>45979</v>
      </c>
      <c r="D2057" s="89">
        <v>1679</v>
      </c>
      <c r="F2057" s="11" t="s">
        <v>2241</v>
      </c>
      <c r="G2057" t="s">
        <v>2203</v>
      </c>
    </row>
    <row r="2058" spans="1:7">
      <c r="A2058" s="11" t="s">
        <v>1530</v>
      </c>
      <c r="B2058" s="11" t="s">
        <v>1181</v>
      </c>
      <c r="C2058" s="23">
        <v>45979</v>
      </c>
      <c r="F2058" s="11" t="s">
        <v>2242</v>
      </c>
      <c r="G2058" t="s">
        <v>2203</v>
      </c>
    </row>
    <row r="2059" spans="1:7">
      <c r="A2059" t="s">
        <v>1107</v>
      </c>
      <c r="B2059" s="50" t="s">
        <v>56</v>
      </c>
      <c r="C2059" s="23">
        <v>45979</v>
      </c>
      <c r="D2059" s="89">
        <v>1530</v>
      </c>
      <c r="F2059" s="11" t="s">
        <v>2243</v>
      </c>
      <c r="G2059" t="s">
        <v>2203</v>
      </c>
    </row>
    <row r="2060" spans="1:7" ht="15.75">
      <c r="A2060" s="478" t="s">
        <v>1372</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900</v>
      </c>
      <c r="B2062" s="274" t="s">
        <v>54</v>
      </c>
      <c r="C2062" s="23">
        <v>45979</v>
      </c>
      <c r="D2062" s="89">
        <v>1917</v>
      </c>
      <c r="F2062" s="27"/>
      <c r="G2062" t="s">
        <v>2203</v>
      </c>
    </row>
    <row r="2063" spans="1:7">
      <c r="A2063" s="11" t="s">
        <v>839</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1318</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1103</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1113</v>
      </c>
      <c r="B2069" s="233" t="s">
        <v>56</v>
      </c>
      <c r="C2069" s="23">
        <v>45980</v>
      </c>
      <c r="D2069" s="250">
        <v>1429</v>
      </c>
      <c r="E2069" s="11"/>
      <c r="F2069" s="27" t="s">
        <v>2247</v>
      </c>
      <c r="G2069" t="s">
        <v>2203</v>
      </c>
    </row>
    <row r="2070" spans="1:7">
      <c r="A2070" s="234" t="s">
        <v>1530</v>
      </c>
      <c r="B2070" s="233" t="s">
        <v>1181</v>
      </c>
      <c r="C2070" s="23">
        <v>45980</v>
      </c>
      <c r="D2070" s="74"/>
      <c r="E2070" s="11"/>
      <c r="F2070" s="27" t="s">
        <v>2200</v>
      </c>
      <c r="G2070" t="s">
        <v>2203</v>
      </c>
    </row>
    <row r="2071" spans="1:7">
      <c r="A2071" s="263" t="s">
        <v>1107</v>
      </c>
      <c r="B2071" s="282" t="s">
        <v>56</v>
      </c>
      <c r="C2071" s="23">
        <v>45980</v>
      </c>
      <c r="D2071" s="11">
        <v>954</v>
      </c>
      <c r="E2071" s="182"/>
      <c r="F2071" s="39" t="s">
        <v>2248</v>
      </c>
      <c r="G2071" t="s">
        <v>2203</v>
      </c>
    </row>
    <row r="2072" spans="1:7" ht="15.75">
      <c r="A2072" s="478" t="s">
        <v>1372</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839</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1107</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1113</v>
      </c>
      <c r="B2079" s="234" t="s">
        <v>56</v>
      </c>
      <c r="C2079" s="23">
        <v>45981</v>
      </c>
      <c r="D2079" s="89">
        <v>1624</v>
      </c>
      <c r="F2079" s="27" t="s">
        <v>2252</v>
      </c>
      <c r="G2079" t="s">
        <v>2203</v>
      </c>
    </row>
    <row r="2080" spans="1:7" ht="15.75">
      <c r="A2080" s="76" t="s">
        <v>1103</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900</v>
      </c>
      <c r="B2083" s="274" t="s">
        <v>54</v>
      </c>
      <c r="C2083" s="23">
        <v>45981</v>
      </c>
      <c r="D2083" s="11">
        <v>272</v>
      </c>
      <c r="F2083" s="27"/>
      <c r="G2083" t="s">
        <v>2203</v>
      </c>
    </row>
    <row r="2084" spans="1:7">
      <c r="A2084" s="11" t="s">
        <v>837</v>
      </c>
      <c r="B2084" s="11" t="s">
        <v>2129</v>
      </c>
      <c r="C2084" s="23">
        <v>45982</v>
      </c>
      <c r="E2084" s="182"/>
      <c r="F2084" s="240" t="s">
        <v>2255</v>
      </c>
      <c r="G2084" t="s">
        <v>2203</v>
      </c>
    </row>
    <row r="2085" spans="1:7">
      <c r="A2085" s="233" t="s">
        <v>839</v>
      </c>
      <c r="B2085" s="233" t="s">
        <v>2129</v>
      </c>
      <c r="C2085" s="23">
        <v>45981</v>
      </c>
      <c r="D2085" s="89">
        <v>2139</v>
      </c>
      <c r="F2085" s="27"/>
      <c r="G2085" t="s">
        <v>2203</v>
      </c>
    </row>
    <row r="2086" spans="1:7">
      <c r="A2086" s="273" t="s">
        <v>1314</v>
      </c>
      <c r="B2086" s="282" t="s">
        <v>56</v>
      </c>
      <c r="C2086" s="23">
        <v>45981</v>
      </c>
      <c r="D2086" s="89">
        <v>2252</v>
      </c>
      <c r="F2086" s="27"/>
      <c r="G2086" t="s">
        <v>2203</v>
      </c>
    </row>
    <row r="2087" spans="1:7">
      <c r="A2087" s="247" t="s">
        <v>1318</v>
      </c>
      <c r="B2087" s="309" t="s">
        <v>56</v>
      </c>
      <c r="C2087" s="23">
        <v>45981</v>
      </c>
      <c r="D2087" s="674">
        <v>1027</v>
      </c>
      <c r="F2087" s="27"/>
      <c r="G2087" t="s">
        <v>2203</v>
      </c>
    </row>
    <row r="2088" spans="1:7">
      <c r="A2088" s="273" t="s">
        <v>1321</v>
      </c>
      <c r="B2088" s="282" t="s">
        <v>56</v>
      </c>
      <c r="C2088" s="23">
        <v>45981</v>
      </c>
      <c r="D2088" s="89">
        <v>1420</v>
      </c>
      <c r="F2088" s="27"/>
      <c r="G2088" t="s">
        <v>2203</v>
      </c>
    </row>
    <row r="2089" spans="1:7">
      <c r="A2089" s="247" t="s">
        <v>1324</v>
      </c>
      <c r="B2089" s="309" t="s">
        <v>56</v>
      </c>
      <c r="C2089" s="23">
        <v>45981</v>
      </c>
      <c r="D2089" s="89">
        <v>2376</v>
      </c>
      <c r="F2089" s="27"/>
      <c r="G2089" t="s">
        <v>2203</v>
      </c>
    </row>
    <row r="2090" spans="1:7">
      <c r="A2090" s="273" t="s">
        <v>1363</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1372</v>
      </c>
      <c r="B2094" s="175" t="s">
        <v>1485</v>
      </c>
      <c r="C2094" s="239">
        <v>45982</v>
      </c>
      <c r="D2094" s="74">
        <v>15</v>
      </c>
      <c r="E2094" s="89">
        <v>1159</v>
      </c>
      <c r="F2094" s="673" t="s">
        <v>2257</v>
      </c>
      <c r="G2094" t="s">
        <v>2203</v>
      </c>
    </row>
    <row r="2095" spans="1:7">
      <c r="A2095" s="103" t="s">
        <v>839</v>
      </c>
      <c r="B2095" s="103" t="s">
        <v>2129</v>
      </c>
      <c r="C2095" s="23">
        <v>45982</v>
      </c>
      <c r="D2095" s="11">
        <v>789</v>
      </c>
      <c r="E2095" s="182"/>
      <c r="F2095" s="39" t="s">
        <v>2258</v>
      </c>
      <c r="G2095" t="s">
        <v>2203</v>
      </c>
    </row>
    <row r="2096" spans="1:7">
      <c r="A2096" s="11" t="s">
        <v>1399</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1363</v>
      </c>
      <c r="B2098" s="107" t="s">
        <v>56</v>
      </c>
      <c r="C2098" s="23">
        <v>45982</v>
      </c>
      <c r="D2098" s="89">
        <v>3007</v>
      </c>
      <c r="F2098" s="27"/>
      <c r="G2098" t="s">
        <v>2203</v>
      </c>
    </row>
    <row r="2099" spans="1:7">
      <c r="A2099" s="321" t="s">
        <v>1318</v>
      </c>
      <c r="B2099" s="107" t="s">
        <v>56</v>
      </c>
      <c r="C2099" s="23">
        <v>45982</v>
      </c>
      <c r="D2099" s="11">
        <v>490</v>
      </c>
      <c r="F2099" s="27"/>
      <c r="G2099" t="s">
        <v>2203</v>
      </c>
    </row>
    <row r="2100" spans="1:7">
      <c r="A2100" s="321" t="s">
        <v>1321</v>
      </c>
      <c r="B2100" s="107" t="s">
        <v>56</v>
      </c>
      <c r="C2100" s="23">
        <v>45982</v>
      </c>
      <c r="D2100" s="89">
        <v>3043</v>
      </c>
      <c r="F2100" s="27"/>
      <c r="G2100" t="s">
        <v>2203</v>
      </c>
    </row>
    <row r="2101" spans="1:7">
      <c r="A2101" s="321" t="s">
        <v>1324</v>
      </c>
      <c r="B2101" s="107" t="s">
        <v>56</v>
      </c>
      <c r="C2101" s="23">
        <v>45982</v>
      </c>
      <c r="D2101" s="89">
        <v>1217</v>
      </c>
      <c r="F2101" s="27"/>
      <c r="G2101" t="s">
        <v>2203</v>
      </c>
    </row>
    <row r="2102" spans="1:7" ht="15.75">
      <c r="A2102" s="27" t="s">
        <v>1285</v>
      </c>
      <c r="B2102" s="175" t="s">
        <v>1485</v>
      </c>
      <c r="C2102" s="239">
        <v>45982</v>
      </c>
      <c r="E2102" s="250">
        <v>2257</v>
      </c>
      <c r="F2102" s="27" t="s">
        <v>1927</v>
      </c>
      <c r="G2102" t="s">
        <v>2203</v>
      </c>
    </row>
    <row r="2103" spans="1:7" ht="15.75">
      <c r="A2103" s="27" t="s">
        <v>1288</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1175</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1107</v>
      </c>
      <c r="B2111" s="677" t="s">
        <v>56</v>
      </c>
      <c r="C2111" s="23">
        <v>45985</v>
      </c>
      <c r="D2111" s="11">
        <v>805</v>
      </c>
      <c r="F2111" s="27" t="s">
        <v>2263</v>
      </c>
      <c r="G2111" t="s">
        <v>2203</v>
      </c>
    </row>
    <row r="2112" spans="1:7">
      <c r="A2112" s="11" t="s">
        <v>1110</v>
      </c>
      <c r="B2112" s="677" t="s">
        <v>56</v>
      </c>
      <c r="C2112" s="23">
        <v>45985</v>
      </c>
      <c r="D2112" s="11">
        <v>665</v>
      </c>
      <c r="F2112" s="27"/>
      <c r="G2112" t="s">
        <v>2203</v>
      </c>
    </row>
    <row r="2113" spans="1:7">
      <c r="A2113" s="50" t="s">
        <v>1113</v>
      </c>
      <c r="B2113" s="854" t="s">
        <v>56</v>
      </c>
      <c r="C2113" s="23">
        <v>45985</v>
      </c>
      <c r="D2113" s="11">
        <v>572</v>
      </c>
      <c r="F2113" s="27" t="s">
        <v>2264</v>
      </c>
      <c r="G2113" t="s">
        <v>2203</v>
      </c>
    </row>
    <row r="2114" spans="1:7" ht="15.75">
      <c r="A2114" s="11" t="s">
        <v>1140</v>
      </c>
      <c r="B2114" s="175" t="s">
        <v>1485</v>
      </c>
      <c r="C2114" s="239">
        <v>45985</v>
      </c>
      <c r="D2114" s="11">
        <v>286</v>
      </c>
      <c r="E2114" s="135"/>
      <c r="F2114" s="82"/>
      <c r="G2114" t="s">
        <v>2203</v>
      </c>
    </row>
    <row r="2115" spans="1:7" ht="15.75">
      <c r="A2115" s="11" t="s">
        <v>1076</v>
      </c>
      <c r="B2115" s="175" t="s">
        <v>1485</v>
      </c>
      <c r="C2115" s="239">
        <v>45985</v>
      </c>
      <c r="D2115" s="74"/>
      <c r="E2115" s="11">
        <v>734</v>
      </c>
      <c r="F2115" s="27"/>
      <c r="G2115" t="s">
        <v>2203</v>
      </c>
    </row>
    <row r="2116" spans="1:7" ht="15.75">
      <c r="A2116" s="11" t="s">
        <v>1078</v>
      </c>
      <c r="B2116" s="175" t="s">
        <v>1485</v>
      </c>
      <c r="C2116" s="239">
        <v>45985</v>
      </c>
      <c r="D2116" s="74"/>
      <c r="E2116" s="11">
        <v>719</v>
      </c>
      <c r="F2116" s="27"/>
      <c r="G2116" t="s">
        <v>2203</v>
      </c>
    </row>
    <row r="2117" spans="1:7">
      <c r="A2117" s="234" t="s">
        <v>900</v>
      </c>
      <c r="B2117" s="274" t="s">
        <v>54</v>
      </c>
      <c r="C2117" s="23">
        <v>45985</v>
      </c>
      <c r="D2117" s="74">
        <v>900</v>
      </c>
      <c r="E2117" s="11"/>
      <c r="F2117" s="27" t="s">
        <v>2265</v>
      </c>
      <c r="G2117" t="s">
        <v>2203</v>
      </c>
    </row>
    <row r="2118" spans="1:7">
      <c r="A2118" s="349" t="s">
        <v>945</v>
      </c>
      <c r="B2118" s="296" t="s">
        <v>2129</v>
      </c>
      <c r="C2118" s="23">
        <v>45985</v>
      </c>
      <c r="D2118" s="74"/>
      <c r="E2118" s="11"/>
      <c r="F2118" s="1165" t="s">
        <v>2266</v>
      </c>
      <c r="G2118" t="s">
        <v>2203</v>
      </c>
    </row>
    <row r="2119" spans="1:7">
      <c r="A2119" s="347" t="s">
        <v>943</v>
      </c>
      <c r="B2119" s="178" t="s">
        <v>2129</v>
      </c>
      <c r="C2119" s="23">
        <v>45985</v>
      </c>
      <c r="D2119" s="74"/>
      <c r="E2119" s="11"/>
      <c r="F2119" s="1165" t="s">
        <v>2267</v>
      </c>
      <c r="G2119" t="s">
        <v>2203</v>
      </c>
    </row>
    <row r="2120" spans="1:7">
      <c r="A2120" s="11" t="s">
        <v>907</v>
      </c>
      <c r="B2120" s="178" t="s">
        <v>2129</v>
      </c>
      <c r="C2120" s="23">
        <v>45985</v>
      </c>
      <c r="D2120" s="74"/>
      <c r="E2120" s="11"/>
      <c r="F2120" s="1165" t="s">
        <v>2268</v>
      </c>
      <c r="G2120" t="s">
        <v>2203</v>
      </c>
    </row>
    <row r="2121" spans="1:7">
      <c r="A2121" s="50" t="s">
        <v>1393</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1140</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1116</v>
      </c>
      <c r="B2128" s="11" t="s">
        <v>56</v>
      </c>
      <c r="C2128" s="23">
        <v>45986</v>
      </c>
      <c r="D2128" s="89">
        <v>1100</v>
      </c>
      <c r="G2128" t="s">
        <v>2203</v>
      </c>
    </row>
    <row r="2129" spans="1:7">
      <c r="A2129" s="11" t="s">
        <v>1110</v>
      </c>
      <c r="B2129" s="11" t="s">
        <v>56</v>
      </c>
      <c r="C2129" s="23">
        <v>45986</v>
      </c>
      <c r="D2129" s="89">
        <v>1360</v>
      </c>
      <c r="F2129" s="11" t="s">
        <v>2271</v>
      </c>
      <c r="G2129" t="s">
        <v>2203</v>
      </c>
    </row>
    <row r="2130" spans="1:7">
      <c r="A2130" s="11" t="s">
        <v>1534</v>
      </c>
      <c r="B2130" s="11" t="s">
        <v>1181</v>
      </c>
      <c r="C2130" s="23">
        <v>45986</v>
      </c>
      <c r="D2130" s="11">
        <v>486</v>
      </c>
      <c r="E2130" s="135"/>
      <c r="F2130" s="50"/>
      <c r="G2130" t="s">
        <v>2203</v>
      </c>
    </row>
    <row r="2131" spans="1:7">
      <c r="A2131" s="349" t="s">
        <v>945</v>
      </c>
      <c r="B2131" s="296" t="s">
        <v>2129</v>
      </c>
      <c r="C2131" s="23">
        <v>45986</v>
      </c>
      <c r="D2131" s="74"/>
      <c r="E2131" s="11"/>
      <c r="F2131" s="76" t="s">
        <v>2272</v>
      </c>
      <c r="G2131" t="s">
        <v>2203</v>
      </c>
    </row>
    <row r="2132" spans="1:7">
      <c r="A2132" s="347" t="s">
        <v>943</v>
      </c>
      <c r="B2132" s="178" t="s">
        <v>2129</v>
      </c>
      <c r="C2132" s="23">
        <v>45986</v>
      </c>
      <c r="D2132" s="74"/>
      <c r="E2132" s="11"/>
      <c r="F2132" s="76" t="s">
        <v>2272</v>
      </c>
      <c r="G2132" t="s">
        <v>2203</v>
      </c>
    </row>
    <row r="2133" spans="1:7">
      <c r="A2133" s="11" t="s">
        <v>907</v>
      </c>
      <c r="B2133" s="178" t="s">
        <v>2129</v>
      </c>
      <c r="C2133" s="23">
        <v>45986</v>
      </c>
      <c r="D2133" s="74"/>
      <c r="E2133" s="11"/>
      <c r="F2133" s="76" t="s">
        <v>2272</v>
      </c>
      <c r="G2133" t="s">
        <v>2203</v>
      </c>
    </row>
    <row r="2134" spans="1:7">
      <c r="A2134" s="11" t="s">
        <v>1399</v>
      </c>
      <c r="B2134" s="11" t="s">
        <v>2129</v>
      </c>
      <c r="C2134" s="23">
        <v>45986</v>
      </c>
      <c r="D2134" s="250">
        <v>2568</v>
      </c>
      <c r="E2134" s="11"/>
      <c r="G2134" t="s">
        <v>2203</v>
      </c>
    </row>
    <row r="2135" spans="1:7">
      <c r="A2135" s="11" t="s">
        <v>1393</v>
      </c>
      <c r="B2135" s="11" t="s">
        <v>2129</v>
      </c>
      <c r="C2135" s="23">
        <v>45986</v>
      </c>
      <c r="D2135" s="89">
        <v>2537</v>
      </c>
      <c r="E2135" s="182"/>
      <c r="F2135" s="103"/>
      <c r="G2135" t="s">
        <v>2203</v>
      </c>
    </row>
    <row r="2136" spans="1:7">
      <c r="A2136" s="260" t="s">
        <v>1306</v>
      </c>
      <c r="B2136" s="99" t="s">
        <v>56</v>
      </c>
      <c r="C2136" s="23">
        <v>45986</v>
      </c>
      <c r="D2136" s="89">
        <v>2382</v>
      </c>
      <c r="G2136" t="s">
        <v>2203</v>
      </c>
    </row>
    <row r="2137" spans="1:7">
      <c r="A2137" s="321" t="s">
        <v>1452</v>
      </c>
      <c r="B2137" s="107" t="s">
        <v>56</v>
      </c>
      <c r="C2137" s="23">
        <v>45986</v>
      </c>
      <c r="D2137" s="11">
        <v>996</v>
      </c>
      <c r="G2137" t="s">
        <v>2203</v>
      </c>
    </row>
    <row r="2138" spans="1:7">
      <c r="A2138" s="321" t="s">
        <v>1327</v>
      </c>
      <c r="B2138" s="107" t="s">
        <v>56</v>
      </c>
      <c r="C2138" s="23">
        <v>45986</v>
      </c>
      <c r="D2138" s="89">
        <v>3634</v>
      </c>
      <c r="G2138" t="s">
        <v>2203</v>
      </c>
    </row>
    <row r="2139" spans="1:7">
      <c r="A2139" s="27" t="s">
        <v>1324</v>
      </c>
      <c r="B2139" s="107" t="s">
        <v>56</v>
      </c>
      <c r="C2139" s="23">
        <v>45986</v>
      </c>
      <c r="D2139" s="89">
        <v>3311</v>
      </c>
      <c r="G2139" t="s">
        <v>2203</v>
      </c>
    </row>
    <row r="2140" spans="1:7">
      <c r="A2140" s="27" t="s">
        <v>1455</v>
      </c>
      <c r="B2140" s="107" t="s">
        <v>56</v>
      </c>
      <c r="C2140" s="23">
        <v>45986</v>
      </c>
      <c r="D2140" s="89">
        <v>1175</v>
      </c>
      <c r="G2140" t="s">
        <v>2203</v>
      </c>
    </row>
    <row r="2141" spans="1:7">
      <c r="A2141" s="178" t="s">
        <v>1321</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1140</v>
      </c>
      <c r="B2146" s="175" t="s">
        <v>1485</v>
      </c>
      <c r="C2146" s="239">
        <v>45987</v>
      </c>
      <c r="D2146" s="11">
        <v>331</v>
      </c>
      <c r="E2146" s="250">
        <v>1063</v>
      </c>
      <c r="F2146" s="11" t="s">
        <v>2273</v>
      </c>
      <c r="G2146" t="s">
        <v>2203</v>
      </c>
    </row>
    <row r="2147" spans="1:7">
      <c r="A2147" s="271" t="s">
        <v>1110</v>
      </c>
      <c r="B2147" s="233" t="s">
        <v>56</v>
      </c>
      <c r="C2147" s="23">
        <v>45987</v>
      </c>
      <c r="D2147" s="89">
        <v>1024</v>
      </c>
      <c r="F2147" s="11" t="s">
        <v>2274</v>
      </c>
      <c r="G2147" t="s">
        <v>2203</v>
      </c>
    </row>
    <row r="2148" spans="1:7">
      <c r="A2148" s="235" t="s">
        <v>1116</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1181</v>
      </c>
      <c r="C2150" s="23">
        <v>45987</v>
      </c>
      <c r="D2150" s="74"/>
      <c r="E2150" s="11"/>
      <c r="F2150" s="240" t="s">
        <v>2277</v>
      </c>
      <c r="G2150" t="s">
        <v>2203</v>
      </c>
    </row>
    <row r="2151" spans="1:7">
      <c r="A2151" s="235" t="s">
        <v>945</v>
      </c>
      <c r="B2151" s="235" t="s">
        <v>2129</v>
      </c>
      <c r="C2151" s="23">
        <v>45987</v>
      </c>
      <c r="D2151" s="74"/>
      <c r="E2151" s="11"/>
      <c r="F2151" s="76" t="s">
        <v>2272</v>
      </c>
      <c r="G2151" t="s">
        <v>2203</v>
      </c>
    </row>
    <row r="2152" spans="1:7">
      <c r="A2152" s="76" t="s">
        <v>943</v>
      </c>
      <c r="B2152" s="76" t="s">
        <v>2129</v>
      </c>
      <c r="C2152" s="23">
        <v>45987</v>
      </c>
      <c r="D2152" s="74"/>
      <c r="E2152" s="11"/>
      <c r="F2152" s="76" t="s">
        <v>2272</v>
      </c>
      <c r="G2152" t="s">
        <v>2203</v>
      </c>
    </row>
    <row r="2153" spans="1:7">
      <c r="A2153" s="234" t="s">
        <v>907</v>
      </c>
      <c r="B2153" s="234" t="s">
        <v>2129</v>
      </c>
      <c r="C2153" s="262">
        <v>45987</v>
      </c>
      <c r="D2153" s="74"/>
      <c r="E2153" s="11"/>
      <c r="F2153" s="76" t="s">
        <v>2272</v>
      </c>
      <c r="G2153" t="s">
        <v>2203</v>
      </c>
    </row>
    <row r="2154" spans="1:7">
      <c r="A2154" s="76" t="s">
        <v>895</v>
      </c>
      <c r="B2154" s="76" t="s">
        <v>54</v>
      </c>
      <c r="C2154" s="23">
        <v>45987</v>
      </c>
      <c r="D2154" s="340"/>
      <c r="E2154" s="11"/>
      <c r="F2154" s="76" t="s">
        <v>2272</v>
      </c>
      <c r="G2154" t="s">
        <v>2203</v>
      </c>
    </row>
    <row r="2155" spans="1:7">
      <c r="A2155" s="76" t="s">
        <v>897</v>
      </c>
      <c r="B2155" s="76" t="s">
        <v>2196</v>
      </c>
      <c r="C2155" s="23">
        <v>45987</v>
      </c>
      <c r="D2155" s="95">
        <v>426</v>
      </c>
      <c r="E2155" s="182"/>
      <c r="F2155" s="103"/>
      <c r="G2155" t="s">
        <v>2203</v>
      </c>
    </row>
    <row r="2156" spans="1:7">
      <c r="A2156" s="76" t="s">
        <v>900</v>
      </c>
      <c r="B2156" s="76" t="s">
        <v>54</v>
      </c>
      <c r="C2156" s="23">
        <v>45987</v>
      </c>
      <c r="D2156" s="340"/>
      <c r="E2156" s="11"/>
      <c r="F2156" s="76" t="s">
        <v>2272</v>
      </c>
      <c r="G2156" t="s">
        <v>2203</v>
      </c>
    </row>
    <row r="2157" spans="1:7">
      <c r="A2157" s="235" t="s">
        <v>1368</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1290</v>
      </c>
      <c r="B2160" s="175" t="s">
        <v>1485</v>
      </c>
      <c r="C2160" s="239">
        <v>45987</v>
      </c>
      <c r="E2160" s="74">
        <v>175</v>
      </c>
      <c r="G2160" t="s">
        <v>2203</v>
      </c>
    </row>
    <row r="2161" spans="1:7">
      <c r="A2161" s="234" t="s">
        <v>1290</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1292</v>
      </c>
      <c r="B2164" s="175" t="s">
        <v>1485</v>
      </c>
      <c r="C2164" s="239">
        <v>45987</v>
      </c>
      <c r="E2164" s="250">
        <v>1264</v>
      </c>
      <c r="G2164" t="s">
        <v>2203</v>
      </c>
    </row>
    <row r="2165" spans="1:7" ht="15.75">
      <c r="A2165" s="76" t="s">
        <v>1294</v>
      </c>
      <c r="B2165" s="175" t="s">
        <v>1485</v>
      </c>
      <c r="C2165" s="239">
        <v>45987</v>
      </c>
      <c r="E2165" s="250">
        <v>1520</v>
      </c>
      <c r="G2165" t="s">
        <v>2203</v>
      </c>
    </row>
    <row r="2166" spans="1:7" ht="15.75">
      <c r="A2166" s="76" t="s">
        <v>1296</v>
      </c>
      <c r="B2166" s="175" t="s">
        <v>1485</v>
      </c>
      <c r="C2166" s="239">
        <v>45987</v>
      </c>
      <c r="E2166" s="250">
        <v>1739</v>
      </c>
      <c r="G2166" t="s">
        <v>2203</v>
      </c>
    </row>
    <row r="2167" spans="1:7" ht="15.75">
      <c r="A2167" s="76" t="s">
        <v>1298</v>
      </c>
      <c r="B2167" s="175" t="s">
        <v>1485</v>
      </c>
      <c r="C2167" s="239">
        <v>45987</v>
      </c>
      <c r="E2167" s="250">
        <v>1584</v>
      </c>
      <c r="G2167" t="s">
        <v>2203</v>
      </c>
    </row>
    <row r="2168" spans="1:7" ht="15.75">
      <c r="A2168" s="76" t="s">
        <v>1300</v>
      </c>
      <c r="B2168" s="175" t="s">
        <v>1485</v>
      </c>
      <c r="C2168" s="239">
        <v>45987</v>
      </c>
      <c r="E2168" s="250">
        <v>1140</v>
      </c>
      <c r="G2168" t="s">
        <v>2203</v>
      </c>
    </row>
    <row r="2169" spans="1:7" ht="15.75">
      <c r="A2169" s="76" t="s">
        <v>1301</v>
      </c>
      <c r="B2169" s="175" t="s">
        <v>1485</v>
      </c>
      <c r="C2169" s="239">
        <v>45987</v>
      </c>
      <c r="E2169" s="74">
        <v>692</v>
      </c>
      <c r="G2169" t="s">
        <v>2203</v>
      </c>
    </row>
    <row r="2170" spans="1:7">
      <c r="A2170" s="886"/>
      <c r="B2170" s="887"/>
      <c r="C2170" s="23">
        <v>45988</v>
      </c>
      <c r="G2170" t="s">
        <v>2203</v>
      </c>
    </row>
    <row r="2171" spans="1:7" ht="15.75">
      <c r="A2171" s="178" t="s">
        <v>1107</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1265</v>
      </c>
      <c r="B2174" s="235" t="s">
        <v>58</v>
      </c>
      <c r="C2174" s="23">
        <v>45992</v>
      </c>
      <c r="D2174" s="11">
        <v>602</v>
      </c>
      <c r="F2174" s="11" t="s">
        <v>2284</v>
      </c>
      <c r="G2174" t="s">
        <v>2283</v>
      </c>
    </row>
    <row r="2175" spans="1:7">
      <c r="A2175" s="235" t="s">
        <v>1265</v>
      </c>
      <c r="B2175" s="235" t="s">
        <v>2089</v>
      </c>
      <c r="C2175" s="23">
        <v>45992</v>
      </c>
      <c r="F2175" s="263" t="s">
        <v>2285</v>
      </c>
      <c r="G2175" t="s">
        <v>2283</v>
      </c>
    </row>
    <row r="2176" spans="1:7">
      <c r="A2176" s="76" t="s">
        <v>1110</v>
      </c>
      <c r="B2176" s="76" t="s">
        <v>56</v>
      </c>
      <c r="C2176" s="23">
        <v>45992</v>
      </c>
      <c r="D2176" s="89">
        <v>1610</v>
      </c>
      <c r="F2176" s="11" t="s">
        <v>2286</v>
      </c>
      <c r="G2176" t="s">
        <v>2283</v>
      </c>
    </row>
    <row r="2177" spans="1:7">
      <c r="A2177" s="271" t="s">
        <v>1116</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1181</v>
      </c>
      <c r="C2179" s="23">
        <v>45992</v>
      </c>
      <c r="D2179" s="11">
        <v>600</v>
      </c>
      <c r="G2179" t="s">
        <v>2283</v>
      </c>
    </row>
    <row r="2180" spans="1:7">
      <c r="A2180" s="76" t="s">
        <v>1393</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1327</v>
      </c>
      <c r="B2182" s="282" t="s">
        <v>56</v>
      </c>
      <c r="C2182" s="23">
        <v>45992</v>
      </c>
      <c r="D2182" s="89">
        <v>3376</v>
      </c>
      <c r="G2182" t="s">
        <v>2283</v>
      </c>
    </row>
    <row r="2183" spans="1:7">
      <c r="A2183" s="246" t="s">
        <v>1306</v>
      </c>
      <c r="B2183" s="237" t="s">
        <v>56</v>
      </c>
      <c r="C2183" s="23">
        <v>45992</v>
      </c>
      <c r="D2183" s="89">
        <v>3084</v>
      </c>
      <c r="G2183" t="s">
        <v>2283</v>
      </c>
    </row>
    <row r="2184" spans="1:7">
      <c r="A2184" s="240" t="s">
        <v>1360</v>
      </c>
      <c r="B2184" s="240" t="s">
        <v>56</v>
      </c>
      <c r="C2184" s="23">
        <v>45992</v>
      </c>
      <c r="D2184" s="89">
        <v>1829</v>
      </c>
      <c r="G2184" t="s">
        <v>2283</v>
      </c>
    </row>
    <row r="2185" spans="1:7">
      <c r="A2185" s="178" t="s">
        <v>1309</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1265</v>
      </c>
      <c r="B2188" s="234" t="s">
        <v>58</v>
      </c>
      <c r="C2188" s="23">
        <v>45993</v>
      </c>
      <c r="D2188" s="11">
        <v>581</v>
      </c>
      <c r="G2188" t="s">
        <v>2283</v>
      </c>
    </row>
    <row r="2189" spans="1:7">
      <c r="A2189" s="240" t="s">
        <v>1265</v>
      </c>
      <c r="B2189" s="240" t="s">
        <v>2089</v>
      </c>
      <c r="C2189" s="23">
        <v>45993</v>
      </c>
      <c r="D2189" s="11">
        <v>488</v>
      </c>
      <c r="F2189" s="11" t="s">
        <v>2290</v>
      </c>
      <c r="G2189" t="s">
        <v>2283</v>
      </c>
    </row>
    <row r="2190" spans="1:7">
      <c r="A2190" s="76" t="s">
        <v>1534</v>
      </c>
      <c r="B2190" s="76" t="s">
        <v>1181</v>
      </c>
      <c r="C2190" s="23">
        <v>45993</v>
      </c>
      <c r="D2190" s="11">
        <v>610</v>
      </c>
      <c r="F2190" s="11" t="s">
        <v>2291</v>
      </c>
      <c r="G2190" t="s">
        <v>2283</v>
      </c>
    </row>
    <row r="2191" spans="1:7">
      <c r="A2191" s="271" t="s">
        <v>1116</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1081</v>
      </c>
      <c r="B2193" s="175" t="s">
        <v>1485</v>
      </c>
      <c r="C2193" s="239">
        <v>45993</v>
      </c>
      <c r="D2193" s="11">
        <v>175</v>
      </c>
      <c r="G2193" t="s">
        <v>2283</v>
      </c>
    </row>
    <row r="2194" spans="1:7">
      <c r="A2194" s="244" t="s">
        <v>1309</v>
      </c>
      <c r="B2194" s="244" t="s">
        <v>56</v>
      </c>
      <c r="C2194" s="23">
        <v>45993</v>
      </c>
      <c r="D2194" s="89">
        <v>2916</v>
      </c>
      <c r="G2194" t="s">
        <v>2283</v>
      </c>
    </row>
    <row r="2195" spans="1:7">
      <c r="A2195" s="244" t="s">
        <v>1360</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1265</v>
      </c>
      <c r="B2198" s="234" t="s">
        <v>58</v>
      </c>
      <c r="C2198" s="23">
        <v>45994</v>
      </c>
      <c r="D2198" s="89">
        <v>1029</v>
      </c>
      <c r="F2198" s="11" t="s">
        <v>2295</v>
      </c>
      <c r="G2198" t="s">
        <v>2283</v>
      </c>
    </row>
    <row r="2199" spans="1:7">
      <c r="A2199" s="235" t="s">
        <v>1265</v>
      </c>
      <c r="B2199" s="235" t="s">
        <v>2089</v>
      </c>
      <c r="C2199" s="23">
        <v>45994</v>
      </c>
      <c r="F2199" s="263" t="s">
        <v>2296</v>
      </c>
      <c r="G2199" t="s">
        <v>2283</v>
      </c>
    </row>
    <row r="2200" spans="1:7">
      <c r="A2200" s="240" t="s">
        <v>1265</v>
      </c>
      <c r="B2200" s="240" t="s">
        <v>2218</v>
      </c>
      <c r="C2200" s="23">
        <v>45994</v>
      </c>
      <c r="D2200" s="11">
        <v>100</v>
      </c>
      <c r="G2200" t="s">
        <v>2283</v>
      </c>
    </row>
    <row r="2201" spans="1:7">
      <c r="A2201" s="235" t="s">
        <v>1534</v>
      </c>
      <c r="B2201" s="235" t="s">
        <v>1181</v>
      </c>
      <c r="C2201" s="23">
        <v>45994</v>
      </c>
      <c r="D2201" s="11">
        <v>974</v>
      </c>
      <c r="G2201" t="s">
        <v>2283</v>
      </c>
    </row>
    <row r="2202" spans="1:7">
      <c r="A2202" s="76" t="s">
        <v>1035</v>
      </c>
      <c r="B2202" s="176" t="s">
        <v>1008</v>
      </c>
      <c r="C2202" s="239">
        <v>45994</v>
      </c>
      <c r="D2202" s="11">
        <v>466</v>
      </c>
      <c r="F2202" s="11" t="s">
        <v>2297</v>
      </c>
      <c r="G2202" t="s">
        <v>2283</v>
      </c>
    </row>
    <row r="2203" spans="1:7">
      <c r="A2203" s="233" t="s">
        <v>1535</v>
      </c>
      <c r="B2203" s="233" t="s">
        <v>1561</v>
      </c>
      <c r="C2203" s="23">
        <v>45994</v>
      </c>
      <c r="D2203" s="11">
        <v>383</v>
      </c>
      <c r="G2203" t="s">
        <v>2283</v>
      </c>
    </row>
    <row r="2204" spans="1:7">
      <c r="A2204" s="76" t="s">
        <v>1054</v>
      </c>
      <c r="B2204" s="233" t="s">
        <v>56</v>
      </c>
      <c r="C2204" s="23">
        <v>45994</v>
      </c>
      <c r="D2204" s="89">
        <v>1379</v>
      </c>
      <c r="F2204" s="11" t="s">
        <v>2298</v>
      </c>
      <c r="G2204" t="s">
        <v>2283</v>
      </c>
    </row>
    <row r="2205" spans="1:7">
      <c r="A2205" s="76" t="s">
        <v>1393</v>
      </c>
      <c r="B2205" s="76" t="s">
        <v>2129</v>
      </c>
      <c r="C2205" s="23">
        <v>45994</v>
      </c>
      <c r="D2205" s="89">
        <v>1677</v>
      </c>
      <c r="G2205" t="s">
        <v>2283</v>
      </c>
    </row>
    <row r="2206" spans="1:7">
      <c r="A2206" s="246" t="s">
        <v>1309</v>
      </c>
      <c r="B2206" s="237" t="s">
        <v>56</v>
      </c>
      <c r="C2206" s="23">
        <v>45994</v>
      </c>
      <c r="D2206" s="89">
        <v>2430</v>
      </c>
      <c r="G2206" t="s">
        <v>2283</v>
      </c>
    </row>
    <row r="2207" spans="1:7">
      <c r="A2207" s="240" t="s">
        <v>1360</v>
      </c>
      <c r="B2207" s="240" t="s">
        <v>56</v>
      </c>
      <c r="C2207" s="23">
        <v>45994</v>
      </c>
      <c r="D2207" s="11">
        <v>694</v>
      </c>
      <c r="G2207" t="s">
        <v>2283</v>
      </c>
    </row>
    <row r="2208" spans="1:7">
      <c r="A2208" s="246" t="s">
        <v>1303</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1265</v>
      </c>
      <c r="B2210" s="235" t="s">
        <v>62</v>
      </c>
      <c r="C2210" s="23">
        <v>45995</v>
      </c>
      <c r="D2210" s="11">
        <v>285</v>
      </c>
      <c r="G2210" t="s">
        <v>2283</v>
      </c>
    </row>
    <row r="2211" spans="1:7">
      <c r="A2211" s="240" t="s">
        <v>1265</v>
      </c>
      <c r="B2211" s="240" t="s">
        <v>58</v>
      </c>
      <c r="C2211" s="23">
        <v>45995</v>
      </c>
      <c r="D2211" s="11">
        <v>756</v>
      </c>
      <c r="G2211" t="s">
        <v>2283</v>
      </c>
    </row>
    <row r="2212" spans="1:7">
      <c r="A2212" s="244" t="s">
        <v>1265</v>
      </c>
      <c r="B2212" s="244" t="s">
        <v>2089</v>
      </c>
      <c r="C2212" s="23">
        <v>45995</v>
      </c>
      <c r="F2212" s="240" t="s">
        <v>2300</v>
      </c>
      <c r="G2212" t="s">
        <v>2283</v>
      </c>
    </row>
    <row r="2213" spans="1:7">
      <c r="A2213" s="235" t="s">
        <v>1119</v>
      </c>
      <c r="B2213" s="235" t="s">
        <v>56</v>
      </c>
      <c r="C2213" s="23">
        <v>45995</v>
      </c>
      <c r="D2213" s="89">
        <v>1431</v>
      </c>
      <c r="F2213" s="11" t="s">
        <v>2301</v>
      </c>
      <c r="G2213" t="s">
        <v>2283</v>
      </c>
    </row>
    <row r="2214" spans="1:7">
      <c r="A2214" s="76" t="s">
        <v>1035</v>
      </c>
      <c r="B2214" s="176" t="s">
        <v>1008</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1054</v>
      </c>
      <c r="B2216" s="556" t="s">
        <v>56</v>
      </c>
      <c r="C2216" s="23">
        <v>45995</v>
      </c>
      <c r="D2216" s="89">
        <v>1154</v>
      </c>
      <c r="F2216" s="11" t="s">
        <v>2304</v>
      </c>
      <c r="G2216" t="s">
        <v>2283</v>
      </c>
    </row>
    <row r="2217" spans="1:7">
      <c r="A2217" s="76" t="s">
        <v>1035</v>
      </c>
      <c r="B2217" s="176" t="s">
        <v>1008</v>
      </c>
      <c r="C2217" s="239">
        <v>45995</v>
      </c>
      <c r="D2217" s="89">
        <v>150</v>
      </c>
      <c r="F2217" s="11" t="s">
        <v>2305</v>
      </c>
      <c r="G2217" t="s">
        <v>2283</v>
      </c>
    </row>
    <row r="2218" spans="1:7">
      <c r="A2218" s="233" t="s">
        <v>1393</v>
      </c>
      <c r="B2218" s="233" t="s">
        <v>2129</v>
      </c>
      <c r="C2218" s="23">
        <v>45995</v>
      </c>
      <c r="D2218" s="89">
        <v>1316</v>
      </c>
      <c r="G2218" t="s">
        <v>2283</v>
      </c>
    </row>
    <row r="2219" spans="1:7">
      <c r="A2219" s="76" t="s">
        <v>1399</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1314</v>
      </c>
      <c r="B2221" s="175" t="s">
        <v>1485</v>
      </c>
      <c r="C2221" s="239">
        <v>45995</v>
      </c>
      <c r="D2221" s="11">
        <v>64</v>
      </c>
      <c r="F2221" s="11" t="s">
        <v>2307</v>
      </c>
      <c r="G2221" t="s">
        <v>2283</v>
      </c>
    </row>
    <row r="2222" spans="1:7">
      <c r="A2222" s="317" t="s">
        <v>1321</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1265</v>
      </c>
      <c r="B2224" s="235" t="s">
        <v>62</v>
      </c>
      <c r="C2224" s="23">
        <v>45996</v>
      </c>
      <c r="D2224" s="11">
        <v>710</v>
      </c>
      <c r="G2224" t="s">
        <v>2283</v>
      </c>
    </row>
    <row r="2225" spans="1:7">
      <c r="A2225" s="235" t="s">
        <v>1265</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1181</v>
      </c>
      <c r="C2227" s="23">
        <v>45996</v>
      </c>
      <c r="D2227" s="11">
        <v>385</v>
      </c>
      <c r="F2227" s="11" t="s">
        <v>2310</v>
      </c>
      <c r="G2227" t="s">
        <v>2283</v>
      </c>
    </row>
    <row r="2228" spans="1:7" ht="15.75">
      <c r="A2228" s="76" t="s">
        <v>1107</v>
      </c>
      <c r="B2228" s="175" t="s">
        <v>1485</v>
      </c>
      <c r="C2228" s="239">
        <v>45996</v>
      </c>
      <c r="E2228" s="74">
        <v>446</v>
      </c>
      <c r="F2228" s="76"/>
      <c r="G2228" t="s">
        <v>2283</v>
      </c>
    </row>
    <row r="2229" spans="1:7" ht="15.75">
      <c r="A2229" s="76" t="s">
        <v>1116</v>
      </c>
      <c r="B2229" s="175" t="s">
        <v>1485</v>
      </c>
      <c r="C2229" s="239">
        <v>45996</v>
      </c>
      <c r="E2229" s="74">
        <v>422</v>
      </c>
      <c r="F2229" s="233"/>
      <c r="G2229" t="s">
        <v>2283</v>
      </c>
    </row>
    <row r="2230" spans="1:7" ht="15.75">
      <c r="A2230" s="76" t="s">
        <v>1116</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1399</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1316</v>
      </c>
      <c r="B2234" s="240" t="s">
        <v>56</v>
      </c>
      <c r="C2234" s="23">
        <v>45996</v>
      </c>
      <c r="F2234" s="240" t="s">
        <v>2312</v>
      </c>
      <c r="G2234" t="s">
        <v>2283</v>
      </c>
    </row>
    <row r="2235" spans="1:7">
      <c r="A2235" s="82" t="s">
        <v>1537</v>
      </c>
      <c r="B2235" s="82" t="s">
        <v>62</v>
      </c>
      <c r="C2235" s="23">
        <v>45999</v>
      </c>
      <c r="F2235" s="11" t="s">
        <v>1762</v>
      </c>
      <c r="G2235" t="s">
        <v>2283</v>
      </c>
    </row>
    <row r="2236" spans="1:7">
      <c r="A2236" s="82" t="s">
        <v>1265</v>
      </c>
      <c r="B2236" s="82" t="s">
        <v>62</v>
      </c>
      <c r="C2236" s="23">
        <v>45999</v>
      </c>
      <c r="F2236" s="240" t="s">
        <v>1762</v>
      </c>
      <c r="G2236" t="s">
        <v>2283</v>
      </c>
    </row>
    <row r="2237" spans="1:7">
      <c r="A2237" s="82" t="s">
        <v>1265</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1181</v>
      </c>
      <c r="C2239" s="23">
        <v>45999</v>
      </c>
      <c r="D2239" s="11">
        <v>640</v>
      </c>
      <c r="F2239" s="11" t="s">
        <v>2314</v>
      </c>
      <c r="G2239" t="s">
        <v>2283</v>
      </c>
    </row>
    <row r="2240" spans="1:7" ht="15.75">
      <c r="A2240" s="296" t="s">
        <v>1110</v>
      </c>
      <c r="B2240" s="833" t="s">
        <v>1485</v>
      </c>
      <c r="C2240" s="239">
        <v>45999</v>
      </c>
      <c r="F2240" s="240" t="s">
        <v>2315</v>
      </c>
      <c r="G2240" t="s">
        <v>2283</v>
      </c>
    </row>
    <row r="2241" spans="1:7">
      <c r="A2241" s="76" t="s">
        <v>1035</v>
      </c>
      <c r="B2241" s="176" t="s">
        <v>1008</v>
      </c>
      <c r="C2241" s="239">
        <v>45999</v>
      </c>
      <c r="D2241" s="89">
        <v>1172</v>
      </c>
      <c r="E2241" s="135"/>
      <c r="F2241" s="50" t="s">
        <v>2316</v>
      </c>
      <c r="G2241" t="s">
        <v>2283</v>
      </c>
    </row>
    <row r="2242" spans="1:7">
      <c r="A2242" s="317" t="s">
        <v>1119</v>
      </c>
      <c r="B2242" s="889" t="s">
        <v>56</v>
      </c>
      <c r="C2242" s="23">
        <v>45999</v>
      </c>
      <c r="D2242" s="250">
        <v>1583</v>
      </c>
      <c r="E2242" s="11"/>
      <c r="F2242" s="11" t="s">
        <v>2317</v>
      </c>
      <c r="G2242" t="s">
        <v>2283</v>
      </c>
    </row>
    <row r="2243" spans="1:7">
      <c r="A2243" s="296" t="s">
        <v>1054</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1399</v>
      </c>
      <c r="B2245" s="103" t="s">
        <v>2129</v>
      </c>
      <c r="C2245" s="23">
        <v>45999</v>
      </c>
      <c r="D2245" s="74">
        <v>428</v>
      </c>
      <c r="E2245" s="11"/>
      <c r="F2245" s="11" t="s">
        <v>2319</v>
      </c>
      <c r="G2245" t="s">
        <v>2283</v>
      </c>
    </row>
    <row r="2246" spans="1:7">
      <c r="A2246" s="321" t="s">
        <v>1339</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1265</v>
      </c>
      <c r="B2248" s="82" t="s">
        <v>62</v>
      </c>
      <c r="C2248" s="23">
        <v>46000</v>
      </c>
      <c r="F2248" s="240" t="s">
        <v>1762</v>
      </c>
      <c r="G2248" t="s">
        <v>2283</v>
      </c>
    </row>
    <row r="2249" spans="1:7">
      <c r="A2249" s="82" t="s">
        <v>1265</v>
      </c>
      <c r="B2249" s="82" t="s">
        <v>58</v>
      </c>
      <c r="C2249" s="23">
        <v>46000</v>
      </c>
      <c r="D2249" s="11">
        <v>442</v>
      </c>
      <c r="F2249" s="11" t="s">
        <v>2321</v>
      </c>
      <c r="G2249" t="s">
        <v>2283</v>
      </c>
    </row>
    <row r="2250" spans="1:7" ht="15.75">
      <c r="A2250" s="27" t="s">
        <v>1265</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1181</v>
      </c>
      <c r="C2252" s="23">
        <v>46000</v>
      </c>
      <c r="D2252" s="11">
        <v>541</v>
      </c>
      <c r="F2252" s="11" t="s">
        <v>2323</v>
      </c>
      <c r="G2252" t="s">
        <v>2283</v>
      </c>
    </row>
    <row r="2253" spans="1:7">
      <c r="A2253" s="296" t="s">
        <v>1119</v>
      </c>
      <c r="B2253" s="296" t="s">
        <v>56</v>
      </c>
      <c r="C2253" s="239">
        <v>46000</v>
      </c>
      <c r="D2253" s="89">
        <v>1325</v>
      </c>
      <c r="F2253" s="11" t="s">
        <v>2275</v>
      </c>
      <c r="G2253" t="s">
        <v>2283</v>
      </c>
    </row>
    <row r="2254" spans="1:7" ht="15.75">
      <c r="A2254" s="296" t="s">
        <v>1054</v>
      </c>
      <c r="B2254" s="833" t="s">
        <v>1485</v>
      </c>
      <c r="C2254" s="239">
        <v>46000</v>
      </c>
      <c r="E2254" s="74">
        <v>540</v>
      </c>
      <c r="G2254" t="s">
        <v>2283</v>
      </c>
    </row>
    <row r="2255" spans="1:7">
      <c r="A2255" s="76" t="s">
        <v>1032</v>
      </c>
      <c r="B2255" s="176" t="s">
        <v>1008</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1387</v>
      </c>
      <c r="B2257" s="103" t="s">
        <v>2129</v>
      </c>
      <c r="C2257" s="23">
        <v>46000</v>
      </c>
      <c r="D2257" s="89">
        <v>1640</v>
      </c>
      <c r="F2257" s="11" t="s">
        <v>2325</v>
      </c>
      <c r="G2257" t="s">
        <v>2283</v>
      </c>
    </row>
    <row r="2258" spans="1:7">
      <c r="A2258" s="321" t="s">
        <v>1330</v>
      </c>
      <c r="B2258" s="107" t="s">
        <v>56</v>
      </c>
      <c r="C2258" s="23">
        <v>46000</v>
      </c>
      <c r="D2258" s="89">
        <v>1980</v>
      </c>
      <c r="F2258" s="11" t="s">
        <v>2326</v>
      </c>
      <c r="G2258" t="s">
        <v>2283</v>
      </c>
    </row>
    <row r="2259" spans="1:7">
      <c r="A2259" s="321" t="s">
        <v>1339</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1336</v>
      </c>
      <c r="B2261" s="74" t="s">
        <v>56</v>
      </c>
      <c r="C2261" s="23">
        <v>46000</v>
      </c>
      <c r="D2261" s="89">
        <v>1111</v>
      </c>
      <c r="G2261" t="s">
        <v>2283</v>
      </c>
    </row>
    <row r="2262" spans="1:7">
      <c r="A2262" s="321" t="s">
        <v>1342</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1265</v>
      </c>
      <c r="B2264" s="235" t="s">
        <v>62</v>
      </c>
      <c r="C2264" s="23">
        <v>46001</v>
      </c>
      <c r="F2264" s="263" t="s">
        <v>1762</v>
      </c>
      <c r="G2264" t="s">
        <v>2283</v>
      </c>
    </row>
    <row r="2265" spans="1:7">
      <c r="A2265" s="263" t="s">
        <v>1265</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1181</v>
      </c>
      <c r="C2267" s="23">
        <v>46001</v>
      </c>
      <c r="D2267" s="11">
        <v>330</v>
      </c>
      <c r="F2267" s="11" t="s">
        <v>2136</v>
      </c>
      <c r="G2267" t="s">
        <v>2283</v>
      </c>
    </row>
    <row r="2268" spans="1:7">
      <c r="A2268" s="234" t="s">
        <v>1119</v>
      </c>
      <c r="B2268" s="282" t="s">
        <v>56</v>
      </c>
      <c r="C2268" s="23">
        <v>46001</v>
      </c>
      <c r="D2268" s="11">
        <v>621</v>
      </c>
      <c r="F2268" s="11" t="s">
        <v>2329</v>
      </c>
      <c r="G2268" t="s">
        <v>2283</v>
      </c>
    </row>
    <row r="2269" spans="1:7">
      <c r="A2269" s="76" t="s">
        <v>1032</v>
      </c>
      <c r="B2269" s="176" t="s">
        <v>1008</v>
      </c>
      <c r="C2269" s="239">
        <v>46001</v>
      </c>
      <c r="D2269" s="89">
        <v>1084</v>
      </c>
      <c r="F2269" s="11" t="s">
        <v>2330</v>
      </c>
      <c r="G2269" t="s">
        <v>2283</v>
      </c>
    </row>
    <row r="2270" spans="1:7" ht="15.75">
      <c r="A2270" s="233" t="s">
        <v>1110</v>
      </c>
      <c r="B2270" s="858" t="s">
        <v>1485</v>
      </c>
      <c r="C2270" s="239">
        <v>46001</v>
      </c>
      <c r="E2270" s="250">
        <v>1685</v>
      </c>
      <c r="G2270" t="s">
        <v>2283</v>
      </c>
    </row>
    <row r="2271" spans="1:7">
      <c r="A2271" s="233" t="s">
        <v>1387</v>
      </c>
      <c r="B2271" s="233" t="s">
        <v>2129</v>
      </c>
      <c r="C2271" s="23">
        <v>46001</v>
      </c>
      <c r="D2271" s="89">
        <v>1177</v>
      </c>
      <c r="F2271" s="11" t="s">
        <v>2331</v>
      </c>
      <c r="G2271" t="s">
        <v>2283</v>
      </c>
    </row>
    <row r="2272" spans="1:7">
      <c r="A2272" s="76" t="s">
        <v>1390</v>
      </c>
      <c r="B2272" s="76" t="s">
        <v>2129</v>
      </c>
      <c r="C2272" s="23">
        <v>46001</v>
      </c>
      <c r="D2272" s="11">
        <v>817</v>
      </c>
      <c r="F2272" s="11" t="s">
        <v>2332</v>
      </c>
      <c r="G2272" t="s">
        <v>2283</v>
      </c>
    </row>
    <row r="2273" spans="1:7">
      <c r="A2273" s="76" t="s">
        <v>1330</v>
      </c>
      <c r="B2273" s="76" t="s">
        <v>56</v>
      </c>
      <c r="C2273" s="23">
        <v>46001</v>
      </c>
      <c r="D2273" s="89">
        <v>1251</v>
      </c>
      <c r="G2273" t="s">
        <v>2283</v>
      </c>
    </row>
    <row r="2274" spans="1:7">
      <c r="A2274" s="234" t="s">
        <v>1339</v>
      </c>
      <c r="B2274" s="233" t="s">
        <v>56</v>
      </c>
      <c r="C2274" s="23">
        <v>46001</v>
      </c>
      <c r="D2274" s="11">
        <v>931</v>
      </c>
      <c r="G2274" t="s">
        <v>2283</v>
      </c>
    </row>
    <row r="2275" spans="1:7">
      <c r="A2275" s="76" t="s">
        <v>1342</v>
      </c>
      <c r="B2275" s="274" t="s">
        <v>56</v>
      </c>
      <c r="C2275" s="23">
        <v>46001</v>
      </c>
      <c r="D2275" s="11">
        <v>522</v>
      </c>
      <c r="G2275" t="s">
        <v>2283</v>
      </c>
    </row>
    <row r="2276" spans="1:7">
      <c r="A2276" s="76" t="s">
        <v>1360</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1336</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1265</v>
      </c>
      <c r="B2281" s="82" t="s">
        <v>62</v>
      </c>
      <c r="C2281" s="23">
        <v>46002</v>
      </c>
      <c r="F2281" s="263" t="s">
        <v>1762</v>
      </c>
      <c r="G2281" t="s">
        <v>2283</v>
      </c>
    </row>
    <row r="2282" spans="1:7">
      <c r="A2282" s="82" t="s">
        <v>1265</v>
      </c>
      <c r="B2282" s="82" t="s">
        <v>58</v>
      </c>
      <c r="C2282" s="23">
        <v>46002</v>
      </c>
      <c r="F2282" s="240" t="s">
        <v>2336</v>
      </c>
      <c r="G2282" t="s">
        <v>2283</v>
      </c>
    </row>
    <row r="2283" spans="1:7">
      <c r="A2283" s="82" t="s">
        <v>1265</v>
      </c>
      <c r="B2283" s="107" t="s">
        <v>2180</v>
      </c>
      <c r="C2283" s="23">
        <v>46002</v>
      </c>
      <c r="F2283" s="240" t="s">
        <v>2337</v>
      </c>
      <c r="G2283" t="s">
        <v>2283</v>
      </c>
    </row>
    <row r="2284" spans="1:7">
      <c r="A2284" s="296" t="s">
        <v>1538</v>
      </c>
      <c r="B2284" s="682" t="s">
        <v>1181</v>
      </c>
      <c r="C2284" s="23">
        <v>46002</v>
      </c>
      <c r="D2284" s="11">
        <v>520</v>
      </c>
      <c r="G2284" t="s">
        <v>2283</v>
      </c>
    </row>
    <row r="2285" spans="1:7">
      <c r="A2285" s="683" t="s">
        <v>1026</v>
      </c>
      <c r="B2285" s="176" t="s">
        <v>1008</v>
      </c>
      <c r="C2285" s="239">
        <v>46002</v>
      </c>
      <c r="D2285" s="89">
        <v>1351</v>
      </c>
      <c r="F2285" s="11" t="s">
        <v>2338</v>
      </c>
      <c r="G2285" t="s">
        <v>2283</v>
      </c>
    </row>
    <row r="2286" spans="1:7">
      <c r="A2286" s="103" t="s">
        <v>1390</v>
      </c>
      <c r="B2286" s="103" t="s">
        <v>2129</v>
      </c>
      <c r="C2286" s="23">
        <v>46002</v>
      </c>
      <c r="D2286" s="89">
        <v>1820</v>
      </c>
      <c r="F2286" s="240" t="s">
        <v>2339</v>
      </c>
      <c r="G2286" t="s">
        <v>2283</v>
      </c>
    </row>
    <row r="2287" spans="1:7">
      <c r="A2287" s="673" t="s">
        <v>1330</v>
      </c>
      <c r="B2287" s="27" t="s">
        <v>56</v>
      </c>
      <c r="C2287" s="23">
        <v>46002</v>
      </c>
      <c r="D2287" s="89">
        <v>3172</v>
      </c>
      <c r="G2287" t="s">
        <v>2283</v>
      </c>
    </row>
    <row r="2288" spans="1:7">
      <c r="A2288" s="673" t="s">
        <v>1318</v>
      </c>
      <c r="B2288" s="27" t="s">
        <v>56</v>
      </c>
      <c r="C2288" s="23">
        <v>46002</v>
      </c>
      <c r="D2288" s="11">
        <v>242</v>
      </c>
      <c r="F2288" s="11" t="s">
        <v>2340</v>
      </c>
      <c r="G2288" t="s">
        <v>2283</v>
      </c>
    </row>
    <row r="2289" spans="1:7">
      <c r="A2289" s="315" t="s">
        <v>1342</v>
      </c>
      <c r="B2289" s="11" t="s">
        <v>56</v>
      </c>
      <c r="C2289" s="23">
        <v>46002</v>
      </c>
      <c r="D2289" s="89">
        <v>1194</v>
      </c>
      <c r="G2289" t="s">
        <v>2283</v>
      </c>
    </row>
    <row r="2290" spans="1:7">
      <c r="A2290" s="1164" t="s">
        <v>1336</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1265</v>
      </c>
      <c r="B2293" s="235" t="s">
        <v>62</v>
      </c>
      <c r="C2293" s="23">
        <v>46003</v>
      </c>
      <c r="D2293" s="11">
        <v>706</v>
      </c>
      <c r="G2293" t="s">
        <v>2283</v>
      </c>
    </row>
    <row r="2294" spans="1:7">
      <c r="A2294" s="240" t="s">
        <v>1265</v>
      </c>
      <c r="B2294" s="240" t="s">
        <v>2180</v>
      </c>
      <c r="C2294" s="23">
        <v>46003</v>
      </c>
      <c r="F2294" s="240" t="s">
        <v>2342</v>
      </c>
      <c r="G2294" t="s">
        <v>2283</v>
      </c>
    </row>
    <row r="2295" spans="1:7">
      <c r="A2295" s="235" t="s">
        <v>1265</v>
      </c>
      <c r="B2295" s="235" t="s">
        <v>58</v>
      </c>
      <c r="C2295" s="23">
        <v>46003</v>
      </c>
      <c r="F2295" s="240" t="s">
        <v>2343</v>
      </c>
      <c r="G2295" t="s">
        <v>2283</v>
      </c>
    </row>
    <row r="2296" spans="1:7">
      <c r="A2296" s="263" t="s">
        <v>1538</v>
      </c>
      <c r="B2296" s="263" t="s">
        <v>1181</v>
      </c>
      <c r="C2296" s="23">
        <v>46003</v>
      </c>
      <c r="D2296" s="11">
        <v>550</v>
      </c>
      <c r="F2296" s="11" t="s">
        <v>2344</v>
      </c>
      <c r="G2296" t="s">
        <v>2283</v>
      </c>
    </row>
    <row r="2297" spans="1:7" ht="15.75">
      <c r="A2297" s="76" t="s">
        <v>834</v>
      </c>
      <c r="B2297" s="175" t="s">
        <v>1485</v>
      </c>
      <c r="C2297" s="239">
        <v>46003</v>
      </c>
      <c r="D2297" s="89">
        <v>1832</v>
      </c>
      <c r="F2297" s="11" t="s">
        <v>2345</v>
      </c>
      <c r="G2297" t="s">
        <v>2283</v>
      </c>
    </row>
    <row r="2298" spans="1:7">
      <c r="A2298" s="233" t="s">
        <v>1318</v>
      </c>
      <c r="B2298" s="233" t="s">
        <v>56</v>
      </c>
      <c r="C2298" s="23">
        <v>46003</v>
      </c>
      <c r="F2298" s="263" t="s">
        <v>2346</v>
      </c>
      <c r="G2298" t="s">
        <v>2283</v>
      </c>
    </row>
    <row r="2299" spans="1:7">
      <c r="A2299" s="234" t="s">
        <v>1342</v>
      </c>
      <c r="B2299" s="234" t="s">
        <v>56</v>
      </c>
      <c r="C2299" s="23">
        <v>46003</v>
      </c>
      <c r="D2299" s="89">
        <v>2811</v>
      </c>
      <c r="G2299" t="s">
        <v>2283</v>
      </c>
    </row>
    <row r="2300" spans="1:7">
      <c r="A2300" s="235" t="s">
        <v>1336</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1265</v>
      </c>
      <c r="B2303" s="82" t="s">
        <v>62</v>
      </c>
      <c r="C2303" s="23">
        <v>46006</v>
      </c>
      <c r="D2303" s="11">
        <v>735</v>
      </c>
      <c r="G2303" t="s">
        <v>2283</v>
      </c>
    </row>
    <row r="2304" spans="1:7">
      <c r="A2304" s="82" t="s">
        <v>1265</v>
      </c>
      <c r="B2304" s="82" t="s">
        <v>58</v>
      </c>
      <c r="C2304" s="23">
        <v>46006</v>
      </c>
      <c r="F2304" s="240" t="s">
        <v>1785</v>
      </c>
      <c r="G2304" t="s">
        <v>2283</v>
      </c>
    </row>
    <row r="2305" spans="1:7">
      <c r="A2305" s="296" t="s">
        <v>1538</v>
      </c>
      <c r="B2305" s="682" t="s">
        <v>1181</v>
      </c>
      <c r="C2305" s="23">
        <v>46006</v>
      </c>
      <c r="D2305" s="11">
        <v>752</v>
      </c>
      <c r="F2305" s="11" t="s">
        <v>2323</v>
      </c>
      <c r="G2305" t="s">
        <v>2283</v>
      </c>
    </row>
    <row r="2306" spans="1:7">
      <c r="A2306" s="683" t="s">
        <v>1026</v>
      </c>
      <c r="B2306" s="176" t="s">
        <v>1008</v>
      </c>
      <c r="C2306" s="239">
        <v>46006</v>
      </c>
      <c r="D2306" s="11">
        <v>689</v>
      </c>
      <c r="F2306" s="11" t="s">
        <v>2350</v>
      </c>
      <c r="G2306" t="s">
        <v>2283</v>
      </c>
    </row>
    <row r="2307" spans="1:7">
      <c r="A2307" s="271" t="s">
        <v>1005</v>
      </c>
      <c r="B2307" s="317" t="s">
        <v>56</v>
      </c>
      <c r="C2307" s="239">
        <v>46006</v>
      </c>
      <c r="D2307" s="89">
        <v>1095</v>
      </c>
      <c r="G2307" t="s">
        <v>2283</v>
      </c>
    </row>
    <row r="2308" spans="1:7">
      <c r="A2308" s="762" t="s">
        <v>1050</v>
      </c>
      <c r="B2308" s="11" t="s">
        <v>56</v>
      </c>
      <c r="C2308" s="239">
        <v>46006</v>
      </c>
      <c r="D2308" s="89">
        <v>1344</v>
      </c>
      <c r="F2308" s="11" t="s">
        <v>2351</v>
      </c>
      <c r="G2308" t="s">
        <v>2283</v>
      </c>
    </row>
    <row r="2309" spans="1:7">
      <c r="A2309" s="762" t="s">
        <v>1110</v>
      </c>
      <c r="B2309" s="11" t="s">
        <v>56</v>
      </c>
      <c r="C2309" s="239">
        <v>46006</v>
      </c>
      <c r="F2309" s="240" t="s">
        <v>1785</v>
      </c>
      <c r="G2309" t="s">
        <v>2283</v>
      </c>
    </row>
    <row r="2310" spans="1:7">
      <c r="A2310" s="82" t="s">
        <v>841</v>
      </c>
      <c r="B2310" s="11" t="s">
        <v>2129</v>
      </c>
      <c r="C2310" s="23">
        <v>46006</v>
      </c>
      <c r="D2310" s="89">
        <v>1511</v>
      </c>
      <c r="F2310" s="11" t="s">
        <v>2352</v>
      </c>
      <c r="G2310" t="s">
        <v>2283</v>
      </c>
    </row>
    <row r="2311" spans="1:7">
      <c r="A2311" s="673" t="s">
        <v>1330</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1324</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1265</v>
      </c>
      <c r="B2316" s="82" t="s">
        <v>62</v>
      </c>
      <c r="C2316" s="23">
        <v>46007</v>
      </c>
      <c r="F2316" s="240" t="s">
        <v>2355</v>
      </c>
      <c r="G2316" t="s">
        <v>2283</v>
      </c>
    </row>
    <row r="2317" spans="1:7">
      <c r="A2317" s="296" t="s">
        <v>1538</v>
      </c>
      <c r="B2317" s="682" t="s">
        <v>1181</v>
      </c>
      <c r="C2317" s="23">
        <v>46007</v>
      </c>
      <c r="D2317" s="89">
        <v>1249</v>
      </c>
      <c r="F2317" s="11" t="s">
        <v>2356</v>
      </c>
      <c r="G2317" t="s">
        <v>2283</v>
      </c>
    </row>
    <row r="2318" spans="1:7">
      <c r="A2318" s="178" t="s">
        <v>1026</v>
      </c>
      <c r="B2318" s="176" t="s">
        <v>1008</v>
      </c>
      <c r="C2318" s="239">
        <v>46007</v>
      </c>
      <c r="D2318" s="11">
        <v>586</v>
      </c>
      <c r="F2318" s="11" t="s">
        <v>2357</v>
      </c>
      <c r="G2318" t="s">
        <v>2283</v>
      </c>
    </row>
    <row r="2319" spans="1:7">
      <c r="A2319" s="271" t="s">
        <v>1005</v>
      </c>
      <c r="B2319" s="889" t="s">
        <v>56</v>
      </c>
      <c r="C2319" s="23">
        <v>46007</v>
      </c>
      <c r="D2319" s="89">
        <v>1676</v>
      </c>
      <c r="F2319" s="11" t="s">
        <v>2358</v>
      </c>
      <c r="G2319" t="s">
        <v>2283</v>
      </c>
    </row>
    <row r="2320" spans="1:7">
      <c r="A2320" s="178" t="s">
        <v>1050</v>
      </c>
      <c r="B2320" t="s">
        <v>56</v>
      </c>
      <c r="C2320" s="23">
        <v>46007</v>
      </c>
      <c r="D2320" s="89">
        <v>1583</v>
      </c>
      <c r="F2320" s="11" t="s">
        <v>2359</v>
      </c>
      <c r="G2320" t="s">
        <v>2283</v>
      </c>
    </row>
    <row r="2321" spans="1:7">
      <c r="A2321" s="349" t="s">
        <v>920</v>
      </c>
      <c r="B2321" s="296" t="s">
        <v>54</v>
      </c>
      <c r="C2321" s="23">
        <v>46007</v>
      </c>
      <c r="D2321" s="11">
        <v>890</v>
      </c>
      <c r="F2321" s="11" t="s">
        <v>2360</v>
      </c>
      <c r="G2321" t="s">
        <v>2283</v>
      </c>
    </row>
    <row r="2322" spans="1:7" ht="15.75">
      <c r="A2322" s="11" t="s">
        <v>834</v>
      </c>
      <c r="B2322" s="175" t="s">
        <v>1485</v>
      </c>
      <c r="C2322" s="239">
        <v>46007</v>
      </c>
      <c r="D2322" s="89">
        <v>1164</v>
      </c>
      <c r="G2322" t="s">
        <v>2283</v>
      </c>
    </row>
    <row r="2323" spans="1:7">
      <c r="A2323" s="449" t="s">
        <v>841</v>
      </c>
      <c r="B2323" s="103" t="s">
        <v>2129</v>
      </c>
      <c r="C2323" s="23">
        <v>46007</v>
      </c>
      <c r="D2323" s="89">
        <v>1887</v>
      </c>
      <c r="F2323" s="11" t="s">
        <v>2361</v>
      </c>
      <c r="G2323" t="s">
        <v>2283</v>
      </c>
    </row>
    <row r="2324" spans="1:7">
      <c r="A2324" s="673" t="s">
        <v>1330</v>
      </c>
      <c r="B2324" s="27" t="s">
        <v>56</v>
      </c>
      <c r="C2324" s="23">
        <v>46007</v>
      </c>
      <c r="F2324" s="263" t="s">
        <v>2362</v>
      </c>
      <c r="G2324" t="s">
        <v>2283</v>
      </c>
    </row>
    <row r="2325" spans="1:7">
      <c r="A2325" s="27" t="s">
        <v>1333</v>
      </c>
      <c r="B2325" s="27" t="s">
        <v>56</v>
      </c>
      <c r="C2325" s="23">
        <v>46007</v>
      </c>
      <c r="D2325" s="89">
        <v>1617</v>
      </c>
      <c r="G2325" t="s">
        <v>2283</v>
      </c>
    </row>
    <row r="2326" spans="1:7">
      <c r="A2326" s="82" t="s">
        <v>1537</v>
      </c>
      <c r="B2326" s="82" t="s">
        <v>62</v>
      </c>
      <c r="C2326" s="23">
        <v>46008</v>
      </c>
      <c r="D2326" s="11">
        <v>743</v>
      </c>
      <c r="G2326" t="s">
        <v>2283</v>
      </c>
    </row>
    <row r="2327" spans="1:7">
      <c r="A2327" s="82" t="s">
        <v>1265</v>
      </c>
      <c r="B2327" s="82" t="s">
        <v>62</v>
      </c>
      <c r="C2327" s="23">
        <v>46008</v>
      </c>
      <c r="F2327" s="249" t="s">
        <v>2363</v>
      </c>
      <c r="G2327" t="s">
        <v>2283</v>
      </c>
    </row>
    <row r="2328" spans="1:7">
      <c r="A2328" s="82" t="s">
        <v>1537</v>
      </c>
      <c r="B2328" s="82" t="s">
        <v>58</v>
      </c>
      <c r="C2328" s="23">
        <v>46008</v>
      </c>
      <c r="D2328" s="11">
        <v>467</v>
      </c>
      <c r="G2328" t="s">
        <v>2283</v>
      </c>
    </row>
    <row r="2329" spans="1:7">
      <c r="A2329" s="82" t="s">
        <v>1265</v>
      </c>
      <c r="B2329" s="50" t="s">
        <v>2089</v>
      </c>
      <c r="C2329" s="23">
        <v>46008</v>
      </c>
      <c r="F2329" s="614" t="s">
        <v>2364</v>
      </c>
      <c r="G2329" t="s">
        <v>2283</v>
      </c>
    </row>
    <row r="2330" spans="1:7">
      <c r="A2330" s="82" t="s">
        <v>1265</v>
      </c>
      <c r="B2330" s="82" t="s">
        <v>58</v>
      </c>
      <c r="C2330" s="23">
        <v>46008</v>
      </c>
      <c r="F2330" s="249" t="s">
        <v>2342</v>
      </c>
      <c r="G2330" t="s">
        <v>2283</v>
      </c>
    </row>
    <row r="2331" spans="1:7">
      <c r="A2331" s="296" t="s">
        <v>1538</v>
      </c>
      <c r="B2331" s="682" t="s">
        <v>1181</v>
      </c>
      <c r="C2331" s="23">
        <v>46008</v>
      </c>
      <c r="D2331" s="11">
        <v>235</v>
      </c>
      <c r="F2331" s="11" t="s">
        <v>2356</v>
      </c>
      <c r="G2331" t="s">
        <v>2283</v>
      </c>
    </row>
    <row r="2332" spans="1:7">
      <c r="A2332" s="178" t="s">
        <v>1026</v>
      </c>
      <c r="B2332" s="176" t="s">
        <v>1008</v>
      </c>
      <c r="C2332" s="239">
        <v>46008</v>
      </c>
      <c r="D2332" s="11">
        <v>199</v>
      </c>
      <c r="F2332" s="11" t="s">
        <v>2365</v>
      </c>
      <c r="G2332" t="s">
        <v>2283</v>
      </c>
    </row>
    <row r="2333" spans="1:7">
      <c r="A2333" s="271" t="s">
        <v>1005</v>
      </c>
      <c r="B2333" s="889" t="s">
        <v>56</v>
      </c>
      <c r="C2333" s="23">
        <v>46008</v>
      </c>
      <c r="D2333" s="89">
        <v>1139</v>
      </c>
      <c r="F2333" s="11" t="s">
        <v>2366</v>
      </c>
      <c r="G2333" t="s">
        <v>2283</v>
      </c>
    </row>
    <row r="2334" spans="1:7">
      <c r="A2334" s="296" t="s">
        <v>1050</v>
      </c>
      <c r="B2334" t="s">
        <v>56</v>
      </c>
      <c r="C2334" s="23">
        <v>46008</v>
      </c>
      <c r="D2334" s="89">
        <v>1027</v>
      </c>
      <c r="F2334" s="11" t="s">
        <v>2367</v>
      </c>
      <c r="G2334" t="s">
        <v>2283</v>
      </c>
    </row>
    <row r="2335" spans="1:7">
      <c r="A2335" s="178" t="s">
        <v>1035</v>
      </c>
      <c r="B2335" s="176" t="s">
        <v>1008</v>
      </c>
      <c r="C2335" s="239">
        <v>46008</v>
      </c>
      <c r="D2335" s="11">
        <v>163</v>
      </c>
      <c r="F2335" s="11" t="s">
        <v>2368</v>
      </c>
      <c r="G2335" t="s">
        <v>2283</v>
      </c>
    </row>
    <row r="2336" spans="1:7">
      <c r="A2336" s="842" t="s">
        <v>920</v>
      </c>
      <c r="B2336" s="843" t="s">
        <v>54</v>
      </c>
      <c r="C2336" s="23">
        <v>46008</v>
      </c>
      <c r="D2336" s="89">
        <v>1810</v>
      </c>
      <c r="F2336" s="11" t="s">
        <v>2369</v>
      </c>
      <c r="G2336" t="s">
        <v>2283</v>
      </c>
    </row>
    <row r="2337" spans="1:7" ht="15.75">
      <c r="A2337" s="11" t="s">
        <v>834</v>
      </c>
      <c r="B2337" s="175" t="s">
        <v>1485</v>
      </c>
      <c r="C2337" s="239">
        <v>46008</v>
      </c>
      <c r="D2337" s="11">
        <v>308</v>
      </c>
      <c r="F2337" s="11" t="s">
        <v>2370</v>
      </c>
      <c r="G2337" t="s">
        <v>2283</v>
      </c>
    </row>
    <row r="2338" spans="1:7">
      <c r="A2338" s="449" t="s">
        <v>841</v>
      </c>
      <c r="B2338" s="103" t="s">
        <v>2129</v>
      </c>
      <c r="C2338" s="23">
        <v>46008</v>
      </c>
      <c r="D2338" s="11">
        <v>916</v>
      </c>
      <c r="F2338" s="11" t="s">
        <v>2371</v>
      </c>
      <c r="G2338" t="s">
        <v>2283</v>
      </c>
    </row>
    <row r="2339" spans="1:7">
      <c r="A2339" s="673" t="s">
        <v>1360</v>
      </c>
      <c r="B2339" s="27" t="s">
        <v>56</v>
      </c>
      <c r="C2339" s="23">
        <v>46008</v>
      </c>
      <c r="D2339" s="11">
        <v>320</v>
      </c>
      <c r="G2339" t="s">
        <v>2283</v>
      </c>
    </row>
    <row r="2340" spans="1:7">
      <c r="A2340" s="82" t="s">
        <v>1333</v>
      </c>
      <c r="B2340" s="82" t="s">
        <v>56</v>
      </c>
      <c r="C2340" s="23">
        <v>46008</v>
      </c>
      <c r="D2340" s="89">
        <v>1083</v>
      </c>
      <c r="G2340" t="s">
        <v>2283</v>
      </c>
    </row>
    <row r="2341" spans="1:7">
      <c r="A2341" s="82" t="s">
        <v>1318</v>
      </c>
      <c r="B2341" s="82" t="s">
        <v>56</v>
      </c>
      <c r="C2341" s="23">
        <v>46008</v>
      </c>
      <c r="F2341" s="240" t="s">
        <v>1576</v>
      </c>
      <c r="G2341" t="s">
        <v>2283</v>
      </c>
    </row>
    <row r="2342" spans="1:7">
      <c r="A2342" s="673" t="s">
        <v>1303</v>
      </c>
      <c r="B2342" s="27" t="s">
        <v>56</v>
      </c>
      <c r="C2342" s="23">
        <v>46008</v>
      </c>
      <c r="D2342" s="11">
        <v>372</v>
      </c>
      <c r="G2342" t="s">
        <v>2283</v>
      </c>
    </row>
    <row r="2343" spans="1:7">
      <c r="A2343" s="673" t="s">
        <v>1351</v>
      </c>
      <c r="B2343" s="27" t="s">
        <v>56</v>
      </c>
      <c r="C2343" s="23">
        <v>46008</v>
      </c>
      <c r="D2343" s="11">
        <v>95</v>
      </c>
      <c r="G2343" t="s">
        <v>2283</v>
      </c>
    </row>
    <row r="2344" spans="1:7">
      <c r="A2344" s="673" t="s">
        <v>1342</v>
      </c>
      <c r="B2344" s="27" t="s">
        <v>56</v>
      </c>
      <c r="C2344" s="23">
        <v>46008</v>
      </c>
      <c r="D2344" s="89">
        <v>1049</v>
      </c>
      <c r="G2344" t="s">
        <v>2283</v>
      </c>
    </row>
    <row r="2345" spans="1:7">
      <c r="A2345" s="82" t="s">
        <v>1316</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1265</v>
      </c>
      <c r="B2349" s="234" t="s">
        <v>2089</v>
      </c>
      <c r="C2349" s="23">
        <v>46009</v>
      </c>
      <c r="D2349" s="74"/>
      <c r="E2349" s="11"/>
      <c r="F2349" s="88" t="s">
        <v>2272</v>
      </c>
      <c r="G2349" t="s">
        <v>2283</v>
      </c>
    </row>
    <row r="2350" spans="1:7">
      <c r="A2350" s="246" t="s">
        <v>1265</v>
      </c>
      <c r="B2350" s="76" t="s">
        <v>58</v>
      </c>
      <c r="C2350" s="23">
        <v>46009</v>
      </c>
      <c r="D2350" s="74"/>
      <c r="E2350" s="11"/>
      <c r="F2350" s="88" t="s">
        <v>2272</v>
      </c>
      <c r="G2350" t="s">
        <v>2283</v>
      </c>
    </row>
    <row r="2351" spans="1:7">
      <c r="A2351" s="246" t="s">
        <v>1265</v>
      </c>
      <c r="B2351" s="234" t="s">
        <v>62</v>
      </c>
      <c r="C2351" s="23">
        <v>46009</v>
      </c>
      <c r="D2351" s="74"/>
      <c r="E2351" s="11"/>
      <c r="F2351" s="88" t="s">
        <v>2272</v>
      </c>
      <c r="G2351" t="s">
        <v>2283</v>
      </c>
    </row>
    <row r="2352" spans="1:7">
      <c r="A2352" s="246" t="s">
        <v>1538</v>
      </c>
      <c r="B2352" s="237" t="s">
        <v>1181</v>
      </c>
      <c r="C2352" s="23">
        <v>46009</v>
      </c>
      <c r="D2352" s="11">
        <v>563</v>
      </c>
      <c r="E2352" s="182"/>
      <c r="F2352" s="103" t="s">
        <v>2344</v>
      </c>
      <c r="G2352" t="s">
        <v>2283</v>
      </c>
    </row>
    <row r="2353" spans="1:7">
      <c r="A2353" s="76" t="s">
        <v>1026</v>
      </c>
      <c r="B2353" s="176" t="s">
        <v>1008</v>
      </c>
      <c r="C2353" s="239">
        <v>46009</v>
      </c>
      <c r="F2353" s="233" t="s">
        <v>2200</v>
      </c>
      <c r="G2353" t="s">
        <v>2283</v>
      </c>
    </row>
    <row r="2354" spans="1:7">
      <c r="A2354" s="273" t="s">
        <v>1050</v>
      </c>
      <c r="B2354" s="271" t="s">
        <v>56</v>
      </c>
      <c r="C2354" s="23">
        <v>46009</v>
      </c>
      <c r="D2354" s="89">
        <v>1596</v>
      </c>
      <c r="F2354" s="11" t="s">
        <v>2373</v>
      </c>
      <c r="G2354" t="s">
        <v>2283</v>
      </c>
    </row>
    <row r="2355" spans="1:7">
      <c r="A2355" s="76" t="s">
        <v>1032</v>
      </c>
      <c r="B2355" s="176" t="s">
        <v>1008</v>
      </c>
      <c r="C2355" s="239">
        <v>46009</v>
      </c>
      <c r="F2355" s="233" t="s">
        <v>2200</v>
      </c>
      <c r="G2355" t="s">
        <v>2283</v>
      </c>
    </row>
    <row r="2356" spans="1:7">
      <c r="A2356" s="76" t="s">
        <v>1035</v>
      </c>
      <c r="B2356" s="176" t="s">
        <v>1008</v>
      </c>
      <c r="C2356" s="239">
        <v>46009</v>
      </c>
      <c r="F2356" s="233" t="s">
        <v>2200</v>
      </c>
      <c r="G2356" t="s">
        <v>2283</v>
      </c>
    </row>
    <row r="2357" spans="1:7">
      <c r="A2357" s="273" t="s">
        <v>1152</v>
      </c>
      <c r="B2357" s="271" t="s">
        <v>56</v>
      </c>
      <c r="C2357" s="23">
        <v>46009</v>
      </c>
      <c r="D2357" s="89">
        <v>1568</v>
      </c>
      <c r="G2357" t="s">
        <v>2283</v>
      </c>
    </row>
    <row r="2358" spans="1:7" ht="15.75">
      <c r="A2358" s="76" t="s">
        <v>834</v>
      </c>
      <c r="B2358" s="175" t="s">
        <v>1485</v>
      </c>
      <c r="C2358" s="239">
        <v>46009</v>
      </c>
      <c r="D2358" s="11">
        <v>892</v>
      </c>
      <c r="F2358" s="11" t="s">
        <v>2374</v>
      </c>
      <c r="G2358" t="s">
        <v>2283</v>
      </c>
    </row>
    <row r="2359" spans="1:7">
      <c r="A2359" s="234" t="s">
        <v>841</v>
      </c>
      <c r="B2359" s="234" t="s">
        <v>2129</v>
      </c>
      <c r="C2359" s="239">
        <v>46009</v>
      </c>
      <c r="D2359" s="89">
        <v>1704</v>
      </c>
      <c r="F2359" s="11" t="s">
        <v>2375</v>
      </c>
      <c r="G2359" t="s">
        <v>2283</v>
      </c>
    </row>
    <row r="2360" spans="1:7" ht="15.75">
      <c r="A2360" s="76" t="s">
        <v>920</v>
      </c>
      <c r="B2360" s="175" t="s">
        <v>1485</v>
      </c>
      <c r="C2360" s="239">
        <v>46009</v>
      </c>
      <c r="D2360" s="89">
        <v>967</v>
      </c>
      <c r="F2360" s="11" t="s">
        <v>2376</v>
      </c>
    </row>
    <row r="2361" spans="1:7">
      <c r="A2361" s="233" t="s">
        <v>1360</v>
      </c>
      <c r="B2361" s="233" t="s">
        <v>56</v>
      </c>
      <c r="C2361" s="239">
        <v>46009</v>
      </c>
      <c r="D2361" s="11">
        <v>652</v>
      </c>
      <c r="G2361" t="s">
        <v>2283</v>
      </c>
    </row>
    <row r="2362" spans="1:7">
      <c r="A2362" s="233" t="s">
        <v>1363</v>
      </c>
      <c r="B2362" s="233" t="s">
        <v>56</v>
      </c>
      <c r="C2362" s="23">
        <v>46009</v>
      </c>
      <c r="D2362" s="11">
        <v>396</v>
      </c>
      <c r="G2362" t="s">
        <v>2283</v>
      </c>
    </row>
    <row r="2363" spans="1:7">
      <c r="A2363" s="234" t="s">
        <v>1333</v>
      </c>
      <c r="B2363" s="234" t="s">
        <v>56</v>
      </c>
      <c r="C2363" s="23">
        <v>46009</v>
      </c>
      <c r="D2363" s="89">
        <v>1905</v>
      </c>
      <c r="G2363" t="s">
        <v>2283</v>
      </c>
    </row>
    <row r="2364" spans="1:7">
      <c r="A2364" s="235" t="s">
        <v>1351</v>
      </c>
      <c r="B2364" s="235" t="s">
        <v>56</v>
      </c>
      <c r="C2364" s="23">
        <v>46009</v>
      </c>
      <c r="D2364" s="11">
        <v>881</v>
      </c>
      <c r="G2364" t="s">
        <v>2283</v>
      </c>
    </row>
    <row r="2365" spans="1:7">
      <c r="A2365" s="76" t="s">
        <v>1345</v>
      </c>
      <c r="B2365" s="76" t="s">
        <v>56</v>
      </c>
      <c r="C2365" s="239">
        <v>46009</v>
      </c>
      <c r="D2365" s="89">
        <v>3028</v>
      </c>
      <c r="F2365" s="11" t="s">
        <v>2377</v>
      </c>
      <c r="G2365" t="s">
        <v>2283</v>
      </c>
    </row>
    <row r="2366" spans="1:7">
      <c r="A2366" s="296" t="s">
        <v>1316</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1265</v>
      </c>
      <c r="B2370" s="76" t="s">
        <v>2089</v>
      </c>
      <c r="C2370" s="239">
        <v>46010</v>
      </c>
      <c r="D2370" s="74"/>
      <c r="E2370" s="11"/>
      <c r="F2370" s="88" t="s">
        <v>2272</v>
      </c>
      <c r="G2370" t="s">
        <v>2283</v>
      </c>
    </row>
    <row r="2371" spans="1:7">
      <c r="A2371" s="273" t="s">
        <v>1265</v>
      </c>
      <c r="B2371" s="233" t="s">
        <v>58</v>
      </c>
      <c r="C2371" s="23">
        <v>46010</v>
      </c>
      <c r="D2371" s="74"/>
      <c r="E2371" s="11"/>
      <c r="F2371" s="88" t="s">
        <v>2272</v>
      </c>
      <c r="G2371" t="s">
        <v>2283</v>
      </c>
    </row>
    <row r="2372" spans="1:7">
      <c r="A2372" s="246" t="s">
        <v>1265</v>
      </c>
      <c r="B2372" s="234" t="s">
        <v>62</v>
      </c>
      <c r="C2372" s="23">
        <v>46010</v>
      </c>
      <c r="D2372" s="74"/>
      <c r="E2372" s="11"/>
      <c r="F2372" s="88" t="s">
        <v>2272</v>
      </c>
      <c r="G2372" t="s">
        <v>2283</v>
      </c>
    </row>
    <row r="2373" spans="1:7">
      <c r="A2373" s="246" t="s">
        <v>1538</v>
      </c>
      <c r="B2373" s="237" t="s">
        <v>1181</v>
      </c>
      <c r="C2373" s="23">
        <v>46010</v>
      </c>
      <c r="D2373" s="11">
        <v>483</v>
      </c>
      <c r="E2373" s="182"/>
      <c r="F2373" s="103"/>
      <c r="G2373" t="s">
        <v>2283</v>
      </c>
    </row>
    <row r="2374" spans="1:7">
      <c r="A2374" s="76" t="s">
        <v>1026</v>
      </c>
      <c r="B2374" s="176" t="s">
        <v>1008</v>
      </c>
      <c r="C2374" s="239">
        <v>46010</v>
      </c>
      <c r="E2374" s="74">
        <v>765</v>
      </c>
      <c r="G2374" t="s">
        <v>2283</v>
      </c>
    </row>
    <row r="2375" spans="1:7">
      <c r="A2375" s="234" t="s">
        <v>1005</v>
      </c>
      <c r="B2375" s="234" t="s">
        <v>56</v>
      </c>
      <c r="C2375" s="239">
        <v>46010</v>
      </c>
      <c r="E2375" s="74">
        <v>883</v>
      </c>
      <c r="F2375" s="240" t="s">
        <v>2381</v>
      </c>
      <c r="G2375" t="s">
        <v>2283</v>
      </c>
    </row>
    <row r="2376" spans="1:7">
      <c r="A2376" s="76" t="s">
        <v>1032</v>
      </c>
      <c r="B2376" s="176" t="s">
        <v>1008</v>
      </c>
      <c r="C2376" s="239">
        <v>46010</v>
      </c>
      <c r="E2376" s="74">
        <v>765</v>
      </c>
      <c r="G2376" t="s">
        <v>2283</v>
      </c>
    </row>
    <row r="2377" spans="1:7">
      <c r="A2377" s="76" t="s">
        <v>1035</v>
      </c>
      <c r="B2377" s="176" t="s">
        <v>1008</v>
      </c>
      <c r="C2377" s="239">
        <v>46010</v>
      </c>
      <c r="E2377" s="74">
        <v>560</v>
      </c>
      <c r="G2377" t="s">
        <v>2283</v>
      </c>
    </row>
    <row r="2378" spans="1:7" ht="15.75">
      <c r="A2378" s="103" t="s">
        <v>834</v>
      </c>
      <c r="B2378" s="858" t="s">
        <v>1485</v>
      </c>
      <c r="C2378" s="239">
        <v>46010</v>
      </c>
      <c r="D2378" s="11">
        <v>366</v>
      </c>
      <c r="F2378" s="11" t="s">
        <v>2382</v>
      </c>
      <c r="G2378" t="s">
        <v>2283</v>
      </c>
    </row>
    <row r="2379" spans="1:7">
      <c r="A2379" s="449" t="s">
        <v>841</v>
      </c>
      <c r="B2379" s="103" t="s">
        <v>2129</v>
      </c>
      <c r="C2379" s="23">
        <v>46010</v>
      </c>
      <c r="D2379" s="11">
        <v>974</v>
      </c>
      <c r="F2379" s="11" t="s">
        <v>2383</v>
      </c>
      <c r="G2379" t="s">
        <v>2283</v>
      </c>
    </row>
    <row r="2380" spans="1:7">
      <c r="A2380" s="178" t="s">
        <v>1303</v>
      </c>
      <c r="B2380" s="1123" t="s">
        <v>56</v>
      </c>
      <c r="C2380" s="23">
        <v>46010</v>
      </c>
      <c r="D2380" s="11">
        <v>582</v>
      </c>
      <c r="G2380" t="s">
        <v>2283</v>
      </c>
    </row>
    <row r="2381" spans="1:7">
      <c r="A2381" s="178" t="s">
        <v>1333</v>
      </c>
      <c r="B2381" s="1123" t="s">
        <v>56</v>
      </c>
      <c r="C2381" s="23">
        <v>46010</v>
      </c>
      <c r="D2381" s="89">
        <v>2064</v>
      </c>
      <c r="G2381" t="s">
        <v>2283</v>
      </c>
    </row>
    <row r="2382" spans="1:7">
      <c r="A2382" s="178" t="s">
        <v>1345</v>
      </c>
      <c r="B2382" s="1123" t="s">
        <v>56</v>
      </c>
      <c r="C2382" s="23">
        <v>46010</v>
      </c>
      <c r="D2382" s="89">
        <v>1683</v>
      </c>
      <c r="G2382" t="s">
        <v>2283</v>
      </c>
    </row>
    <row r="2383" spans="1:7">
      <c r="A2383" s="178" t="s">
        <v>1336</v>
      </c>
      <c r="B2383" s="1123" t="s">
        <v>56</v>
      </c>
      <c r="C2383" s="23">
        <v>46010</v>
      </c>
      <c r="D2383" s="89">
        <v>1235</v>
      </c>
      <c r="G2383" t="s">
        <v>2283</v>
      </c>
    </row>
    <row r="2384" spans="1:7">
      <c r="A2384" s="178" t="s">
        <v>1330</v>
      </c>
      <c r="B2384" s="1123" t="s">
        <v>56</v>
      </c>
      <c r="C2384" s="23">
        <v>46010</v>
      </c>
      <c r="F2384" s="11" t="s">
        <v>2384</v>
      </c>
      <c r="G2384" t="s">
        <v>2283</v>
      </c>
    </row>
    <row r="2385" spans="1:7">
      <c r="A2385" s="178" t="s">
        <v>1360</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1181</v>
      </c>
      <c r="C2389" s="23">
        <v>46013</v>
      </c>
      <c r="E2389" s="182"/>
      <c r="F2389" s="240" t="s">
        <v>2386</v>
      </c>
      <c r="G2389" t="s">
        <v>2283</v>
      </c>
    </row>
    <row r="2390" spans="1:7">
      <c r="A2390" s="244" t="s">
        <v>1152</v>
      </c>
      <c r="B2390" s="244" t="s">
        <v>56</v>
      </c>
      <c r="C2390" s="23">
        <v>46013</v>
      </c>
      <c r="D2390" s="11">
        <v>380</v>
      </c>
      <c r="G2390" t="s">
        <v>2283</v>
      </c>
    </row>
    <row r="2391" spans="1:7">
      <c r="A2391" s="244" t="s">
        <v>1155</v>
      </c>
      <c r="B2391" s="244" t="s">
        <v>56</v>
      </c>
      <c r="C2391" s="23">
        <v>46013</v>
      </c>
      <c r="D2391" s="11">
        <v>523</v>
      </c>
      <c r="G2391" t="s">
        <v>2283</v>
      </c>
    </row>
    <row r="2392" spans="1:7">
      <c r="A2392" s="556" t="s">
        <v>1050</v>
      </c>
      <c r="B2392" s="556" t="s">
        <v>56</v>
      </c>
      <c r="C2392" s="23">
        <v>46013</v>
      </c>
      <c r="D2392" s="11">
        <v>342</v>
      </c>
      <c r="F2392" s="240" t="s">
        <v>2387</v>
      </c>
      <c r="G2392" t="s">
        <v>2283</v>
      </c>
    </row>
    <row r="2393" spans="1:7" ht="15.75">
      <c r="A2393" s="76" t="s">
        <v>834</v>
      </c>
      <c r="B2393" s="175" t="s">
        <v>1485</v>
      </c>
      <c r="C2393" s="239">
        <v>46013</v>
      </c>
      <c r="D2393" s="11">
        <v>154</v>
      </c>
      <c r="G2393" t="s">
        <v>2283</v>
      </c>
    </row>
    <row r="2394" spans="1:7">
      <c r="A2394" s="233" t="s">
        <v>1303</v>
      </c>
      <c r="B2394" s="233" t="s">
        <v>56</v>
      </c>
      <c r="C2394" s="23">
        <v>46013</v>
      </c>
      <c r="D2394" s="11">
        <v>551</v>
      </c>
      <c r="G2394" t="s">
        <v>2283</v>
      </c>
    </row>
    <row r="2395" spans="1:7">
      <c r="A2395" s="233" t="s">
        <v>1333</v>
      </c>
      <c r="B2395" s="233" t="s">
        <v>56</v>
      </c>
      <c r="C2395" s="23">
        <v>46013</v>
      </c>
      <c r="F2395" s="263" t="s">
        <v>2388</v>
      </c>
      <c r="G2395" t="s">
        <v>2283</v>
      </c>
    </row>
    <row r="2396" spans="1:7">
      <c r="A2396" s="233" t="s">
        <v>1345</v>
      </c>
      <c r="B2396" s="233" t="s">
        <v>56</v>
      </c>
      <c r="C2396" s="23">
        <v>46013</v>
      </c>
      <c r="D2396" s="11">
        <v>362</v>
      </c>
      <c r="G2396" t="s">
        <v>2283</v>
      </c>
    </row>
    <row r="2397" spans="1:7">
      <c r="A2397" s="234" t="s">
        <v>1351</v>
      </c>
      <c r="B2397" s="234" t="s">
        <v>56</v>
      </c>
      <c r="C2397" s="23">
        <v>46013</v>
      </c>
      <c r="D2397" s="89">
        <v>3523</v>
      </c>
      <c r="G2397" t="s">
        <v>2283</v>
      </c>
    </row>
    <row r="2398" spans="1:7">
      <c r="A2398" s="263" t="s">
        <v>1360</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1181</v>
      </c>
      <c r="C2400" s="23">
        <v>46014</v>
      </c>
      <c r="F2400" s="11" t="s">
        <v>2071</v>
      </c>
      <c r="G2400" t="s">
        <v>2283</v>
      </c>
    </row>
    <row r="2401" spans="1:7">
      <c r="A2401" s="76" t="s">
        <v>1152</v>
      </c>
      <c r="B2401" s="641" t="s">
        <v>56</v>
      </c>
      <c r="C2401" s="23">
        <v>46014</v>
      </c>
      <c r="F2401" s="263" t="s">
        <v>1945</v>
      </c>
      <c r="G2401" t="s">
        <v>2283</v>
      </c>
    </row>
    <row r="2402" spans="1:7">
      <c r="A2402" s="235" t="s">
        <v>1155</v>
      </c>
      <c r="B2402" s="271" t="s">
        <v>56</v>
      </c>
      <c r="C2402" s="23">
        <v>46014</v>
      </c>
      <c r="D2402" s="11">
        <v>405</v>
      </c>
      <c r="F2402" s="11" t="s">
        <v>1626</v>
      </c>
      <c r="G2402" t="s">
        <v>2283</v>
      </c>
    </row>
    <row r="2403" spans="1:7" ht="15.75">
      <c r="A2403" s="76" t="s">
        <v>1050</v>
      </c>
      <c r="B2403" s="175" t="s">
        <v>1485</v>
      </c>
      <c r="C2403" s="239">
        <v>46014</v>
      </c>
      <c r="E2403" s="74">
        <v>405</v>
      </c>
      <c r="G2403" t="s">
        <v>2283</v>
      </c>
    </row>
    <row r="2404" spans="1:7">
      <c r="A2404" s="317" t="s">
        <v>1360</v>
      </c>
      <c r="B2404" s="1167" t="s">
        <v>56</v>
      </c>
      <c r="C2404" s="23">
        <v>46014</v>
      </c>
      <c r="E2404" s="250">
        <v>14727</v>
      </c>
      <c r="F2404" s="347" t="s">
        <v>2389</v>
      </c>
      <c r="G2404" t="s">
        <v>2283</v>
      </c>
    </row>
    <row r="2405" spans="1:7">
      <c r="A2405" s="296" t="s">
        <v>1351</v>
      </c>
      <c r="B2405" s="1168" t="s">
        <v>56</v>
      </c>
      <c r="C2405" s="23">
        <v>46014</v>
      </c>
      <c r="D2405" s="89">
        <v>2384</v>
      </c>
      <c r="G2405" t="s">
        <v>2283</v>
      </c>
    </row>
    <row r="2406" spans="1:7" ht="15.75">
      <c r="A2406" s="76" t="s">
        <v>1152</v>
      </c>
      <c r="B2406" s="175" t="s">
        <v>1485</v>
      </c>
      <c r="C2406" s="239">
        <v>46015</v>
      </c>
      <c r="E2406" s="250">
        <v>2448</v>
      </c>
      <c r="F2406" s="11" t="s">
        <v>2390</v>
      </c>
      <c r="G2406" t="s">
        <v>2283</v>
      </c>
    </row>
    <row r="2407" spans="1:7" ht="15.75">
      <c r="A2407" s="76" t="s">
        <v>1155</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1122</v>
      </c>
      <c r="B2411" s="236" t="s">
        <v>56</v>
      </c>
      <c r="C2411" s="23">
        <v>46020</v>
      </c>
      <c r="D2411" s="89">
        <v>1188</v>
      </c>
      <c r="F2411" s="11" t="s">
        <v>2392</v>
      </c>
      <c r="G2411" t="s">
        <v>2283</v>
      </c>
    </row>
    <row r="2412" spans="1:7">
      <c r="A2412" s="273" t="s">
        <v>1125</v>
      </c>
      <c r="B2412" s="282" t="s">
        <v>56</v>
      </c>
      <c r="C2412" s="23">
        <v>46020</v>
      </c>
      <c r="D2412" s="11">
        <v>900</v>
      </c>
      <c r="F2412" s="11" t="s">
        <v>2393</v>
      </c>
      <c r="G2412" t="s">
        <v>2283</v>
      </c>
    </row>
    <row r="2413" spans="1:7" ht="15.75">
      <c r="A2413" s="76" t="s">
        <v>1152</v>
      </c>
      <c r="B2413" s="175" t="s">
        <v>1485</v>
      </c>
      <c r="C2413" s="239">
        <v>46020</v>
      </c>
      <c r="D2413" s="11">
        <v>100</v>
      </c>
      <c r="G2413" t="s">
        <v>2283</v>
      </c>
    </row>
    <row r="2414" spans="1:7">
      <c r="A2414" s="244" t="s">
        <v>1303</v>
      </c>
      <c r="B2414" s="244" t="s">
        <v>56</v>
      </c>
      <c r="C2414" s="23">
        <v>46020</v>
      </c>
      <c r="D2414" s="11">
        <v>738</v>
      </c>
      <c r="G2414" t="s">
        <v>2283</v>
      </c>
    </row>
    <row r="2415" spans="1:7">
      <c r="A2415" s="233" t="s">
        <v>1345</v>
      </c>
      <c r="B2415" s="233" t="s">
        <v>56</v>
      </c>
      <c r="C2415" s="23">
        <v>46020</v>
      </c>
      <c r="D2415" s="89">
        <v>1297</v>
      </c>
      <c r="G2415" t="s">
        <v>2283</v>
      </c>
    </row>
    <row r="2416" spans="1:7">
      <c r="A2416" s="233" t="s">
        <v>1348</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1309</v>
      </c>
      <c r="B2418" s="233" t="s">
        <v>56</v>
      </c>
      <c r="C2418" s="23">
        <v>46020</v>
      </c>
      <c r="D2418" s="11">
        <v>0</v>
      </c>
      <c r="F2418" s="240" t="s">
        <v>2394</v>
      </c>
      <c r="G2418" t="s">
        <v>2283</v>
      </c>
    </row>
    <row r="2419" spans="1:7">
      <c r="A2419" s="234" t="s">
        <v>1342</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1119</v>
      </c>
      <c r="B2421" s="175" t="s">
        <v>1485</v>
      </c>
      <c r="C2421" s="239">
        <v>46021</v>
      </c>
      <c r="E2421" s="74">
        <v>766</v>
      </c>
      <c r="F2421" s="76"/>
      <c r="G2421" t="s">
        <v>2283</v>
      </c>
    </row>
    <row r="2422" spans="1:7" ht="15.75">
      <c r="A2422" s="76" t="s">
        <v>1125</v>
      </c>
      <c r="B2422" s="175" t="s">
        <v>1485</v>
      </c>
      <c r="C2422" s="239">
        <v>46021</v>
      </c>
      <c r="E2422" s="74">
        <v>343</v>
      </c>
      <c r="F2422" s="233"/>
      <c r="G2422" t="s">
        <v>2283</v>
      </c>
    </row>
    <row r="2423" spans="1:7">
      <c r="A2423" s="244" t="s">
        <v>1122</v>
      </c>
      <c r="B2423" s="236" t="s">
        <v>56</v>
      </c>
      <c r="C2423" s="23">
        <v>46021</v>
      </c>
      <c r="D2423" s="11">
        <v>0</v>
      </c>
      <c r="F2423" s="240" t="s">
        <v>1785</v>
      </c>
      <c r="G2423" t="s">
        <v>2283</v>
      </c>
    </row>
    <row r="2424" spans="1:7">
      <c r="A2424" s="240" t="s">
        <v>1303</v>
      </c>
      <c r="B2424" s="240" t="s">
        <v>56</v>
      </c>
      <c r="C2424" s="23">
        <v>46021</v>
      </c>
      <c r="D2424" s="11">
        <v>466</v>
      </c>
      <c r="G2424" t="s">
        <v>2283</v>
      </c>
    </row>
    <row r="2425" spans="1:7">
      <c r="A2425" s="233" t="s">
        <v>1348</v>
      </c>
      <c r="B2425" s="233" t="s">
        <v>56</v>
      </c>
      <c r="C2425" s="23">
        <v>46021</v>
      </c>
      <c r="D2425" s="89">
        <v>3099</v>
      </c>
      <c r="G2425" t="s">
        <v>2283</v>
      </c>
    </row>
    <row r="2426" spans="1:7">
      <c r="A2426" s="234" t="s">
        <v>1306</v>
      </c>
      <c r="B2426" s="234" t="s">
        <v>56</v>
      </c>
      <c r="C2426" s="23">
        <v>46021</v>
      </c>
      <c r="D2426" s="11">
        <v>0</v>
      </c>
      <c r="F2426" s="240" t="s">
        <v>2394</v>
      </c>
      <c r="G2426" t="s">
        <v>2283</v>
      </c>
    </row>
    <row r="2427" spans="1:7" ht="15.75">
      <c r="A2427" s="76" t="s">
        <v>834</v>
      </c>
      <c r="B2427" s="175" t="s">
        <v>1485</v>
      </c>
      <c r="C2427" s="239">
        <v>46022</v>
      </c>
      <c r="D2427" s="11">
        <v>173</v>
      </c>
      <c r="G2427" t="s">
        <v>2283</v>
      </c>
    </row>
    <row r="2428" spans="1:7" ht="15.75">
      <c r="A2428" s="76" t="s">
        <v>1309</v>
      </c>
      <c r="B2428" s="175" t="s">
        <v>1485</v>
      </c>
      <c r="C2428" s="239">
        <v>46022</v>
      </c>
      <c r="D2428" s="89"/>
      <c r="E2428" s="89">
        <v>2728</v>
      </c>
      <c r="G2428" t="s">
        <v>2283</v>
      </c>
    </row>
    <row r="2429" spans="1:7" ht="15.75">
      <c r="A2429" s="76" t="s">
        <v>1312</v>
      </c>
      <c r="B2429" s="175" t="s">
        <v>1485</v>
      </c>
      <c r="C2429" s="239">
        <v>46022</v>
      </c>
      <c r="E2429" s="250">
        <v>1231</v>
      </c>
      <c r="G2429" t="s">
        <v>2283</v>
      </c>
    </row>
    <row r="2430" spans="1:7" ht="15.75">
      <c r="A2430" s="76" t="s">
        <v>1342</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1143</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931</v>
      </c>
      <c r="B2435" s="784" t="s">
        <v>52</v>
      </c>
      <c r="C2435" s="23">
        <v>46027</v>
      </c>
      <c r="D2435" s="89">
        <v>1105</v>
      </c>
      <c r="E2435" s="11"/>
      <c r="G2435" t="s">
        <v>2395</v>
      </c>
    </row>
    <row r="2436" spans="1:7">
      <c r="A2436" s="178" t="s">
        <v>1303</v>
      </c>
      <c r="B2436" s="91" t="s">
        <v>56</v>
      </c>
      <c r="C2436" s="23">
        <v>46027</v>
      </c>
      <c r="D2436" s="89">
        <v>3728</v>
      </c>
      <c r="E2436" s="11"/>
      <c r="G2436" t="s">
        <v>2395</v>
      </c>
    </row>
    <row r="2437" spans="1:7">
      <c r="A2437" s="178" t="s">
        <v>1348</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1303</v>
      </c>
      <c r="B2439" s="91" t="s">
        <v>56</v>
      </c>
      <c r="C2439" s="23">
        <v>46028</v>
      </c>
      <c r="D2439" s="789">
        <v>1789</v>
      </c>
      <c r="E2439" s="11"/>
      <c r="G2439" t="s">
        <v>2395</v>
      </c>
    </row>
    <row r="2440" spans="1:7">
      <c r="A2440" s="178" t="s">
        <v>1354</v>
      </c>
      <c r="B2440" s="91" t="s">
        <v>56</v>
      </c>
      <c r="C2440" s="23">
        <v>46028</v>
      </c>
      <c r="D2440" s="789">
        <v>2362</v>
      </c>
      <c r="E2440" s="11"/>
      <c r="G2440" t="s">
        <v>2395</v>
      </c>
    </row>
    <row r="2441" spans="1:7">
      <c r="A2441" s="178" t="s">
        <v>1057</v>
      </c>
      <c r="B2441" s="91" t="s">
        <v>56</v>
      </c>
      <c r="C2441" s="23">
        <v>46028</v>
      </c>
      <c r="D2441" s="789">
        <v>1534</v>
      </c>
      <c r="E2441" s="11"/>
      <c r="F2441" s="11" t="s">
        <v>2397</v>
      </c>
      <c r="G2441" t="s">
        <v>2395</v>
      </c>
    </row>
    <row r="2442" spans="1:7">
      <c r="A2442" s="296" t="s">
        <v>931</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1143</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1333</v>
      </c>
      <c r="B2446" s="784" t="s">
        <v>56</v>
      </c>
      <c r="C2446" s="23">
        <v>46029</v>
      </c>
      <c r="D2446" s="38">
        <v>0</v>
      </c>
      <c r="E2446" s="11"/>
      <c r="F2446" s="240" t="s">
        <v>2398</v>
      </c>
      <c r="G2446" t="s">
        <v>2395</v>
      </c>
    </row>
    <row r="2447" spans="1:7">
      <c r="A2447" s="178" t="s">
        <v>1086</v>
      </c>
      <c r="B2447" s="91" t="s">
        <v>56</v>
      </c>
      <c r="C2447" s="23">
        <v>46029</v>
      </c>
      <c r="D2447" s="789">
        <v>1687</v>
      </c>
      <c r="E2447" s="11"/>
      <c r="G2447" t="s">
        <v>2395</v>
      </c>
    </row>
    <row r="2448" spans="1:7">
      <c r="A2448" s="178" t="s">
        <v>1089</v>
      </c>
      <c r="B2448" s="91" t="s">
        <v>56</v>
      </c>
      <c r="C2448" s="23">
        <v>46029</v>
      </c>
      <c r="D2448" s="789">
        <v>1056</v>
      </c>
      <c r="E2448" s="11"/>
      <c r="F2448" s="1139" t="s">
        <v>2399</v>
      </c>
      <c r="G2448" t="s">
        <v>2395</v>
      </c>
    </row>
    <row r="2449" spans="1:7">
      <c r="A2449" s="178" t="s">
        <v>1057</v>
      </c>
      <c r="B2449" s="91" t="s">
        <v>56</v>
      </c>
      <c r="C2449" s="23">
        <v>46029</v>
      </c>
      <c r="D2449" s="38">
        <v>180</v>
      </c>
      <c r="E2449" s="11"/>
      <c r="F2449" s="1139" t="s">
        <v>1568</v>
      </c>
      <c r="G2449" t="s">
        <v>2395</v>
      </c>
    </row>
    <row r="2450" spans="1:7">
      <c r="A2450" s="178" t="s">
        <v>931</v>
      </c>
      <c r="B2450" s="91" t="s">
        <v>52</v>
      </c>
      <c r="C2450" s="23">
        <v>46029</v>
      </c>
      <c r="D2450" s="789">
        <v>2151</v>
      </c>
      <c r="E2450" s="11"/>
      <c r="F2450" s="1139"/>
      <c r="G2450" t="s">
        <v>2395</v>
      </c>
    </row>
    <row r="2451" spans="1:7">
      <c r="A2451" s="178" t="s">
        <v>1354</v>
      </c>
      <c r="B2451" s="91" t="s">
        <v>56</v>
      </c>
      <c r="C2451" s="23">
        <v>46029</v>
      </c>
      <c r="D2451" s="789">
        <v>3079</v>
      </c>
      <c r="E2451" s="11"/>
      <c r="F2451" s="1139"/>
      <c r="G2451" t="s">
        <v>2395</v>
      </c>
    </row>
    <row r="2452" spans="1:7">
      <c r="A2452" s="296" t="s">
        <v>1339</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1086</v>
      </c>
      <c r="B2455" s="784" t="s">
        <v>56</v>
      </c>
      <c r="C2455" s="23">
        <v>46030</v>
      </c>
      <c r="D2455" s="789">
        <v>1053</v>
      </c>
      <c r="E2455" s="11"/>
      <c r="F2455" s="1139" t="s">
        <v>2401</v>
      </c>
      <c r="G2455" t="s">
        <v>2395</v>
      </c>
    </row>
    <row r="2456" spans="1:7">
      <c r="A2456" s="178" t="s">
        <v>931</v>
      </c>
      <c r="B2456" s="91" t="s">
        <v>52</v>
      </c>
      <c r="C2456" s="23">
        <v>46030</v>
      </c>
      <c r="D2456" s="789">
        <v>1926</v>
      </c>
      <c r="E2456" s="11"/>
      <c r="F2456" s="1139"/>
      <c r="G2456" t="s">
        <v>2395</v>
      </c>
    </row>
    <row r="2457" spans="1:7">
      <c r="A2457" s="178" t="s">
        <v>1357</v>
      </c>
      <c r="B2457" s="91" t="s">
        <v>56</v>
      </c>
      <c r="C2457" s="23">
        <v>46030</v>
      </c>
      <c r="D2457" s="789">
        <v>2367</v>
      </c>
      <c r="E2457" s="11"/>
      <c r="F2457" s="1139"/>
      <c r="G2457" t="s">
        <v>2395</v>
      </c>
    </row>
    <row r="2458" spans="1:7">
      <c r="A2458" s="178" t="s">
        <v>943</v>
      </c>
      <c r="B2458" s="91" t="s">
        <v>2402</v>
      </c>
      <c r="C2458" s="23">
        <v>46030</v>
      </c>
      <c r="D2458" s="789"/>
      <c r="E2458" s="789">
        <v>2706</v>
      </c>
      <c r="F2458" s="1139"/>
      <c r="G2458" t="s">
        <v>2395</v>
      </c>
    </row>
    <row r="2459" spans="1:7">
      <c r="A2459" s="178" t="s">
        <v>943</v>
      </c>
      <c r="B2459" s="91" t="s">
        <v>2402</v>
      </c>
      <c r="C2459" s="23">
        <v>46031</v>
      </c>
      <c r="D2459" s="38">
        <v>0</v>
      </c>
      <c r="E2459" s="38"/>
      <c r="F2459" s="791" t="s">
        <v>2403</v>
      </c>
      <c r="G2459" t="s">
        <v>2395</v>
      </c>
    </row>
    <row r="2460" spans="1:7">
      <c r="A2460" s="178" t="s">
        <v>954</v>
      </c>
      <c r="B2460" s="91" t="s">
        <v>2402</v>
      </c>
      <c r="C2460" s="23">
        <v>46031</v>
      </c>
      <c r="D2460" s="38">
        <v>0</v>
      </c>
      <c r="E2460" s="38"/>
      <c r="F2460" s="1139" t="s">
        <v>1614</v>
      </c>
      <c r="G2460" t="s">
        <v>2395</v>
      </c>
    </row>
    <row r="2461" spans="1:7">
      <c r="A2461" s="178" t="s">
        <v>931</v>
      </c>
      <c r="B2461" s="91" t="s">
        <v>52</v>
      </c>
      <c r="C2461" s="23">
        <v>46031</v>
      </c>
      <c r="D2461" s="789">
        <v>1000</v>
      </c>
      <c r="E2461" s="38"/>
      <c r="F2461" s="791"/>
      <c r="G2461" t="s">
        <v>2395</v>
      </c>
    </row>
    <row r="2462" spans="1:7">
      <c r="A2462" s="178" t="s">
        <v>1333</v>
      </c>
      <c r="B2462" s="91" t="s">
        <v>56</v>
      </c>
      <c r="C2462" s="23">
        <v>46031</v>
      </c>
      <c r="D2462" s="789">
        <v>104</v>
      </c>
      <c r="E2462" s="38"/>
      <c r="F2462" s="791"/>
      <c r="G2462" t="s">
        <v>2395</v>
      </c>
    </row>
    <row r="2463" spans="1:7">
      <c r="A2463" s="178" t="s">
        <v>1336</v>
      </c>
      <c r="B2463" s="91" t="s">
        <v>56</v>
      </c>
      <c r="C2463" s="23">
        <v>46031</v>
      </c>
      <c r="D2463" s="38"/>
      <c r="E2463" s="789">
        <v>1056</v>
      </c>
      <c r="F2463" s="791"/>
      <c r="G2463" t="s">
        <v>2395</v>
      </c>
    </row>
    <row r="2464" spans="1:7">
      <c r="A2464" s="178" t="s">
        <v>1327</v>
      </c>
      <c r="B2464" s="91" t="s">
        <v>56</v>
      </c>
      <c r="C2464" s="23">
        <v>46031</v>
      </c>
      <c r="D2464" s="38"/>
      <c r="E2464" s="789">
        <v>1090</v>
      </c>
      <c r="F2464" s="1139"/>
      <c r="G2464" t="s">
        <v>2395</v>
      </c>
    </row>
    <row r="2465" spans="1:7">
      <c r="A2465" s="178" t="s">
        <v>1357</v>
      </c>
      <c r="B2465" s="91" t="s">
        <v>56</v>
      </c>
      <c r="C2465" s="23">
        <v>46031</v>
      </c>
      <c r="D2465" s="38">
        <v>447</v>
      </c>
      <c r="E2465" s="38"/>
      <c r="F2465" s="791"/>
      <c r="G2465" t="s">
        <v>2395</v>
      </c>
    </row>
    <row r="2466" spans="1:7">
      <c r="A2466" s="178" t="s">
        <v>831</v>
      </c>
      <c r="B2466" s="91" t="s">
        <v>52</v>
      </c>
      <c r="C2466" s="23">
        <v>46031</v>
      </c>
      <c r="D2466" s="789">
        <v>1319</v>
      </c>
      <c r="E2466" s="38"/>
      <c r="F2466" s="791" t="s">
        <v>2404</v>
      </c>
      <c r="G2466" t="s">
        <v>2395</v>
      </c>
    </row>
    <row r="2467" spans="1:7">
      <c r="A2467" s="178" t="s">
        <v>1086</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957</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1357</v>
      </c>
      <c r="B2471" s="784" t="s">
        <v>56</v>
      </c>
      <c r="C2471" s="23">
        <v>46034</v>
      </c>
      <c r="D2471" s="38">
        <v>858</v>
      </c>
      <c r="E2471" s="38"/>
      <c r="F2471" s="791"/>
      <c r="G2471" t="s">
        <v>2395</v>
      </c>
    </row>
    <row r="2472" spans="1:7">
      <c r="A2472" s="178" t="s">
        <v>1271</v>
      </c>
      <c r="B2472" s="91" t="s">
        <v>56</v>
      </c>
      <c r="C2472" s="23">
        <v>46034</v>
      </c>
      <c r="D2472" s="789">
        <v>4915</v>
      </c>
      <c r="E2472" s="38"/>
      <c r="F2472" s="791"/>
      <c r="G2472" t="s">
        <v>2395</v>
      </c>
    </row>
    <row r="2473" spans="1:7">
      <c r="A2473" s="178" t="s">
        <v>1268</v>
      </c>
      <c r="B2473" s="91" t="s">
        <v>56</v>
      </c>
      <c r="C2473" s="23">
        <v>46034</v>
      </c>
      <c r="D2473" s="38">
        <v>813</v>
      </c>
      <c r="E2473" s="38"/>
      <c r="F2473" s="791"/>
      <c r="G2473" t="s">
        <v>2395</v>
      </c>
    </row>
    <row r="2474" spans="1:7">
      <c r="A2474" s="178" t="s">
        <v>1089</v>
      </c>
      <c r="B2474" s="91" t="s">
        <v>56</v>
      </c>
      <c r="C2474" s="23">
        <v>46034</v>
      </c>
      <c r="D2474" s="789">
        <v>1356</v>
      </c>
      <c r="E2474" s="38"/>
      <c r="F2474" s="791" t="s">
        <v>2405</v>
      </c>
      <c r="G2474" t="s">
        <v>2395</v>
      </c>
    </row>
    <row r="2475" spans="1:7">
      <c r="A2475" s="178" t="s">
        <v>1385</v>
      </c>
      <c r="B2475" s="91" t="s">
        <v>58</v>
      </c>
      <c r="C2475" s="23">
        <v>46034</v>
      </c>
      <c r="D2475" s="38">
        <v>607</v>
      </c>
      <c r="E2475" s="38"/>
      <c r="F2475" s="791"/>
      <c r="G2475" t="s">
        <v>2395</v>
      </c>
    </row>
    <row r="2476" spans="1:7">
      <c r="A2476" s="178" t="s">
        <v>931</v>
      </c>
      <c r="B2476" s="91" t="s">
        <v>52</v>
      </c>
      <c r="C2476" s="23">
        <v>46034</v>
      </c>
      <c r="D2476" s="789">
        <v>1812</v>
      </c>
      <c r="E2476" s="38"/>
      <c r="F2476" s="791"/>
      <c r="G2476" t="s">
        <v>2395</v>
      </c>
    </row>
    <row r="2477" spans="1:7">
      <c r="A2477" s="178" t="s">
        <v>1143</v>
      </c>
      <c r="B2477" s="91" t="s">
        <v>56</v>
      </c>
      <c r="C2477" s="23">
        <v>46034</v>
      </c>
      <c r="D2477" s="789">
        <v>1314</v>
      </c>
      <c r="E2477" s="38"/>
      <c r="F2477" s="791" t="s">
        <v>1986</v>
      </c>
      <c r="G2477" t="s">
        <v>2395</v>
      </c>
    </row>
    <row r="2478" spans="1:7">
      <c r="A2478" s="296" t="s">
        <v>831</v>
      </c>
      <c r="B2478" s="586" t="s">
        <v>52</v>
      </c>
      <c r="C2478" s="23">
        <v>46034</v>
      </c>
      <c r="D2478" s="38">
        <v>926</v>
      </c>
      <c r="E2478" s="38"/>
      <c r="F2478" s="791" t="s">
        <v>2406</v>
      </c>
      <c r="G2478" t="s">
        <v>2395</v>
      </c>
    </row>
    <row r="2479" spans="1:7" ht="15.75">
      <c r="A2479" s="178" t="s">
        <v>1180</v>
      </c>
      <c r="B2479" s="175" t="s">
        <v>1485</v>
      </c>
      <c r="C2479" s="239">
        <v>46035</v>
      </c>
      <c r="D2479" s="38"/>
      <c r="E2479" s="789">
        <v>2112</v>
      </c>
      <c r="F2479" s="791"/>
      <c r="G2479" t="s">
        <v>2395</v>
      </c>
    </row>
    <row r="2480" spans="1:7">
      <c r="A2480" s="317" t="s">
        <v>1131</v>
      </c>
      <c r="B2480" s="784" t="s">
        <v>56</v>
      </c>
      <c r="C2480" s="23">
        <v>46035</v>
      </c>
      <c r="D2480" s="38"/>
      <c r="E2480" s="789">
        <v>1208</v>
      </c>
      <c r="F2480" s="1139"/>
      <c r="G2480" t="s">
        <v>2395</v>
      </c>
    </row>
    <row r="2481" spans="1:7">
      <c r="A2481" s="178" t="s">
        <v>1271</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1268</v>
      </c>
      <c r="B2483" s="91" t="s">
        <v>56</v>
      </c>
      <c r="C2483" s="23">
        <v>46035</v>
      </c>
      <c r="D2483" s="789">
        <v>1491</v>
      </c>
      <c r="E2483" s="38"/>
      <c r="F2483" s="791"/>
      <c r="G2483" t="s">
        <v>2395</v>
      </c>
    </row>
    <row r="2484" spans="1:7">
      <c r="A2484" s="178" t="s">
        <v>1273</v>
      </c>
      <c r="B2484" s="91" t="s">
        <v>56</v>
      </c>
      <c r="C2484" s="23">
        <v>46035</v>
      </c>
      <c r="D2484" s="38">
        <v>822</v>
      </c>
      <c r="E2484" s="38"/>
      <c r="F2484" s="791"/>
      <c r="G2484" t="s">
        <v>2395</v>
      </c>
    </row>
    <row r="2485" spans="1:7">
      <c r="A2485" s="296" t="s">
        <v>1089</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931</v>
      </c>
      <c r="B2487" s="784" t="s">
        <v>52</v>
      </c>
      <c r="C2487" s="23">
        <v>46035</v>
      </c>
      <c r="D2487" s="789">
        <v>1838</v>
      </c>
      <c r="E2487" s="38"/>
      <c r="F2487" s="1139"/>
      <c r="G2487" t="s">
        <v>2395</v>
      </c>
    </row>
    <row r="2488" spans="1:7">
      <c r="A2488" s="178" t="s">
        <v>1368</v>
      </c>
      <c r="B2488" s="91" t="s">
        <v>2409</v>
      </c>
      <c r="C2488" s="23">
        <v>46035</v>
      </c>
      <c r="D2488" s="38"/>
      <c r="E2488" s="789">
        <v>5312</v>
      </c>
      <c r="F2488" s="791" t="s">
        <v>2410</v>
      </c>
      <c r="G2488" t="s">
        <v>2395</v>
      </c>
    </row>
    <row r="2489" spans="1:7">
      <c r="A2489" s="178" t="s">
        <v>1385</v>
      </c>
      <c r="B2489" s="91" t="s">
        <v>58</v>
      </c>
      <c r="C2489" s="23">
        <v>46035</v>
      </c>
      <c r="D2489" s="38">
        <v>662</v>
      </c>
      <c r="E2489" s="38"/>
      <c r="F2489" s="791"/>
      <c r="G2489" t="s">
        <v>2395</v>
      </c>
    </row>
    <row r="2490" spans="1:7">
      <c r="A2490" s="296" t="s">
        <v>831</v>
      </c>
      <c r="B2490" s="586" t="s">
        <v>52</v>
      </c>
      <c r="C2490" s="23">
        <v>46035</v>
      </c>
      <c r="D2490" s="789">
        <v>1128</v>
      </c>
      <c r="E2490" s="38"/>
      <c r="F2490" s="791" t="s">
        <v>2411</v>
      </c>
      <c r="G2490" t="s">
        <v>2395</v>
      </c>
    </row>
    <row r="2491" spans="1:7" ht="15.75">
      <c r="A2491" s="178" t="s">
        <v>1057</v>
      </c>
      <c r="B2491" s="175" t="s">
        <v>1485</v>
      </c>
      <c r="C2491" s="239">
        <v>46035</v>
      </c>
      <c r="D2491" s="789"/>
      <c r="E2491" s="38">
        <v>576</v>
      </c>
      <c r="F2491" s="791"/>
      <c r="G2491" t="s">
        <v>2395</v>
      </c>
    </row>
    <row r="2492" spans="1:7">
      <c r="A2492" s="317" t="s">
        <v>1057</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1268</v>
      </c>
      <c r="B2494" s="91" t="s">
        <v>56</v>
      </c>
      <c r="C2494" s="23">
        <v>46036</v>
      </c>
      <c r="D2494" s="789">
        <v>1062</v>
      </c>
      <c r="E2494" s="11"/>
      <c r="F2494" s="791"/>
      <c r="G2494" t="s">
        <v>2395</v>
      </c>
    </row>
    <row r="2495" spans="1:7">
      <c r="A2495" s="178" t="s">
        <v>1273</v>
      </c>
      <c r="B2495" s="91" t="s">
        <v>56</v>
      </c>
      <c r="C2495" s="23">
        <v>46036</v>
      </c>
      <c r="D2495" s="789">
        <v>2611</v>
      </c>
      <c r="E2495" s="11"/>
      <c r="F2495" s="791"/>
      <c r="G2495" t="s">
        <v>2395</v>
      </c>
    </row>
    <row r="2496" spans="1:7">
      <c r="A2496" s="178" t="s">
        <v>1385</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831</v>
      </c>
      <c r="B2498" s="91" t="s">
        <v>52</v>
      </c>
      <c r="C2498" s="23">
        <v>46036</v>
      </c>
      <c r="D2498" s="789">
        <v>1082</v>
      </c>
      <c r="E2498" s="11"/>
      <c r="F2498" s="791" t="s">
        <v>2414</v>
      </c>
      <c r="G2498" t="s">
        <v>2395</v>
      </c>
    </row>
    <row r="2499" spans="1:7">
      <c r="A2499" s="178" t="s">
        <v>1089</v>
      </c>
      <c r="B2499" s="91" t="s">
        <v>56</v>
      </c>
      <c r="C2499" s="23">
        <v>46036</v>
      </c>
      <c r="D2499" s="789">
        <v>1295</v>
      </c>
      <c r="E2499" s="11"/>
      <c r="F2499" s="791" t="s">
        <v>2415</v>
      </c>
      <c r="G2499" t="s">
        <v>2395</v>
      </c>
    </row>
    <row r="2500" spans="1:7">
      <c r="A2500" s="296" t="s">
        <v>1277</v>
      </c>
      <c r="B2500" s="586" t="s">
        <v>56</v>
      </c>
      <c r="C2500" s="23">
        <v>46036</v>
      </c>
      <c r="D2500" s="38">
        <v>544</v>
      </c>
      <c r="E2500" s="11"/>
      <c r="F2500" s="791" t="s">
        <v>2416</v>
      </c>
      <c r="G2500" t="s">
        <v>2395</v>
      </c>
    </row>
    <row r="2501" spans="1:7" ht="15.75">
      <c r="A2501" s="178" t="s">
        <v>1336</v>
      </c>
      <c r="B2501" s="175" t="s">
        <v>1485</v>
      </c>
      <c r="C2501" s="239">
        <v>46036</v>
      </c>
      <c r="D2501" s="38"/>
      <c r="E2501" s="789">
        <v>1562</v>
      </c>
      <c r="F2501" s="791"/>
      <c r="G2501" t="s">
        <v>2395</v>
      </c>
    </row>
    <row r="2502" spans="1:7">
      <c r="A2502" s="317" t="s">
        <v>1271</v>
      </c>
      <c r="B2502" s="784" t="s">
        <v>56</v>
      </c>
      <c r="C2502" s="23">
        <v>46036</v>
      </c>
      <c r="D2502" s="38">
        <v>0</v>
      </c>
      <c r="E2502" s="11"/>
      <c r="F2502" s="791" t="s">
        <v>2417</v>
      </c>
      <c r="G2502" t="s">
        <v>2395</v>
      </c>
    </row>
    <row r="2503" spans="1:7">
      <c r="A2503" s="178" t="s">
        <v>1275</v>
      </c>
      <c r="B2503" s="91" t="s">
        <v>56</v>
      </c>
      <c r="C2503" s="23">
        <v>46036</v>
      </c>
      <c r="D2503" s="789">
        <v>1728</v>
      </c>
      <c r="E2503" s="11"/>
      <c r="F2503" s="791" t="s">
        <v>2072</v>
      </c>
      <c r="G2503" t="s">
        <v>2395</v>
      </c>
    </row>
    <row r="2504" spans="1:7">
      <c r="A2504" s="178" t="s">
        <v>1268</v>
      </c>
      <c r="B2504" s="91" t="s">
        <v>56</v>
      </c>
      <c r="C2504" s="23">
        <v>46037</v>
      </c>
      <c r="D2504" s="38">
        <v>527</v>
      </c>
      <c r="E2504" s="11"/>
      <c r="F2504" s="791" t="s">
        <v>2137</v>
      </c>
      <c r="G2504" t="s">
        <v>2395</v>
      </c>
    </row>
    <row r="2505" spans="1:7">
      <c r="A2505" s="178" t="s">
        <v>1279</v>
      </c>
      <c r="B2505" s="91" t="s">
        <v>56</v>
      </c>
      <c r="C2505" s="23">
        <v>46037</v>
      </c>
      <c r="D2505" s="789">
        <v>1562</v>
      </c>
      <c r="E2505" s="11"/>
      <c r="F2505" s="791"/>
      <c r="G2505" t="s">
        <v>2395</v>
      </c>
    </row>
    <row r="2506" spans="1:7">
      <c r="A2506" s="178" t="s">
        <v>1277</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1281</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1385</v>
      </c>
      <c r="B2510" s="91" t="s">
        <v>58</v>
      </c>
      <c r="C2510" s="23">
        <v>46037</v>
      </c>
      <c r="D2510" s="38">
        <v>499</v>
      </c>
      <c r="E2510" s="11"/>
      <c r="F2510" s="791" t="s">
        <v>2419</v>
      </c>
      <c r="G2510" t="s">
        <v>2395</v>
      </c>
    </row>
    <row r="2511" spans="1:7">
      <c r="A2511" s="296" t="s">
        <v>831</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931</v>
      </c>
      <c r="B2513" s="784" t="s">
        <v>52</v>
      </c>
      <c r="C2513" s="269">
        <v>46037</v>
      </c>
      <c r="D2513" s="258">
        <v>0</v>
      </c>
      <c r="E2513" s="182"/>
      <c r="F2513" s="178" t="s">
        <v>2422</v>
      </c>
      <c r="G2513" t="s">
        <v>2395</v>
      </c>
    </row>
    <row r="2514" spans="1:7">
      <c r="A2514" s="317" t="s">
        <v>1281</v>
      </c>
      <c r="B2514" s="91" t="s">
        <v>56</v>
      </c>
      <c r="C2514" s="269">
        <v>46038</v>
      </c>
      <c r="D2514" s="258">
        <v>987</v>
      </c>
      <c r="E2514" s="182"/>
      <c r="F2514" s="791"/>
      <c r="G2514" t="s">
        <v>2395</v>
      </c>
    </row>
    <row r="2515" spans="1:7">
      <c r="A2515" s="178" t="s">
        <v>1277</v>
      </c>
      <c r="B2515" s="91" t="s">
        <v>56</v>
      </c>
      <c r="C2515" s="23">
        <v>46038</v>
      </c>
      <c r="D2515" s="38">
        <v>457</v>
      </c>
      <c r="F2515" s="791"/>
      <c r="G2515" t="s">
        <v>2395</v>
      </c>
    </row>
    <row r="2516" spans="1:7">
      <c r="A2516" s="178" t="s">
        <v>1275</v>
      </c>
      <c r="B2516" s="91" t="s">
        <v>56</v>
      </c>
      <c r="C2516" s="23">
        <v>46038</v>
      </c>
      <c r="D2516" s="789">
        <v>3082</v>
      </c>
      <c r="F2516" s="791"/>
      <c r="G2516" t="s">
        <v>2395</v>
      </c>
    </row>
    <row r="2517" spans="1:7">
      <c r="A2517" s="178" t="s">
        <v>1385</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1279</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831</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1089</v>
      </c>
      <c r="B2525" s="784" t="s">
        <v>56</v>
      </c>
      <c r="C2525" s="23">
        <v>46042</v>
      </c>
      <c r="D2525" s="11">
        <v>0</v>
      </c>
      <c r="E2525" s="182"/>
      <c r="F2525" s="868" t="s">
        <v>1785</v>
      </c>
      <c r="G2525" t="s">
        <v>2395</v>
      </c>
    </row>
    <row r="2526" spans="1:7">
      <c r="A2526" s="240" t="s">
        <v>1402</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658</v>
      </c>
      <c r="B2530" s="244" t="s">
        <v>52</v>
      </c>
      <c r="C2530" s="23">
        <v>46042</v>
      </c>
      <c r="D2530" s="89">
        <v>2719</v>
      </c>
      <c r="F2530" s="1139" t="s">
        <v>2426</v>
      </c>
      <c r="G2530" t="s">
        <v>2395</v>
      </c>
    </row>
    <row r="2531" spans="1:7">
      <c r="A2531" s="240" t="s">
        <v>1281</v>
      </c>
      <c r="B2531" s="91" t="s">
        <v>56</v>
      </c>
      <c r="C2531" s="23">
        <v>46042</v>
      </c>
      <c r="D2531" s="11">
        <v>0</v>
      </c>
      <c r="F2531" s="240" t="s">
        <v>2221</v>
      </c>
      <c r="G2531" t="s">
        <v>2395</v>
      </c>
    </row>
    <row r="2532" spans="1:7">
      <c r="A2532" s="244" t="s">
        <v>1283</v>
      </c>
      <c r="B2532" s="91" t="s">
        <v>56</v>
      </c>
      <c r="C2532" s="23">
        <v>46042</v>
      </c>
      <c r="D2532" s="89">
        <v>1277</v>
      </c>
      <c r="F2532" s="1139"/>
      <c r="G2532" t="s">
        <v>2395</v>
      </c>
    </row>
    <row r="2533" spans="1:7">
      <c r="A2533" s="556" t="s">
        <v>1277</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1095</v>
      </c>
      <c r="B2537" s="176" t="s">
        <v>1008</v>
      </c>
      <c r="C2537" s="239">
        <v>46043</v>
      </c>
      <c r="D2537" s="11">
        <v>686</v>
      </c>
      <c r="F2537" s="1139" t="s">
        <v>2404</v>
      </c>
      <c r="G2537" t="s">
        <v>2395</v>
      </c>
    </row>
    <row r="2538" spans="1:7">
      <c r="A2538" s="556" t="s">
        <v>1092</v>
      </c>
      <c r="B2538" s="869" t="s">
        <v>56</v>
      </c>
      <c r="C2538" s="23">
        <v>46043</v>
      </c>
      <c r="D2538" s="11">
        <v>867</v>
      </c>
      <c r="F2538" s="1139" t="s">
        <v>2427</v>
      </c>
      <c r="G2538" t="s">
        <v>2395</v>
      </c>
    </row>
    <row r="2539" spans="1:7" ht="15.75">
      <c r="A2539" s="76" t="s">
        <v>1143</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658</v>
      </c>
      <c r="B2542" s="244" t="s">
        <v>52</v>
      </c>
      <c r="C2542" s="23">
        <v>46043</v>
      </c>
      <c r="D2542" s="89">
        <v>408</v>
      </c>
      <c r="F2542" s="1139"/>
      <c r="G2542" t="s">
        <v>2395</v>
      </c>
    </row>
    <row r="2543" spans="1:7">
      <c r="A2543" s="244" t="s">
        <v>664</v>
      </c>
      <c r="B2543" s="244" t="s">
        <v>52</v>
      </c>
      <c r="C2543" s="23">
        <v>46043</v>
      </c>
      <c r="D2543" s="89">
        <v>2000</v>
      </c>
      <c r="F2543" s="1139"/>
      <c r="G2543" t="s">
        <v>2395</v>
      </c>
    </row>
    <row r="2544" spans="1:7">
      <c r="A2544" s="240" t="s">
        <v>1281</v>
      </c>
      <c r="B2544" s="91" t="s">
        <v>56</v>
      </c>
      <c r="C2544" s="23">
        <v>46043</v>
      </c>
      <c r="D2544" s="11">
        <v>575</v>
      </c>
      <c r="F2544" s="1139"/>
      <c r="G2544" t="s">
        <v>2395</v>
      </c>
    </row>
    <row r="2545" spans="1:7">
      <c r="A2545" s="556" t="s">
        <v>1279</v>
      </c>
      <c r="B2545" s="91" t="s">
        <v>56</v>
      </c>
      <c r="C2545" s="262">
        <v>46043</v>
      </c>
      <c r="D2545" s="809">
        <v>2265</v>
      </c>
      <c r="E2545" s="135"/>
      <c r="F2545" s="1171"/>
      <c r="G2545" t="s">
        <v>2395</v>
      </c>
    </row>
    <row r="2546" spans="1:7">
      <c r="A2546" s="235" t="s">
        <v>1357</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1095</v>
      </c>
      <c r="B2549" s="176" t="s">
        <v>1008</v>
      </c>
      <c r="C2549" s="239">
        <v>46044</v>
      </c>
      <c r="D2549" s="11">
        <v>736</v>
      </c>
      <c r="F2549" s="1139" t="s">
        <v>2431</v>
      </c>
      <c r="G2549" t="s">
        <v>2395</v>
      </c>
    </row>
    <row r="2550" spans="1:7">
      <c r="A2550" s="556" t="s">
        <v>1092</v>
      </c>
      <c r="B2550" s="869" t="s">
        <v>56</v>
      </c>
      <c r="C2550" s="23">
        <v>46044</v>
      </c>
      <c r="D2550" s="89">
        <v>1539</v>
      </c>
      <c r="F2550" s="1139" t="s">
        <v>2432</v>
      </c>
      <c r="G2550" t="s">
        <v>2395</v>
      </c>
    </row>
    <row r="2551" spans="1:7" ht="15.75">
      <c r="A2551" s="76" t="s">
        <v>1089</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904</v>
      </c>
      <c r="B2554" s="244" t="s">
        <v>52</v>
      </c>
      <c r="C2554" s="23">
        <v>46044</v>
      </c>
      <c r="D2554" s="89">
        <v>2031</v>
      </c>
      <c r="F2554" s="1139" t="s">
        <v>2435</v>
      </c>
      <c r="G2554" t="s">
        <v>2395</v>
      </c>
    </row>
    <row r="2555" spans="1:7">
      <c r="A2555" s="244" t="s">
        <v>664</v>
      </c>
      <c r="B2555" s="244" t="s">
        <v>52</v>
      </c>
      <c r="C2555" s="23">
        <v>46044</v>
      </c>
      <c r="D2555" s="11">
        <v>970</v>
      </c>
      <c r="F2555" s="1139" t="s">
        <v>2436</v>
      </c>
      <c r="G2555" t="s">
        <v>2395</v>
      </c>
    </row>
    <row r="2556" spans="1:7">
      <c r="A2556" s="244" t="s">
        <v>1268</v>
      </c>
      <c r="B2556" s="91" t="s">
        <v>56</v>
      </c>
      <c r="C2556" s="23">
        <v>46044</v>
      </c>
      <c r="D2556" s="89">
        <v>1776</v>
      </c>
      <c r="F2556" s="1139" t="s">
        <v>2437</v>
      </c>
      <c r="G2556" t="s">
        <v>2395</v>
      </c>
    </row>
    <row r="2557" spans="1:7">
      <c r="A2557" s="556" t="s">
        <v>1357</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904</v>
      </c>
      <c r="B2562" s="244" t="s">
        <v>52</v>
      </c>
      <c r="C2562" s="23">
        <v>46045</v>
      </c>
      <c r="D2562" s="11">
        <v>845</v>
      </c>
      <c r="F2562" s="1139" t="s">
        <v>2439</v>
      </c>
      <c r="G2562" t="s">
        <v>2395</v>
      </c>
    </row>
    <row r="2563" spans="1:7">
      <c r="A2563" s="240" t="s">
        <v>1279</v>
      </c>
      <c r="B2563" s="91" t="s">
        <v>56</v>
      </c>
      <c r="C2563" s="23">
        <v>46045</v>
      </c>
      <c r="D2563" s="89">
        <v>2651</v>
      </c>
      <c r="F2563" s="1139" t="s">
        <v>2440</v>
      </c>
      <c r="G2563" t="s">
        <v>2395</v>
      </c>
    </row>
    <row r="2564" spans="1:7">
      <c r="A2564" s="556" t="s">
        <v>1281</v>
      </c>
      <c r="B2564" s="586" t="s">
        <v>56</v>
      </c>
      <c r="C2564" s="23">
        <v>46045</v>
      </c>
      <c r="D2564" s="11">
        <v>818</v>
      </c>
      <c r="F2564" s="1139"/>
      <c r="G2564" t="s">
        <v>2395</v>
      </c>
    </row>
    <row r="2565" spans="1:7" ht="15.75">
      <c r="A2565" s="76" t="s">
        <v>1333</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1092</v>
      </c>
      <c r="B2567" s="586" t="s">
        <v>56</v>
      </c>
      <c r="C2567" s="23">
        <v>46048</v>
      </c>
      <c r="D2567" s="89">
        <v>1590</v>
      </c>
      <c r="F2567" s="1139" t="s">
        <v>2243</v>
      </c>
      <c r="G2567" t="s">
        <v>2395</v>
      </c>
    </row>
    <row r="2568" spans="1:7">
      <c r="A2568" s="76" t="s">
        <v>1095</v>
      </c>
      <c r="B2568" s="176" t="s">
        <v>1008</v>
      </c>
      <c r="C2568" s="239">
        <v>46048</v>
      </c>
      <c r="D2568" s="11">
        <v>835</v>
      </c>
      <c r="F2568" s="1139" t="s">
        <v>2442</v>
      </c>
      <c r="G2568" t="s">
        <v>2395</v>
      </c>
    </row>
    <row r="2569" spans="1:7">
      <c r="A2569" s="244" t="s">
        <v>1098</v>
      </c>
      <c r="B2569" s="784" t="s">
        <v>56</v>
      </c>
      <c r="C2569" s="23">
        <v>46048</v>
      </c>
      <c r="F2569" s="240" t="s">
        <v>2443</v>
      </c>
      <c r="G2569" t="s">
        <v>2395</v>
      </c>
    </row>
    <row r="2570" spans="1:7">
      <c r="A2570" s="556" t="s">
        <v>1402</v>
      </c>
      <c r="B2570" s="586" t="s">
        <v>56</v>
      </c>
      <c r="C2570" s="23">
        <v>46048</v>
      </c>
      <c r="D2570" s="11">
        <v>886</v>
      </c>
      <c r="F2570" s="1139" t="s">
        <v>1614</v>
      </c>
      <c r="G2570" t="s">
        <v>2395</v>
      </c>
    </row>
    <row r="2571" spans="1:7" ht="15.75">
      <c r="A2571" s="76" t="s">
        <v>1143</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904</v>
      </c>
      <c r="B2574" s="244" t="s">
        <v>52</v>
      </c>
      <c r="C2574" s="23">
        <v>46048</v>
      </c>
      <c r="D2574" s="89">
        <v>1530</v>
      </c>
      <c r="F2574" s="11" t="s">
        <v>2446</v>
      </c>
      <c r="G2574" t="s">
        <v>2395</v>
      </c>
    </row>
    <row r="2575" spans="1:7">
      <c r="A2575" s="178" t="s">
        <v>1281</v>
      </c>
      <c r="B2575" s="91" t="s">
        <v>56</v>
      </c>
      <c r="C2575" s="23">
        <v>46048</v>
      </c>
      <c r="E2575" s="250">
        <v>6116</v>
      </c>
      <c r="F2575" s="11" t="s">
        <v>2447</v>
      </c>
      <c r="G2575" t="s">
        <v>2395</v>
      </c>
    </row>
    <row r="2576" spans="1:7">
      <c r="A2576" s="178" t="s">
        <v>1273</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904</v>
      </c>
      <c r="B2578" s="235" t="s">
        <v>52</v>
      </c>
      <c r="C2578" s="23">
        <v>46049</v>
      </c>
      <c r="D2578" s="11">
        <v>388</v>
      </c>
      <c r="E2578" s="11"/>
      <c r="F2578" s="11" t="s">
        <v>2449</v>
      </c>
      <c r="G2578" t="s">
        <v>2395</v>
      </c>
    </row>
    <row r="2579" spans="1:7" ht="15.75">
      <c r="A2579" s="76" t="s">
        <v>1086</v>
      </c>
      <c r="B2579" s="175" t="s">
        <v>1485</v>
      </c>
      <c r="C2579" s="248">
        <v>46049</v>
      </c>
      <c r="D2579" s="103"/>
      <c r="E2579" s="182">
        <v>346</v>
      </c>
      <c r="F2579" s="244"/>
      <c r="G2579" t="s">
        <v>2395</v>
      </c>
    </row>
    <row r="2580" spans="1:7">
      <c r="A2580" s="556" t="s">
        <v>1092</v>
      </c>
      <c r="B2580" s="869" t="s">
        <v>56</v>
      </c>
      <c r="C2580" s="23">
        <v>46049</v>
      </c>
      <c r="D2580" s="89">
        <v>1230</v>
      </c>
      <c r="F2580" s="11" t="s">
        <v>2131</v>
      </c>
      <c r="G2580" t="s">
        <v>2395</v>
      </c>
    </row>
    <row r="2581" spans="1:7">
      <c r="A2581" s="76" t="s">
        <v>1095</v>
      </c>
      <c r="B2581" s="176" t="s">
        <v>1008</v>
      </c>
      <c r="C2581" s="239">
        <v>46049</v>
      </c>
      <c r="D2581" s="11">
        <v>858</v>
      </c>
      <c r="F2581" s="11" t="s">
        <v>2450</v>
      </c>
      <c r="G2581" t="s">
        <v>2395</v>
      </c>
    </row>
    <row r="2582" spans="1:7">
      <c r="A2582" s="244" t="s">
        <v>1098</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1283</v>
      </c>
      <c r="B2586" s="91" t="s">
        <v>56</v>
      </c>
      <c r="C2586" s="23">
        <v>46049</v>
      </c>
      <c r="E2586" s="250">
        <v>2058</v>
      </c>
      <c r="F2586" s="240" t="s">
        <v>2453</v>
      </c>
      <c r="G2586" t="s">
        <v>2395</v>
      </c>
    </row>
    <row r="2587" spans="1:7">
      <c r="A2587" s="244" t="s">
        <v>1268</v>
      </c>
      <c r="B2587" s="91" t="s">
        <v>56</v>
      </c>
      <c r="C2587" s="23">
        <v>46049</v>
      </c>
      <c r="F2587" s="240" t="s">
        <v>1785</v>
      </c>
      <c r="G2587" t="s">
        <v>2395</v>
      </c>
    </row>
    <row r="2588" spans="1:7">
      <c r="A2588" s="244" t="s">
        <v>1271</v>
      </c>
      <c r="B2588" s="91" t="s">
        <v>56</v>
      </c>
      <c r="C2588" s="23">
        <v>46049</v>
      </c>
      <c r="F2588" s="240" t="s">
        <v>1785</v>
      </c>
      <c r="G2588" t="s">
        <v>2395</v>
      </c>
    </row>
    <row r="2589" spans="1:7">
      <c r="A2589" s="244" t="s">
        <v>1275</v>
      </c>
      <c r="B2589" s="91" t="s">
        <v>56</v>
      </c>
      <c r="C2589" s="23">
        <v>46049</v>
      </c>
      <c r="F2589" s="240" t="s">
        <v>1785</v>
      </c>
      <c r="G2589" t="s">
        <v>2395</v>
      </c>
    </row>
    <row r="2590" spans="1:7">
      <c r="A2590" s="244" t="s">
        <v>1277</v>
      </c>
      <c r="B2590" s="91" t="s">
        <v>56</v>
      </c>
      <c r="C2590" s="23">
        <v>46049</v>
      </c>
      <c r="F2590" s="240" t="s">
        <v>1785</v>
      </c>
      <c r="G2590" t="s">
        <v>2395</v>
      </c>
    </row>
    <row r="2591" spans="1:7">
      <c r="A2591" s="244" t="s">
        <v>1279</v>
      </c>
      <c r="B2591" s="91" t="s">
        <v>56</v>
      </c>
      <c r="C2591" s="23">
        <v>46049</v>
      </c>
      <c r="F2591" s="240" t="s">
        <v>2454</v>
      </c>
      <c r="G2591" t="s">
        <v>2395</v>
      </c>
    </row>
    <row r="2592" spans="1:7">
      <c r="A2592" s="240" t="s">
        <v>510</v>
      </c>
      <c r="B2592" s="240" t="s">
        <v>58</v>
      </c>
      <c r="C2592" s="23">
        <v>46050</v>
      </c>
      <c r="D2592" s="11">
        <v>62</v>
      </c>
      <c r="G2592" t="s">
        <v>2395</v>
      </c>
    </row>
    <row r="2593" spans="1:7">
      <c r="A2593" s="263" t="s">
        <v>1092</v>
      </c>
      <c r="B2593" s="586" t="s">
        <v>56</v>
      </c>
      <c r="C2593" s="23">
        <v>46050</v>
      </c>
      <c r="D2593" s="89">
        <v>1015</v>
      </c>
      <c r="F2593" s="11" t="s">
        <v>2455</v>
      </c>
      <c r="G2593" t="s">
        <v>2395</v>
      </c>
    </row>
    <row r="2594" spans="1:7">
      <c r="A2594" s="76" t="s">
        <v>1095</v>
      </c>
      <c r="B2594" s="176" t="s">
        <v>1008</v>
      </c>
      <c r="C2594" s="239">
        <v>46050</v>
      </c>
      <c r="D2594" s="11">
        <v>976</v>
      </c>
      <c r="F2594" s="11" t="s">
        <v>2456</v>
      </c>
      <c r="G2594" t="s">
        <v>2395</v>
      </c>
    </row>
    <row r="2595" spans="1:7">
      <c r="A2595" s="244" t="s">
        <v>1098</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931</v>
      </c>
      <c r="B2599" s="76" t="s">
        <v>52</v>
      </c>
      <c r="C2599" s="23">
        <v>46050</v>
      </c>
      <c r="D2599" s="11">
        <v>149</v>
      </c>
      <c r="E2599" s="103"/>
      <c r="F2599" s="103"/>
      <c r="G2599" t="s">
        <v>2395</v>
      </c>
    </row>
    <row r="2600" spans="1:7">
      <c r="A2600" s="616" t="s">
        <v>952</v>
      </c>
      <c r="B2600" s="235" t="s">
        <v>54</v>
      </c>
      <c r="C2600" s="23">
        <v>46050</v>
      </c>
      <c r="D2600" s="11">
        <v>881</v>
      </c>
      <c r="E2600" s="11"/>
      <c r="G2600" t="s">
        <v>2395</v>
      </c>
    </row>
    <row r="2601" spans="1:7" ht="15.75">
      <c r="A2601" s="76" t="s">
        <v>1348</v>
      </c>
      <c r="B2601" s="175" t="s">
        <v>1485</v>
      </c>
      <c r="C2601" s="239">
        <v>46050</v>
      </c>
      <c r="E2601" s="250">
        <v>2071</v>
      </c>
      <c r="F2601" s="240"/>
      <c r="G2601" t="s">
        <v>2395</v>
      </c>
    </row>
    <row r="2602" spans="1:7">
      <c r="A2602" s="556" t="s">
        <v>1351</v>
      </c>
      <c r="B2602" s="869" t="s">
        <v>56</v>
      </c>
      <c r="C2602" s="23">
        <v>46050</v>
      </c>
      <c r="E2602" s="250">
        <v>1848</v>
      </c>
      <c r="F2602" s="240"/>
      <c r="G2602" t="s">
        <v>2395</v>
      </c>
    </row>
    <row r="2603" spans="1:7" ht="15.75">
      <c r="A2603" s="76" t="s">
        <v>1354</v>
      </c>
      <c r="B2603" s="175" t="s">
        <v>1485</v>
      </c>
      <c r="C2603" s="239">
        <v>46050</v>
      </c>
      <c r="E2603" s="250">
        <v>1139</v>
      </c>
      <c r="F2603" s="240"/>
      <c r="G2603" t="s">
        <v>2395</v>
      </c>
    </row>
    <row r="2604" spans="1:7" ht="15.75">
      <c r="A2604" s="76" t="s">
        <v>1357</v>
      </c>
      <c r="B2604" s="175" t="s">
        <v>1485</v>
      </c>
      <c r="C2604" s="239">
        <v>46050</v>
      </c>
      <c r="E2604" s="74">
        <v>901</v>
      </c>
      <c r="F2604" s="240"/>
      <c r="G2604" t="s">
        <v>2395</v>
      </c>
    </row>
    <row r="2605" spans="1:7" ht="15.75">
      <c r="A2605" s="69" t="s">
        <v>1268</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1095</v>
      </c>
      <c r="B2608" s="176" t="s">
        <v>1008</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952</v>
      </c>
      <c r="B2612" s="76" t="s">
        <v>54</v>
      </c>
      <c r="C2612" s="813">
        <v>46051</v>
      </c>
      <c r="D2612" s="809">
        <v>1143</v>
      </c>
      <c r="E2612" s="135"/>
      <c r="F2612" s="50"/>
      <c r="G2612" t="s">
        <v>2395</v>
      </c>
    </row>
    <row r="2613" spans="1:7">
      <c r="A2613" s="69" t="s">
        <v>1396</v>
      </c>
      <c r="B2613" s="76" t="s">
        <v>52</v>
      </c>
      <c r="C2613" s="239">
        <v>46051</v>
      </c>
      <c r="D2613" s="89">
        <v>1468</v>
      </c>
      <c r="E2613" s="11"/>
      <c r="F2613" s="11" t="s">
        <v>2461</v>
      </c>
      <c r="G2613" t="s">
        <v>2395</v>
      </c>
    </row>
    <row r="2614" spans="1:7">
      <c r="A2614" s="69" t="s">
        <v>904</v>
      </c>
      <c r="B2614" s="76" t="s">
        <v>52</v>
      </c>
      <c r="C2614" s="239">
        <v>46051</v>
      </c>
      <c r="D2614" s="89">
        <v>470</v>
      </c>
      <c r="E2614" s="11"/>
      <c r="F2614" s="11" t="s">
        <v>2065</v>
      </c>
      <c r="G2614" t="s">
        <v>2395</v>
      </c>
    </row>
    <row r="2615" spans="1:7">
      <c r="A2615" s="556" t="s">
        <v>1273</v>
      </c>
      <c r="B2615" s="586" t="s">
        <v>56</v>
      </c>
      <c r="C2615" s="811">
        <v>46051</v>
      </c>
      <c r="D2615" s="251"/>
      <c r="E2615" s="812">
        <v>2048</v>
      </c>
      <c r="F2615" s="556"/>
      <c r="G2615" t="s">
        <v>2395</v>
      </c>
    </row>
    <row r="2616" spans="1:7" ht="15.75">
      <c r="A2616" s="76" t="s">
        <v>1275</v>
      </c>
      <c r="B2616" s="175" t="s">
        <v>1485</v>
      </c>
      <c r="C2616" s="239">
        <v>46051</v>
      </c>
      <c r="E2616" s="89">
        <v>404</v>
      </c>
      <c r="F2616" s="76"/>
      <c r="G2616" t="s">
        <v>2395</v>
      </c>
    </row>
    <row r="2617" spans="1:7" ht="15.75">
      <c r="A2617" s="76" t="s">
        <v>1279</v>
      </c>
      <c r="B2617" s="175" t="s">
        <v>1485</v>
      </c>
      <c r="C2617" s="248">
        <v>46051</v>
      </c>
      <c r="D2617" s="103"/>
      <c r="E2617" s="678">
        <v>1916</v>
      </c>
      <c r="F2617" s="244"/>
      <c r="G2617" t="s">
        <v>2395</v>
      </c>
    </row>
    <row r="2618" spans="1:7">
      <c r="A2618" s="317" t="s">
        <v>1348</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952</v>
      </c>
      <c r="B2621" s="244" t="s">
        <v>54</v>
      </c>
      <c r="C2621" s="23">
        <v>46052</v>
      </c>
      <c r="F2621" s="244" t="s">
        <v>2464</v>
      </c>
      <c r="G2621" t="s">
        <v>2395</v>
      </c>
    </row>
    <row r="2622" spans="1:7">
      <c r="A2622" s="477" t="s">
        <v>1396</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1345</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1095</v>
      </c>
      <c r="B2627" s="176" t="s">
        <v>1008</v>
      </c>
      <c r="C2627" s="239">
        <v>46055</v>
      </c>
      <c r="D2627" s="11">
        <v>505</v>
      </c>
      <c r="E2627" s="11"/>
      <c r="F2627" s="11" t="s">
        <v>2467</v>
      </c>
      <c r="G2627" t="s">
        <v>1481</v>
      </c>
    </row>
    <row r="2628" spans="1:7" ht="15.75">
      <c r="A2628" s="233" t="s">
        <v>1092</v>
      </c>
      <c r="B2628" s="858" t="s">
        <v>1485</v>
      </c>
      <c r="C2628" s="239">
        <v>46055</v>
      </c>
      <c r="E2628" s="11"/>
      <c r="F2628" s="76" t="s">
        <v>1785</v>
      </c>
      <c r="G2628" t="s">
        <v>1481</v>
      </c>
    </row>
    <row r="2629" spans="1:7" ht="15.75">
      <c r="A2629" s="76" t="s">
        <v>1098</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952</v>
      </c>
      <c r="B2632" s="76" t="s">
        <v>54</v>
      </c>
      <c r="C2632" s="23">
        <v>46055</v>
      </c>
      <c r="E2632" s="11"/>
      <c r="F2632" s="76" t="s">
        <v>2174</v>
      </c>
      <c r="G2632" t="s">
        <v>1481</v>
      </c>
    </row>
    <row r="2633" spans="1:7">
      <c r="A2633" s="178" t="s">
        <v>931</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1101</v>
      </c>
      <c r="B2635" s="586" t="s">
        <v>56</v>
      </c>
      <c r="C2635" s="23">
        <v>46056</v>
      </c>
      <c r="D2635" s="89">
        <v>1250</v>
      </c>
      <c r="E2635" s="11"/>
      <c r="F2635" s="240" t="s">
        <v>2469</v>
      </c>
      <c r="G2635" t="s">
        <v>1481</v>
      </c>
    </row>
    <row r="2636" spans="1:7" ht="15.75">
      <c r="A2636" s="76" t="s">
        <v>979</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952</v>
      </c>
      <c r="B2638" s="235" t="s">
        <v>54</v>
      </c>
      <c r="C2638" s="23">
        <v>46056</v>
      </c>
      <c r="D2638" s="11">
        <v>363</v>
      </c>
      <c r="E2638" s="11"/>
      <c r="G2638" t="s">
        <v>1481</v>
      </c>
    </row>
    <row r="2639" spans="1:7" ht="15.75">
      <c r="A2639" s="69" t="s">
        <v>897</v>
      </c>
      <c r="B2639" s="175" t="s">
        <v>1485</v>
      </c>
      <c r="C2639" s="239">
        <v>46056</v>
      </c>
      <c r="E2639" s="11"/>
      <c r="F2639" s="76" t="s">
        <v>1785</v>
      </c>
      <c r="G2639" t="s">
        <v>1481</v>
      </c>
    </row>
    <row r="2640" spans="1:7">
      <c r="A2640" s="233" t="s">
        <v>1396</v>
      </c>
      <c r="B2640" s="784" t="s">
        <v>52</v>
      </c>
      <c r="C2640" s="23">
        <v>46056</v>
      </c>
      <c r="D2640" s="89">
        <v>1646</v>
      </c>
      <c r="E2640" s="11"/>
      <c r="F2640" s="11" t="s">
        <v>2470</v>
      </c>
      <c r="G2640" t="s">
        <v>1481</v>
      </c>
    </row>
    <row r="2641" spans="1:7">
      <c r="A2641" s="263" t="s">
        <v>1101</v>
      </c>
      <c r="B2641" s="586" t="s">
        <v>56</v>
      </c>
      <c r="C2641" s="269">
        <v>46057</v>
      </c>
      <c r="D2641" s="103">
        <v>518</v>
      </c>
      <c r="E2641" s="182"/>
      <c r="F2641" s="103" t="s">
        <v>2471</v>
      </c>
      <c r="G2641" t="s">
        <v>1481</v>
      </c>
    </row>
    <row r="2642" spans="1:7" ht="15.75">
      <c r="A2642" s="69" t="s">
        <v>979</v>
      </c>
      <c r="B2642" s="175" t="s">
        <v>1485</v>
      </c>
      <c r="C2642" s="248">
        <v>46057</v>
      </c>
      <c r="D2642" s="103"/>
      <c r="E2642" s="182"/>
      <c r="F2642" s="240" t="s">
        <v>2472</v>
      </c>
      <c r="G2642" t="s">
        <v>1481</v>
      </c>
    </row>
    <row r="2643" spans="1:7">
      <c r="A2643" s="477" t="s">
        <v>994</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952</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1101</v>
      </c>
      <c r="B2648" s="869" t="s">
        <v>56</v>
      </c>
      <c r="C2648" s="23">
        <v>46058</v>
      </c>
      <c r="D2648" s="11">
        <v>990</v>
      </c>
      <c r="F2648" s="11" t="s">
        <v>2476</v>
      </c>
      <c r="G2648" t="s">
        <v>1481</v>
      </c>
    </row>
    <row r="2649" spans="1:7" ht="15.75">
      <c r="A2649" s="69" t="s">
        <v>979</v>
      </c>
      <c r="B2649" s="175" t="s">
        <v>1485</v>
      </c>
      <c r="C2649" s="239">
        <v>46058</v>
      </c>
      <c r="D2649" s="11">
        <v>298</v>
      </c>
      <c r="G2649" t="s">
        <v>1481</v>
      </c>
    </row>
    <row r="2650" spans="1:7">
      <c r="A2650" s="477" t="s">
        <v>994</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952</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1336</v>
      </c>
      <c r="B2654" s="91" t="s">
        <v>56</v>
      </c>
      <c r="C2654" s="23">
        <v>46058</v>
      </c>
      <c r="D2654" s="11">
        <v>253</v>
      </c>
      <c r="G2654" t="s">
        <v>1481</v>
      </c>
    </row>
    <row r="2655" spans="1:7">
      <c r="A2655" s="240" t="s">
        <v>1101</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1396</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1101</v>
      </c>
      <c r="B2660" s="240" t="s">
        <v>56</v>
      </c>
      <c r="C2660" s="23">
        <v>46062</v>
      </c>
      <c r="E2660" s="250">
        <v>1049</v>
      </c>
      <c r="F2660" s="11" t="s">
        <v>2482</v>
      </c>
      <c r="G2660" t="s">
        <v>1481</v>
      </c>
    </row>
    <row r="2661" spans="1:7">
      <c r="A2661" s="244" t="s">
        <v>994</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994</v>
      </c>
      <c r="B2666" s="244" t="s">
        <v>463</v>
      </c>
      <c r="C2666" s="23">
        <v>46063</v>
      </c>
      <c r="D2666" s="89">
        <v>1092</v>
      </c>
      <c r="F2666" s="11" t="s">
        <v>2465</v>
      </c>
      <c r="G2666" t="s">
        <v>1481</v>
      </c>
    </row>
    <row r="2667" spans="1:7">
      <c r="A2667" s="240" t="s">
        <v>952</v>
      </c>
      <c r="B2667" s="240" t="s">
        <v>2402</v>
      </c>
      <c r="C2667" s="23">
        <v>46063</v>
      </c>
      <c r="E2667" s="250">
        <v>2683</v>
      </c>
      <c r="G2667" t="s">
        <v>1481</v>
      </c>
    </row>
    <row r="2668" spans="1:7">
      <c r="A2668" s="244" t="s">
        <v>928</v>
      </c>
      <c r="B2668" s="244" t="s">
        <v>52</v>
      </c>
      <c r="C2668" s="23">
        <v>46063</v>
      </c>
      <c r="D2668" s="11">
        <v>817</v>
      </c>
      <c r="G2668" t="s">
        <v>1481</v>
      </c>
    </row>
    <row r="2669" spans="1:7">
      <c r="A2669" s="178" t="s">
        <v>931</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979</v>
      </c>
      <c r="B2672" s="240" t="s">
        <v>1485</v>
      </c>
      <c r="C2672" s="23">
        <v>46064</v>
      </c>
      <c r="D2672" s="11">
        <v>150</v>
      </c>
      <c r="F2672" s="11" t="s">
        <v>2314</v>
      </c>
      <c r="G2672" t="s">
        <v>1481</v>
      </c>
    </row>
    <row r="2673" spans="1:7">
      <c r="A2673" s="244" t="s">
        <v>994</v>
      </c>
      <c r="B2673" s="244" t="s">
        <v>463</v>
      </c>
      <c r="C2673" s="23">
        <v>46064</v>
      </c>
      <c r="D2673" s="11">
        <v>384</v>
      </c>
      <c r="F2673" s="11" t="s">
        <v>2485</v>
      </c>
      <c r="G2673" t="s">
        <v>1481</v>
      </c>
    </row>
    <row r="2674" spans="1:7">
      <c r="A2674" s="240" t="s">
        <v>952</v>
      </c>
      <c r="B2674" s="240" t="s">
        <v>54</v>
      </c>
      <c r="C2674" s="23">
        <v>46064</v>
      </c>
      <c r="F2674" s="240" t="s">
        <v>1986</v>
      </c>
      <c r="G2674" t="s">
        <v>1481</v>
      </c>
    </row>
    <row r="2675" spans="1:7">
      <c r="A2675" s="244" t="s">
        <v>952</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928</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979</v>
      </c>
      <c r="B2679" s="240" t="s">
        <v>1485</v>
      </c>
      <c r="C2679" s="23">
        <v>46065</v>
      </c>
      <c r="F2679" s="76" t="s">
        <v>1586</v>
      </c>
      <c r="G2679" t="s">
        <v>1481</v>
      </c>
    </row>
    <row r="2680" spans="1:7">
      <c r="A2680" s="244" t="s">
        <v>994</v>
      </c>
      <c r="B2680" s="244" t="s">
        <v>463</v>
      </c>
      <c r="C2680" s="23">
        <v>46065</v>
      </c>
      <c r="D2680" s="11">
        <v>397</v>
      </c>
      <c r="F2680" s="11" t="s">
        <v>2488</v>
      </c>
      <c r="G2680" t="s">
        <v>1481</v>
      </c>
    </row>
    <row r="2681" spans="1:7">
      <c r="A2681" s="244" t="s">
        <v>1101</v>
      </c>
      <c r="B2681" s="244" t="s">
        <v>1485</v>
      </c>
      <c r="C2681" s="23">
        <v>46065</v>
      </c>
      <c r="E2681" s="74">
        <v>711</v>
      </c>
      <c r="G2681" t="s">
        <v>1481</v>
      </c>
    </row>
    <row r="2682" spans="1:7">
      <c r="A2682" s="240" t="s">
        <v>952</v>
      </c>
      <c r="B2682" s="240" t="s">
        <v>2402</v>
      </c>
      <c r="C2682" s="23">
        <v>46065</v>
      </c>
      <c r="D2682" s="11">
        <v>30</v>
      </c>
      <c r="G2682" t="s">
        <v>1481</v>
      </c>
    </row>
    <row r="2683" spans="1:7">
      <c r="A2683" s="244" t="s">
        <v>824</v>
      </c>
      <c r="B2683" s="244" t="s">
        <v>54</v>
      </c>
      <c r="C2683" s="23">
        <v>46065</v>
      </c>
      <c r="D2683" s="89">
        <v>1289</v>
      </c>
      <c r="G2683" t="s">
        <v>1481</v>
      </c>
    </row>
    <row r="2684" spans="1:7">
      <c r="A2684" s="244" t="s">
        <v>928</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1101</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994</v>
      </c>
      <c r="B2688" s="240" t="s">
        <v>463</v>
      </c>
      <c r="C2688" s="23">
        <v>46069</v>
      </c>
      <c r="D2688" s="89">
        <v>669</v>
      </c>
      <c r="G2688" t="s">
        <v>1481</v>
      </c>
    </row>
    <row r="2689" spans="1:7">
      <c r="A2689" s="244" t="s">
        <v>984</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994</v>
      </c>
      <c r="B2693" s="240" t="s">
        <v>463</v>
      </c>
      <c r="C2693" s="23">
        <v>46070</v>
      </c>
      <c r="D2693" s="11">
        <v>467</v>
      </c>
      <c r="G2693" t="s">
        <v>1481</v>
      </c>
    </row>
    <row r="2694" spans="1:7">
      <c r="A2694" s="244" t="s">
        <v>984</v>
      </c>
      <c r="B2694" s="244" t="s">
        <v>56</v>
      </c>
      <c r="C2694" s="23">
        <v>46070</v>
      </c>
      <c r="D2694" s="89">
        <v>1532</v>
      </c>
      <c r="F2694" s="11" t="s">
        <v>2493</v>
      </c>
      <c r="G2694" t="s">
        <v>1481</v>
      </c>
    </row>
    <row r="2695" spans="1:7">
      <c r="A2695" s="240" t="s">
        <v>954</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994</v>
      </c>
      <c r="B2700" s="240" t="s">
        <v>463</v>
      </c>
      <c r="C2700" s="23">
        <v>46071</v>
      </c>
      <c r="D2700" s="11">
        <v>1133</v>
      </c>
      <c r="F2700" s="11" t="s">
        <v>2495</v>
      </c>
      <c r="G2700" t="s">
        <v>1481</v>
      </c>
    </row>
    <row r="2701" spans="1:7">
      <c r="A2701" s="244" t="s">
        <v>984</v>
      </c>
      <c r="B2701" s="244" t="s">
        <v>56</v>
      </c>
      <c r="C2701" s="23">
        <v>46071</v>
      </c>
      <c r="D2701" s="89">
        <v>1447</v>
      </c>
      <c r="F2701" s="11" t="s">
        <v>2496</v>
      </c>
      <c r="G2701" t="s">
        <v>1481</v>
      </c>
    </row>
    <row r="2702" spans="1:7">
      <c r="A2702" s="240" t="s">
        <v>954</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994</v>
      </c>
      <c r="B2706" s="240" t="s">
        <v>463</v>
      </c>
      <c r="C2706" s="23">
        <v>46072</v>
      </c>
      <c r="D2706" s="11">
        <v>448</v>
      </c>
      <c r="G2706" t="s">
        <v>1481</v>
      </c>
    </row>
    <row r="2707" spans="1:7">
      <c r="A2707" s="244" t="s">
        <v>984</v>
      </c>
      <c r="B2707" s="244" t="s">
        <v>56</v>
      </c>
      <c r="C2707" s="23">
        <v>46072</v>
      </c>
      <c r="D2707" s="11">
        <v>864</v>
      </c>
      <c r="F2707" s="11" t="s">
        <v>2497</v>
      </c>
      <c r="G2707" t="s">
        <v>1481</v>
      </c>
    </row>
    <row r="2708" spans="1:7">
      <c r="A2708" s="244" t="s">
        <v>988</v>
      </c>
      <c r="B2708" s="244" t="s">
        <v>56</v>
      </c>
      <c r="C2708" s="23">
        <v>46072</v>
      </c>
      <c r="D2708" s="11">
        <v>538</v>
      </c>
      <c r="F2708" s="11" t="s">
        <v>2498</v>
      </c>
      <c r="G2708" t="s">
        <v>1481</v>
      </c>
    </row>
    <row r="2709" spans="1:7">
      <c r="A2709" s="240" t="s">
        <v>954</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954</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984</v>
      </c>
      <c r="B2718" s="244" t="s">
        <v>56</v>
      </c>
      <c r="C2718" s="23">
        <v>46076</v>
      </c>
      <c r="F2718" s="11" t="s">
        <v>1866</v>
      </c>
      <c r="G2718" t="s">
        <v>1481</v>
      </c>
    </row>
    <row r="2719" spans="1:7">
      <c r="A2719" s="240" t="s">
        <v>994</v>
      </c>
      <c r="B2719" s="240" t="s">
        <v>463</v>
      </c>
      <c r="C2719" s="23">
        <v>46076</v>
      </c>
      <c r="D2719" s="89">
        <v>1044</v>
      </c>
      <c r="F2719" s="11" t="s">
        <v>2502</v>
      </c>
      <c r="G2719" t="s">
        <v>1481</v>
      </c>
    </row>
    <row r="2720" spans="1:7">
      <c r="A2720" s="240" t="s">
        <v>954</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994</v>
      </c>
      <c r="B2723" s="240" t="s">
        <v>463</v>
      </c>
      <c r="C2723" s="23">
        <v>46077</v>
      </c>
      <c r="F2723" s="240" t="s">
        <v>2503</v>
      </c>
      <c r="G2723" t="s">
        <v>1481</v>
      </c>
    </row>
    <row r="2724" spans="1:7">
      <c r="A2724" s="244" t="s">
        <v>988</v>
      </c>
      <c r="B2724" s="244" t="s">
        <v>56</v>
      </c>
      <c r="C2724" s="23">
        <v>46077</v>
      </c>
      <c r="D2724" s="89">
        <v>1056</v>
      </c>
      <c r="F2724" s="11" t="s">
        <v>2504</v>
      </c>
      <c r="G2724" t="s">
        <v>1481</v>
      </c>
    </row>
    <row r="2725" spans="1:7">
      <c r="A2725" s="240" t="s">
        <v>954</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988</v>
      </c>
      <c r="B2728" s="240" t="s">
        <v>56</v>
      </c>
      <c r="C2728" s="23">
        <v>46078</v>
      </c>
      <c r="D2728" s="89">
        <v>2018</v>
      </c>
      <c r="F2728" s="11" t="s">
        <v>2505</v>
      </c>
      <c r="G2728" t="s">
        <v>1481</v>
      </c>
    </row>
    <row r="2729" spans="1:7">
      <c r="A2729" s="240" t="s">
        <v>954</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1402</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1402</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988</v>
      </c>
      <c r="B2740" s="240" t="s">
        <v>56</v>
      </c>
      <c r="C2740" s="23">
        <v>46083</v>
      </c>
      <c r="D2740" s="89">
        <v>1016</v>
      </c>
      <c r="F2740" s="11" t="s">
        <v>2507</v>
      </c>
      <c r="G2740" t="s">
        <v>1482</v>
      </c>
    </row>
    <row r="2741" spans="1:7">
      <c r="A2741" s="178" t="s">
        <v>998</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998</v>
      </c>
      <c r="B2744" s="240" t="s">
        <v>56</v>
      </c>
      <c r="C2744" s="23">
        <v>46084</v>
      </c>
      <c r="D2744" s="89">
        <v>1612</v>
      </c>
      <c r="F2744" s="11" t="s">
        <v>2508</v>
      </c>
      <c r="G2744" t="s">
        <v>1482</v>
      </c>
    </row>
    <row r="2745" spans="1:7">
      <c r="A2745" s="240" t="s">
        <v>920</v>
      </c>
      <c r="B2745" s="240" t="s">
        <v>54</v>
      </c>
      <c r="C2745" s="23">
        <v>46084</v>
      </c>
      <c r="D2745" s="11">
        <v>179</v>
      </c>
      <c r="G2745" t="s">
        <v>1482</v>
      </c>
    </row>
    <row r="2746" spans="1:7">
      <c r="A2746" s="240" t="s">
        <v>1547</v>
      </c>
      <c r="B2746" s="240" t="s">
        <v>62</v>
      </c>
      <c r="C2746" s="23">
        <v>46084</v>
      </c>
      <c r="D2746" s="11">
        <v>575</v>
      </c>
      <c r="G2746" t="s">
        <v>1482</v>
      </c>
    </row>
    <row r="2747" spans="1:7">
      <c r="A2747" s="240" t="s">
        <v>988</v>
      </c>
      <c r="B2747" s="240" t="s">
        <v>56</v>
      </c>
      <c r="C2747" s="23">
        <v>46085</v>
      </c>
      <c r="F2747" s="1173" t="s">
        <v>2509</v>
      </c>
      <c r="G2747" t="s">
        <v>1482</v>
      </c>
    </row>
    <row r="2748" spans="1:7">
      <c r="A2748" s="178" t="s">
        <v>998</v>
      </c>
      <c r="B2748" s="240" t="s">
        <v>56</v>
      </c>
      <c r="C2748" s="23">
        <v>46085</v>
      </c>
      <c r="F2748" s="11" t="s">
        <v>2510</v>
      </c>
      <c r="G2748" t="s">
        <v>1482</v>
      </c>
    </row>
    <row r="2749" spans="1:7">
      <c r="A2749" s="620" t="s">
        <v>994</v>
      </c>
      <c r="B2749" s="240" t="s">
        <v>1485</v>
      </c>
      <c r="C2749" s="23">
        <v>46085</v>
      </c>
      <c r="E2749" s="74">
        <v>583</v>
      </c>
      <c r="G2749" t="s">
        <v>1482</v>
      </c>
    </row>
    <row r="2750" spans="1:7">
      <c r="A2750" s="240" t="s">
        <v>923</v>
      </c>
      <c r="B2750" s="240" t="s">
        <v>54</v>
      </c>
      <c r="C2750" s="23">
        <v>46085</v>
      </c>
      <c r="D2750" s="11">
        <v>480</v>
      </c>
      <c r="F2750" s="11" t="s">
        <v>2313</v>
      </c>
      <c r="G2750" t="s">
        <v>1482</v>
      </c>
    </row>
    <row r="2751" spans="1:7">
      <c r="A2751" s="244" t="s">
        <v>954</v>
      </c>
      <c r="B2751" s="244" t="s">
        <v>52</v>
      </c>
      <c r="C2751" s="23">
        <v>46085</v>
      </c>
      <c r="E2751" s="645"/>
      <c r="F2751" s="50" t="s">
        <v>2511</v>
      </c>
      <c r="G2751" t="s">
        <v>1482</v>
      </c>
    </row>
    <row r="2752" spans="1:7">
      <c r="A2752" s="244" t="s">
        <v>954</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923</v>
      </c>
      <c r="B2754" s="240" t="s">
        <v>54</v>
      </c>
      <c r="C2754" s="23">
        <v>46086</v>
      </c>
      <c r="D2754" s="11">
        <v>774</v>
      </c>
      <c r="G2754" t="s">
        <v>1482</v>
      </c>
    </row>
    <row r="2755" spans="1:7">
      <c r="A2755" s="240" t="s">
        <v>1547</v>
      </c>
      <c r="B2755" s="240" t="s">
        <v>62</v>
      </c>
      <c r="C2755" s="23">
        <v>46086</v>
      </c>
      <c r="D2755" s="11">
        <v>668</v>
      </c>
      <c r="G2755" t="s">
        <v>1482</v>
      </c>
    </row>
    <row r="2756" spans="1:7">
      <c r="A2756" s="240" t="s">
        <v>923</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998</v>
      </c>
      <c r="B2758" s="240" t="s">
        <v>56</v>
      </c>
      <c r="C2758" s="23">
        <v>46090</v>
      </c>
      <c r="D2758" s="89">
        <v>1561</v>
      </c>
      <c r="F2758" s="11" t="s">
        <v>2515</v>
      </c>
      <c r="G2758" t="s">
        <v>1482</v>
      </c>
    </row>
    <row r="2759" spans="1:7">
      <c r="A2759" s="240" t="s">
        <v>923</v>
      </c>
      <c r="B2759" s="240" t="s">
        <v>54</v>
      </c>
      <c r="C2759" s="23">
        <v>46090</v>
      </c>
      <c r="D2759" s="11">
        <v>570</v>
      </c>
      <c r="F2759" s="11" t="s">
        <v>2446</v>
      </c>
      <c r="G2759" t="s">
        <v>1482</v>
      </c>
    </row>
    <row r="2760" spans="1:7">
      <c r="A2760" s="244" t="s">
        <v>937</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991</v>
      </c>
      <c r="B2764" s="240" t="s">
        <v>56</v>
      </c>
      <c r="C2764" s="23">
        <v>46091</v>
      </c>
      <c r="D2764" s="89">
        <v>1595</v>
      </c>
      <c r="G2764" t="s">
        <v>1482</v>
      </c>
    </row>
    <row r="2765" spans="1:7">
      <c r="A2765" s="244" t="s">
        <v>937</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991</v>
      </c>
      <c r="B2768" s="240" t="s">
        <v>56</v>
      </c>
      <c r="C2768" s="23">
        <v>46092</v>
      </c>
      <c r="D2768" s="89">
        <v>1704</v>
      </c>
      <c r="F2768" s="11" t="s">
        <v>2517</v>
      </c>
      <c r="G2768" t="s">
        <v>1482</v>
      </c>
    </row>
    <row r="2769" spans="1:7">
      <c r="A2769" s="244" t="s">
        <v>937</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937</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937</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991</v>
      </c>
      <c r="B2783" s="244" t="s">
        <v>56</v>
      </c>
      <c r="C2783" s="23">
        <v>46097</v>
      </c>
      <c r="D2783" s="89">
        <v>1581</v>
      </c>
      <c r="G2783" t="s">
        <v>1482</v>
      </c>
    </row>
    <row r="2784" spans="1:7">
      <c r="A2784" s="244" t="s">
        <v>937</v>
      </c>
      <c r="B2784" s="244" t="s">
        <v>52</v>
      </c>
      <c r="C2784" s="23">
        <v>46097</v>
      </c>
      <c r="D2784" s="89">
        <v>1297</v>
      </c>
      <c r="G2784" t="s">
        <v>1482</v>
      </c>
    </row>
    <row r="2785" spans="1:7">
      <c r="A2785" s="244" t="s">
        <v>885</v>
      </c>
      <c r="B2785" s="244" t="s">
        <v>52</v>
      </c>
      <c r="C2785" s="23">
        <v>46097</v>
      </c>
      <c r="D2785" s="89">
        <v>1163</v>
      </c>
      <c r="G2785" t="s">
        <v>1482</v>
      </c>
    </row>
    <row r="2786" spans="1:7">
      <c r="A2786" s="244" t="s">
        <v>920</v>
      </c>
      <c r="B2786" s="244" t="s">
        <v>54</v>
      </c>
      <c r="C2786" s="23">
        <v>46097</v>
      </c>
      <c r="D2786" s="89">
        <v>326</v>
      </c>
      <c r="F2786" s="11" t="s">
        <v>2136</v>
      </c>
      <c r="G2786" t="s">
        <v>1482</v>
      </c>
    </row>
    <row r="2787" spans="1:7">
      <c r="A2787" s="244" t="s">
        <v>923</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1083</v>
      </c>
      <c r="B2791" s="240" t="s">
        <v>463</v>
      </c>
      <c r="C2791" s="23">
        <v>46098</v>
      </c>
      <c r="D2791" s="11">
        <v>560</v>
      </c>
      <c r="F2791" s="11" t="s">
        <v>2523</v>
      </c>
      <c r="G2791" t="s">
        <v>1482</v>
      </c>
    </row>
    <row r="2792" spans="1:7">
      <c r="A2792" s="1180" t="s">
        <v>937</v>
      </c>
      <c r="B2792" s="1180" t="s">
        <v>52</v>
      </c>
      <c r="C2792" s="23">
        <v>46098</v>
      </c>
      <c r="D2792" s="89">
        <v>1300</v>
      </c>
      <c r="G2792" t="s">
        <v>1482</v>
      </c>
    </row>
    <row r="2793" spans="1:7">
      <c r="A2793" s="1181" t="s">
        <v>923</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821</v>
      </c>
      <c r="B2795" s="1181" t="s">
        <v>1485</v>
      </c>
      <c r="C2795" s="23">
        <v>46098</v>
      </c>
      <c r="F2795" s="240" t="s">
        <v>1762</v>
      </c>
      <c r="G2795" t="s">
        <v>1482</v>
      </c>
    </row>
    <row r="2796" spans="1:7">
      <c r="A2796" s="1181" t="s">
        <v>947</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1083</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923</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1196</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991</v>
      </c>
      <c r="B2804" s="244" t="s">
        <v>56</v>
      </c>
      <c r="C2804" s="23">
        <v>46100</v>
      </c>
      <c r="F2804" s="1226" t="s">
        <v>2528</v>
      </c>
      <c r="G2804" t="s">
        <v>1482</v>
      </c>
    </row>
    <row r="2805" spans="1:7">
      <c r="A2805" s="244" t="s">
        <v>991</v>
      </c>
      <c r="B2805" s="244" t="s">
        <v>1485</v>
      </c>
      <c r="C2805" s="23">
        <v>46100</v>
      </c>
      <c r="E2805" s="74">
        <v>412</v>
      </c>
      <c r="F2805" s="240"/>
      <c r="G2805" t="s">
        <v>1482</v>
      </c>
    </row>
    <row r="2806" spans="1:7">
      <c r="A2806" s="244" t="s">
        <v>998</v>
      </c>
      <c r="B2806" s="244" t="s">
        <v>56</v>
      </c>
      <c r="C2806" s="23">
        <v>46100</v>
      </c>
      <c r="F2806" s="1226" t="s">
        <v>1785</v>
      </c>
      <c r="G2806" t="s">
        <v>1482</v>
      </c>
    </row>
    <row r="2807" spans="1:7">
      <c r="A2807" s="244" t="s">
        <v>998</v>
      </c>
      <c r="B2807" s="244" t="s">
        <v>1485</v>
      </c>
      <c r="C2807" s="23">
        <v>46100</v>
      </c>
      <c r="E2807" s="74">
        <v>679</v>
      </c>
      <c r="F2807" s="240"/>
      <c r="G2807" t="s">
        <v>1482</v>
      </c>
    </row>
    <row r="2808" spans="1:7">
      <c r="A2808" s="1222" t="s">
        <v>827</v>
      </c>
      <c r="B2808" s="1222" t="s">
        <v>58</v>
      </c>
      <c r="C2808" s="23">
        <v>46100</v>
      </c>
      <c r="D2808" s="11">
        <v>646</v>
      </c>
      <c r="G2808" t="s">
        <v>1482</v>
      </c>
    </row>
    <row r="2809" spans="1:7">
      <c r="A2809" s="1223" t="s">
        <v>937</v>
      </c>
      <c r="B2809" s="1223" t="s">
        <v>52</v>
      </c>
      <c r="C2809" s="23">
        <v>46100</v>
      </c>
      <c r="D2809" s="89">
        <v>1766</v>
      </c>
      <c r="F2809" s="11" t="s">
        <v>1986</v>
      </c>
      <c r="G2809" t="s">
        <v>1482</v>
      </c>
    </row>
    <row r="2810" spans="1:7">
      <c r="A2810" s="1223" t="s">
        <v>923</v>
      </c>
      <c r="B2810" s="1223" t="s">
        <v>54</v>
      </c>
      <c r="C2810" s="23">
        <v>46100</v>
      </c>
      <c r="D2810" s="11">
        <v>287</v>
      </c>
      <c r="F2810" s="11" t="s">
        <v>2529</v>
      </c>
      <c r="G2810" t="s">
        <v>1482</v>
      </c>
    </row>
    <row r="2811" spans="1:7">
      <c r="A2811" s="1224" t="s">
        <v>1196</v>
      </c>
      <c r="B2811" s="1223" t="s">
        <v>52</v>
      </c>
      <c r="C2811" s="23">
        <v>46100</v>
      </c>
      <c r="D2811" s="89">
        <v>1412</v>
      </c>
      <c r="G2811" t="s">
        <v>1482</v>
      </c>
    </row>
    <row r="2812" spans="1:7">
      <c r="A2812" s="1223" t="s">
        <v>885</v>
      </c>
      <c r="B2812" s="1223" t="s">
        <v>2402</v>
      </c>
      <c r="C2812" s="23">
        <v>46100</v>
      </c>
      <c r="E2812" s="250">
        <v>1678</v>
      </c>
      <c r="F2812" s="11" t="s">
        <v>2530</v>
      </c>
      <c r="G2812" t="s">
        <v>1482</v>
      </c>
    </row>
    <row r="2813" spans="1:7">
      <c r="A2813" s="1223" t="s">
        <v>947</v>
      </c>
      <c r="B2813" s="1223" t="s">
        <v>2402</v>
      </c>
      <c r="C2813" s="23">
        <v>46100</v>
      </c>
      <c r="E2813" s="74">
        <v>318</v>
      </c>
      <c r="F2813" s="1226" t="s">
        <v>2531</v>
      </c>
      <c r="G2813" t="s">
        <v>1482</v>
      </c>
    </row>
    <row r="2814" spans="1:7">
      <c r="A2814" s="1223" t="s">
        <v>885</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937</v>
      </c>
      <c r="B2816" s="1223" t="s">
        <v>52</v>
      </c>
      <c r="C2816" s="23">
        <v>46101</v>
      </c>
      <c r="D2816" s="11">
        <v>41</v>
      </c>
      <c r="F2816" s="11" t="s">
        <v>1929</v>
      </c>
      <c r="G2816" t="s">
        <v>1482</v>
      </c>
    </row>
    <row r="2817" spans="1:7">
      <c r="A2817" s="1222" t="s">
        <v>827</v>
      </c>
      <c r="B2817" s="1222" t="s">
        <v>58</v>
      </c>
      <c r="C2817" s="23">
        <v>46101</v>
      </c>
      <c r="D2817" s="11">
        <v>212</v>
      </c>
      <c r="G2817" t="s">
        <v>1482</v>
      </c>
    </row>
    <row r="2818" spans="1:7">
      <c r="A2818" s="1224" t="s">
        <v>1196</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827</v>
      </c>
      <c r="B2820" s="1234" t="s">
        <v>58</v>
      </c>
      <c r="C2820" s="23">
        <v>46104</v>
      </c>
      <c r="D2820" s="11">
        <v>225</v>
      </c>
      <c r="G2820" t="s">
        <v>1482</v>
      </c>
    </row>
    <row r="2821" spans="1:7">
      <c r="A2821" s="1235" t="s">
        <v>920</v>
      </c>
      <c r="B2821" s="1235" t="s">
        <v>54</v>
      </c>
      <c r="C2821" s="23">
        <v>46104</v>
      </c>
      <c r="F2821" s="1227" t="s">
        <v>1785</v>
      </c>
      <c r="G2821" t="s">
        <v>1482</v>
      </c>
    </row>
    <row r="2822" spans="1:7">
      <c r="A2822" s="1235" t="s">
        <v>923</v>
      </c>
      <c r="B2822" s="1235" t="s">
        <v>54</v>
      </c>
      <c r="C2822" s="23">
        <v>46104</v>
      </c>
      <c r="F2822" s="1227" t="s">
        <v>1785</v>
      </c>
      <c r="G2822" t="s">
        <v>1482</v>
      </c>
    </row>
    <row r="2823" spans="1:7">
      <c r="A2823" s="178" t="s">
        <v>910</v>
      </c>
      <c r="B2823" s="1235" t="s">
        <v>54</v>
      </c>
      <c r="C2823" s="23">
        <v>46104</v>
      </c>
      <c r="D2823" s="11">
        <v>735</v>
      </c>
      <c r="G2823" t="s">
        <v>1482</v>
      </c>
    </row>
    <row r="2824" spans="1:7">
      <c r="A2824" s="1222" t="s">
        <v>827</v>
      </c>
      <c r="B2824" s="1222" t="s">
        <v>58</v>
      </c>
      <c r="C2824" s="23">
        <v>46105</v>
      </c>
      <c r="D2824" s="11">
        <v>135</v>
      </c>
      <c r="G2824" t="s">
        <v>1482</v>
      </c>
    </row>
    <row r="2825" spans="1:7">
      <c r="A2825" s="1223" t="s">
        <v>1551</v>
      </c>
      <c r="B2825" s="1223" t="s">
        <v>1485</v>
      </c>
      <c r="C2825" s="23">
        <v>46105</v>
      </c>
      <c r="D2825" s="11">
        <v>513</v>
      </c>
      <c r="G2825" t="s">
        <v>1482</v>
      </c>
    </row>
    <row r="2826" spans="1:7">
      <c r="A2826" s="1223" t="s">
        <v>828</v>
      </c>
      <c r="B2826" s="1223" t="s">
        <v>2534</v>
      </c>
      <c r="C2826" s="23">
        <v>46105</v>
      </c>
      <c r="F2826" s="1227" t="s">
        <v>1762</v>
      </c>
      <c r="G2826" t="s">
        <v>1482</v>
      </c>
    </row>
    <row r="2827" spans="1:7">
      <c r="A2827" s="1223" t="s">
        <v>910</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849</v>
      </c>
      <c r="B2829" s="240" t="s">
        <v>56</v>
      </c>
      <c r="C2829" s="23">
        <v>46106</v>
      </c>
      <c r="D2829" s="11">
        <v>918</v>
      </c>
      <c r="F2829" s="11" t="s">
        <v>1950</v>
      </c>
      <c r="G2829" t="s">
        <v>1482</v>
      </c>
    </row>
    <row r="2830" spans="1:7">
      <c r="A2830" s="1222" t="s">
        <v>827</v>
      </c>
      <c r="B2830" s="1222" t="s">
        <v>58</v>
      </c>
      <c r="C2830" s="23">
        <v>46106</v>
      </c>
      <c r="D2830" s="11">
        <v>278</v>
      </c>
      <c r="F2830" s="11" t="s">
        <v>2536</v>
      </c>
      <c r="G2830" t="s">
        <v>1482</v>
      </c>
    </row>
    <row r="2831" spans="1:7">
      <c r="A2831" s="1223" t="s">
        <v>910</v>
      </c>
      <c r="B2831" s="1223" t="s">
        <v>54</v>
      </c>
      <c r="C2831" s="23">
        <v>46106</v>
      </c>
      <c r="D2831" s="11">
        <v>897</v>
      </c>
      <c r="F2831" s="11" t="s">
        <v>2136</v>
      </c>
      <c r="G2831" t="s">
        <v>1482</v>
      </c>
    </row>
    <row r="2832" spans="1:7">
      <c r="A2832" s="1223" t="s">
        <v>937</v>
      </c>
      <c r="B2832" s="1223" t="s">
        <v>2402</v>
      </c>
      <c r="C2832" s="23">
        <v>46106</v>
      </c>
      <c r="E2832" s="250">
        <v>8226</v>
      </c>
      <c r="F2832" s="11" t="s">
        <v>2537</v>
      </c>
      <c r="G2832" t="s">
        <v>1482</v>
      </c>
    </row>
    <row r="2833" spans="1:7">
      <c r="A2833" s="1223" t="s">
        <v>827</v>
      </c>
      <c r="B2833" s="1223" t="s">
        <v>1485</v>
      </c>
      <c r="C2833" s="23">
        <v>46106</v>
      </c>
      <c r="D2833" s="11">
        <v>216</v>
      </c>
      <c r="G2833" t="s">
        <v>1482</v>
      </c>
    </row>
    <row r="2834" spans="1:7">
      <c r="A2834" s="1223" t="s">
        <v>1196</v>
      </c>
      <c r="B2834" s="1223" t="s">
        <v>52</v>
      </c>
      <c r="C2834" s="23">
        <v>46106</v>
      </c>
      <c r="D2834" s="89">
        <v>2020</v>
      </c>
      <c r="G2834" t="s">
        <v>1482</v>
      </c>
    </row>
    <row r="2835" spans="1:7">
      <c r="A2835" s="1223" t="s">
        <v>1204</v>
      </c>
      <c r="B2835" s="1223" t="s">
        <v>1485</v>
      </c>
      <c r="C2835" s="23">
        <v>46106</v>
      </c>
      <c r="F2835" s="11" t="s">
        <v>1762</v>
      </c>
      <c r="G2835" t="s">
        <v>1482</v>
      </c>
    </row>
    <row r="2836" spans="1:7">
      <c r="A2836" s="1223" t="s">
        <v>1193</v>
      </c>
      <c r="B2836" s="1223" t="s">
        <v>1485</v>
      </c>
      <c r="C2836" s="23">
        <v>46106</v>
      </c>
      <c r="D2836" s="11">
        <v>7</v>
      </c>
      <c r="F2836" s="11" t="s">
        <v>1614</v>
      </c>
      <c r="G2836" t="s">
        <v>1482</v>
      </c>
    </row>
    <row r="2837" spans="1:7">
      <c r="A2837" s="1223" t="s">
        <v>828</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827</v>
      </c>
      <c r="B2839" s="1222" t="s">
        <v>58</v>
      </c>
      <c r="C2839" s="23">
        <v>46107</v>
      </c>
      <c r="D2839" s="11">
        <v>333</v>
      </c>
      <c r="G2839" t="s">
        <v>1482</v>
      </c>
    </row>
    <row r="2840" spans="1:7">
      <c r="A2840" s="1223" t="s">
        <v>897</v>
      </c>
      <c r="B2840" s="1223" t="s">
        <v>54</v>
      </c>
      <c r="C2840" s="23">
        <v>46107</v>
      </c>
      <c r="D2840" s="11">
        <v>438</v>
      </c>
      <c r="G2840" t="s">
        <v>1482</v>
      </c>
    </row>
    <row r="2841" spans="1:7">
      <c r="A2841" s="1223" t="s">
        <v>910</v>
      </c>
      <c r="B2841" s="1223" t="s">
        <v>54</v>
      </c>
      <c r="C2841" s="23">
        <v>46107</v>
      </c>
      <c r="D2841" s="11">
        <v>583</v>
      </c>
      <c r="F2841" s="11" t="s">
        <v>2539</v>
      </c>
      <c r="G2841" t="s">
        <v>1482</v>
      </c>
    </row>
    <row r="2842" spans="1:7">
      <c r="A2842" s="1223" t="s">
        <v>1196</v>
      </c>
      <c r="B2842" s="1223" t="s">
        <v>52</v>
      </c>
      <c r="C2842" s="23">
        <v>46107</v>
      </c>
      <c r="D2842" s="89">
        <v>1855</v>
      </c>
      <c r="G2842" t="s">
        <v>1482</v>
      </c>
    </row>
    <row r="2843" spans="1:7">
      <c r="A2843" s="178" t="s">
        <v>1210</v>
      </c>
      <c r="B2843" s="1235" t="s">
        <v>1485</v>
      </c>
      <c r="C2843" s="23">
        <v>46107</v>
      </c>
      <c r="D2843" s="11">
        <v>265</v>
      </c>
      <c r="G2843" t="s">
        <v>1482</v>
      </c>
    </row>
    <row r="2844" spans="1:7">
      <c r="A2844" s="1222" t="s">
        <v>827</v>
      </c>
      <c r="B2844" s="1222" t="s">
        <v>58</v>
      </c>
      <c r="C2844" s="23">
        <v>46108</v>
      </c>
      <c r="D2844" s="11">
        <v>377</v>
      </c>
      <c r="G2844" t="s">
        <v>1482</v>
      </c>
    </row>
    <row r="2845" spans="1:7">
      <c r="A2845" s="1223" t="s">
        <v>1196</v>
      </c>
      <c r="B2845" s="1223" t="s">
        <v>52</v>
      </c>
      <c r="C2845" s="23">
        <v>46108</v>
      </c>
      <c r="D2845" s="89">
        <v>1609</v>
      </c>
      <c r="G2845" t="s">
        <v>1482</v>
      </c>
    </row>
    <row r="2846" spans="1:7">
      <c r="A2846" s="178" t="s">
        <v>1210</v>
      </c>
      <c r="B2846" s="1235" t="s">
        <v>1485</v>
      </c>
      <c r="C2846" s="23">
        <v>46108</v>
      </c>
      <c r="D2846" s="11">
        <v>372</v>
      </c>
      <c r="G2846" t="s">
        <v>1482</v>
      </c>
    </row>
    <row r="2847" spans="1:7">
      <c r="A2847" s="1234" t="s">
        <v>827</v>
      </c>
      <c r="B2847" s="1234" t="s">
        <v>58</v>
      </c>
      <c r="C2847" s="23">
        <v>46111</v>
      </c>
      <c r="D2847" s="11">
        <v>526</v>
      </c>
      <c r="G2847" t="s">
        <v>1482</v>
      </c>
    </row>
    <row r="2848" spans="1:7">
      <c r="A2848" s="1235" t="s">
        <v>926</v>
      </c>
      <c r="B2848" s="1235" t="s">
        <v>54</v>
      </c>
      <c r="C2848" s="23">
        <v>46111</v>
      </c>
      <c r="D2848" s="11">
        <v>978</v>
      </c>
      <c r="G2848" t="s">
        <v>1482</v>
      </c>
    </row>
    <row r="2849" spans="1:7">
      <c r="A2849" s="1235" t="s">
        <v>1207</v>
      </c>
      <c r="B2849" s="1235" t="s">
        <v>1485</v>
      </c>
      <c r="C2849" s="23">
        <v>46111</v>
      </c>
      <c r="D2849" s="11">
        <v>195</v>
      </c>
      <c r="G2849" t="s">
        <v>1482</v>
      </c>
    </row>
    <row r="2850" spans="1:7">
      <c r="A2850" s="1235" t="s">
        <v>1210</v>
      </c>
      <c r="B2850" s="1235" t="s">
        <v>1485</v>
      </c>
      <c r="C2850" s="23">
        <v>46111</v>
      </c>
      <c r="D2850" s="11">
        <v>396</v>
      </c>
      <c r="G2850" t="s">
        <v>1482</v>
      </c>
    </row>
    <row r="2851" spans="1:7">
      <c r="A2851" s="1235" t="s">
        <v>1199</v>
      </c>
      <c r="B2851" s="1235" t="s">
        <v>52</v>
      </c>
      <c r="C2851" s="23">
        <v>46111</v>
      </c>
      <c r="D2851" s="11">
        <v>788</v>
      </c>
      <c r="G2851" t="s">
        <v>1482</v>
      </c>
    </row>
    <row r="2852" spans="1:7">
      <c r="A2852" s="1235" t="s">
        <v>1196</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827</v>
      </c>
      <c r="B2854" s="1222" t="s">
        <v>58</v>
      </c>
      <c r="C2854" s="23">
        <v>46112</v>
      </c>
      <c r="D2854" s="11">
        <v>36</v>
      </c>
      <c r="F2854" s="11" t="s">
        <v>2540</v>
      </c>
      <c r="G2854" t="s">
        <v>1482</v>
      </c>
    </row>
    <row r="2855" spans="1:7">
      <c r="A2855" s="1223" t="s">
        <v>926</v>
      </c>
      <c r="B2855" s="1223" t="s">
        <v>54</v>
      </c>
      <c r="C2855" s="23">
        <v>46112</v>
      </c>
      <c r="D2855" s="89">
        <v>1555</v>
      </c>
      <c r="G2855" t="s">
        <v>1482</v>
      </c>
    </row>
    <row r="2856" spans="1:7">
      <c r="A2856" s="1223" t="s">
        <v>1199</v>
      </c>
      <c r="B2856" s="1223" t="s">
        <v>52</v>
      </c>
      <c r="C2856" s="23">
        <v>46112</v>
      </c>
      <c r="D2856" s="89">
        <v>1083</v>
      </c>
      <c r="F2856" s="11" t="s">
        <v>1943</v>
      </c>
      <c r="G2856" t="s">
        <v>1482</v>
      </c>
    </row>
    <row r="2857" spans="1:7">
      <c r="A2857" s="1223" t="s">
        <v>1196</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827</v>
      </c>
      <c r="B2859" s="1222" t="s">
        <v>58</v>
      </c>
      <c r="C2859" s="23">
        <v>46113</v>
      </c>
      <c r="D2859" s="11">
        <v>12</v>
      </c>
      <c r="F2859" s="11" t="s">
        <v>2541</v>
      </c>
      <c r="G2859" t="s">
        <v>1483</v>
      </c>
    </row>
    <row r="2860" spans="1:7">
      <c r="A2860" s="1223" t="s">
        <v>926</v>
      </c>
      <c r="B2860" s="1223" t="s">
        <v>54</v>
      </c>
      <c r="C2860" s="23">
        <v>46113</v>
      </c>
      <c r="D2860" s="89">
        <v>1095</v>
      </c>
      <c r="G2860" t="s">
        <v>1483</v>
      </c>
    </row>
    <row r="2861" spans="1:7">
      <c r="A2861" s="1223" t="s">
        <v>1207</v>
      </c>
      <c r="B2861" s="1223" t="s">
        <v>1485</v>
      </c>
      <c r="C2861" s="23">
        <v>46113</v>
      </c>
      <c r="D2861" s="11">
        <v>349</v>
      </c>
      <c r="G2861" t="s">
        <v>1483</v>
      </c>
    </row>
    <row r="2862" spans="1:7">
      <c r="A2862" s="1223" t="s">
        <v>1196</v>
      </c>
      <c r="B2862" s="1223" t="s">
        <v>52</v>
      </c>
      <c r="C2862" s="23">
        <v>46113</v>
      </c>
      <c r="D2862" s="89">
        <v>1208</v>
      </c>
      <c r="G2862" t="s">
        <v>1483</v>
      </c>
    </row>
    <row r="2863" spans="1:7">
      <c r="A2863" s="1223" t="s">
        <v>1418</v>
      </c>
      <c r="B2863" s="1223" t="s">
        <v>52</v>
      </c>
      <c r="C2863" s="23">
        <v>46113</v>
      </c>
      <c r="D2863" s="89">
        <v>1606</v>
      </c>
      <c r="G2863" t="s">
        <v>1483</v>
      </c>
    </row>
    <row r="2864" spans="1:7">
      <c r="A2864" s="1222" t="s">
        <v>827</v>
      </c>
      <c r="B2864" s="1222" t="s">
        <v>58</v>
      </c>
      <c r="C2864" s="23">
        <v>46114</v>
      </c>
      <c r="F2864" s="11" t="s">
        <v>2542</v>
      </c>
      <c r="G2864" t="s">
        <v>1483</v>
      </c>
    </row>
    <row r="2865" spans="1:7">
      <c r="A2865" s="1223" t="s">
        <v>827</v>
      </c>
      <c r="B2865" s="1223" t="s">
        <v>1485</v>
      </c>
      <c r="C2865" s="23">
        <v>46114</v>
      </c>
      <c r="E2865" s="74">
        <v>106</v>
      </c>
      <c r="F2865" s="11" t="s">
        <v>1614</v>
      </c>
      <c r="G2865" t="s">
        <v>1483</v>
      </c>
    </row>
    <row r="2866" spans="1:7">
      <c r="A2866" s="1223" t="s">
        <v>926</v>
      </c>
      <c r="B2866" s="1223" t="s">
        <v>54</v>
      </c>
      <c r="C2866" s="23">
        <v>46114</v>
      </c>
      <c r="F2866" s="11" t="s">
        <v>1614</v>
      </c>
      <c r="G2866" t="s">
        <v>1483</v>
      </c>
    </row>
    <row r="2867" spans="1:7">
      <c r="A2867" s="1223" t="s">
        <v>1210</v>
      </c>
      <c r="B2867" s="1223" t="s">
        <v>1485</v>
      </c>
      <c r="C2867" s="23">
        <v>46114</v>
      </c>
      <c r="D2867" s="11">
        <v>145</v>
      </c>
      <c r="G2867" t="s">
        <v>1483</v>
      </c>
    </row>
    <row r="2868" spans="1:7">
      <c r="A2868" s="1223" t="s">
        <v>1207</v>
      </c>
      <c r="B2868" s="1223" t="s">
        <v>52</v>
      </c>
      <c r="C2868" s="23">
        <v>46114</v>
      </c>
      <c r="D2868" s="11">
        <v>790</v>
      </c>
      <c r="G2868" t="s">
        <v>1483</v>
      </c>
    </row>
    <row r="2869" spans="1:7">
      <c r="A2869" s="1223" t="s">
        <v>1196</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1207</v>
      </c>
      <c r="B2872" s="1223" t="s">
        <v>52</v>
      </c>
      <c r="C2872" s="23">
        <v>46115</v>
      </c>
      <c r="D2872" s="11">
        <v>15</v>
      </c>
      <c r="G2872" t="s">
        <v>1483</v>
      </c>
    </row>
    <row r="2873" spans="1:7">
      <c r="A2873" s="178" t="s">
        <v>1210</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1377</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1202</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1196</v>
      </c>
      <c r="B2879" s="1223" t="s">
        <v>52</v>
      </c>
      <c r="C2879" s="23">
        <v>46119</v>
      </c>
      <c r="F2879" s="11" t="s">
        <v>2543</v>
      </c>
      <c r="G2879" t="s">
        <v>1483</v>
      </c>
    </row>
    <row r="2880" spans="1:7">
      <c r="A2880" s="1223" t="s">
        <v>1377</v>
      </c>
      <c r="B2880" s="1223" t="s">
        <v>54</v>
      </c>
      <c r="C2880" s="23">
        <v>46119</v>
      </c>
      <c r="F2880" s="11" t="s">
        <v>1647</v>
      </c>
      <c r="G2880" t="s">
        <v>1483</v>
      </c>
    </row>
    <row r="2881" spans="1:7">
      <c r="A2881" s="1223" t="s">
        <v>926</v>
      </c>
      <c r="B2881" s="1223" t="s">
        <v>54</v>
      </c>
      <c r="C2881" s="23">
        <v>46119</v>
      </c>
      <c r="D2881" s="11">
        <v>400</v>
      </c>
      <c r="F2881" s="11" t="s">
        <v>2544</v>
      </c>
      <c r="G2881" t="s">
        <v>1483</v>
      </c>
    </row>
    <row r="2882" spans="1:7">
      <c r="A2882" s="178" t="s">
        <v>1193</v>
      </c>
      <c r="B2882" s="91" t="s">
        <v>2402</v>
      </c>
      <c r="C2882" s="23">
        <v>46119</v>
      </c>
      <c r="E2882" s="74">
        <v>244</v>
      </c>
      <c r="F2882" s="11" t="s">
        <v>2545</v>
      </c>
      <c r="G2882" t="s">
        <v>1483</v>
      </c>
    </row>
    <row r="2883" spans="1:7">
      <c r="A2883" s="178" t="s">
        <v>1199</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1204</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1207</v>
      </c>
      <c r="B2887" s="91" t="s">
        <v>2402</v>
      </c>
      <c r="C2887" s="23">
        <v>46119</v>
      </c>
      <c r="E2887" s="250">
        <v>1654</v>
      </c>
      <c r="F2887" s="11" t="s">
        <v>2550</v>
      </c>
      <c r="G2887" t="s">
        <v>1483</v>
      </c>
    </row>
    <row r="2888" spans="1:7">
      <c r="A2888" s="178" t="s">
        <v>1210</v>
      </c>
      <c r="B2888" s="91" t="s">
        <v>2402</v>
      </c>
      <c r="C2888" s="23">
        <v>46119</v>
      </c>
      <c r="E2888" s="250">
        <v>1456</v>
      </c>
      <c r="F2888" s="11" t="s">
        <v>2551</v>
      </c>
      <c r="G2888" t="s">
        <v>1483</v>
      </c>
    </row>
    <row r="2889" spans="1:7">
      <c r="A2889" s="1222" t="s">
        <v>939</v>
      </c>
      <c r="B2889" s="1223" t="s">
        <v>52</v>
      </c>
      <c r="C2889" s="23">
        <v>46120</v>
      </c>
      <c r="D2889" s="89">
        <v>1036</v>
      </c>
      <c r="G2889" t="s">
        <v>1483</v>
      </c>
    </row>
    <row r="2890" spans="1:7">
      <c r="A2890" s="1222" t="s">
        <v>939</v>
      </c>
      <c r="B2890" s="1223" t="s">
        <v>52</v>
      </c>
      <c r="C2890" s="23">
        <v>46121</v>
      </c>
      <c r="D2890" s="89"/>
      <c r="F2890" s="11" t="s">
        <v>1926</v>
      </c>
      <c r="G2890" t="s">
        <v>1483</v>
      </c>
    </row>
    <row r="2891" spans="1:7">
      <c r="A2891" s="178" t="s">
        <v>941</v>
      </c>
      <c r="B2891" s="1223" t="s">
        <v>54</v>
      </c>
      <c r="C2891" s="23">
        <v>46122</v>
      </c>
      <c r="D2891" s="11">
        <v>891</v>
      </c>
      <c r="G2891" t="s">
        <v>1483</v>
      </c>
    </row>
    <row r="2892" spans="1:7">
      <c r="A2892" s="178" t="s">
        <v>941</v>
      </c>
      <c r="B2892" s="1223" t="s">
        <v>54</v>
      </c>
      <c r="C2892" s="23">
        <v>46125</v>
      </c>
      <c r="D2892" s="89">
        <v>2719</v>
      </c>
      <c r="G2892" t="s">
        <v>1483</v>
      </c>
    </row>
    <row r="2893" spans="1:7">
      <c r="A2893" s="1222" t="s">
        <v>941</v>
      </c>
      <c r="B2893" s="1222" t="s">
        <v>54</v>
      </c>
      <c r="C2893" s="23">
        <v>46126</v>
      </c>
      <c r="D2893" s="89">
        <v>2206</v>
      </c>
      <c r="G2893" t="s">
        <v>1483</v>
      </c>
    </row>
    <row r="2894" spans="1:7">
      <c r="A2894" s="1223" t="s">
        <v>926</v>
      </c>
      <c r="B2894" s="1223" t="s">
        <v>2206</v>
      </c>
      <c r="C2894" s="23">
        <v>46126</v>
      </c>
      <c r="E2894" s="250">
        <v>4672</v>
      </c>
      <c r="F2894" s="11" t="s">
        <v>2552</v>
      </c>
      <c r="G2894" t="s">
        <v>1483</v>
      </c>
    </row>
    <row r="2895" spans="1:7">
      <c r="A2895" s="1223" t="s">
        <v>1377</v>
      </c>
      <c r="B2895" s="1223" t="s">
        <v>2206</v>
      </c>
      <c r="C2895" s="23">
        <v>46126</v>
      </c>
      <c r="E2895" s="250">
        <v>1850</v>
      </c>
      <c r="F2895" s="11" t="s">
        <v>2553</v>
      </c>
      <c r="G2895" t="s">
        <v>1483</v>
      </c>
    </row>
    <row r="2896" spans="1:7">
      <c r="A2896" s="1223" t="s">
        <v>1196</v>
      </c>
      <c r="B2896" s="1223" t="s">
        <v>2402</v>
      </c>
      <c r="C2896" s="23">
        <v>46126</v>
      </c>
      <c r="E2896" s="250">
        <v>14650</v>
      </c>
      <c r="F2896" s="11" t="s">
        <v>2554</v>
      </c>
      <c r="G2896" t="s">
        <v>1483</v>
      </c>
    </row>
    <row r="2897" spans="1:7">
      <c r="A2897" s="1222" t="s">
        <v>941</v>
      </c>
      <c r="B2897" s="1222" t="s">
        <v>54</v>
      </c>
      <c r="C2897" s="23">
        <v>46127</v>
      </c>
      <c r="D2897" s="89">
        <v>2612</v>
      </c>
      <c r="G2897" t="s">
        <v>1483</v>
      </c>
    </row>
    <row r="2898" spans="1:7">
      <c r="A2898" s="178" t="s">
        <v>1202</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941</v>
      </c>
      <c r="B2900" s="1222" t="s">
        <v>54</v>
      </c>
      <c r="C2900" s="23">
        <v>46128</v>
      </c>
      <c r="D2900" s="89">
        <v>1765</v>
      </c>
      <c r="G2900" t="s">
        <v>1483</v>
      </c>
    </row>
    <row r="2901" spans="1:7">
      <c r="A2901" s="1223" t="s">
        <v>926</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795</v>
      </c>
      <c r="B2903" s="1223" t="s">
        <v>52</v>
      </c>
      <c r="C2903" s="23">
        <v>46128</v>
      </c>
      <c r="D2903" s="11">
        <v>407</v>
      </c>
      <c r="G2903" t="s">
        <v>1483</v>
      </c>
    </row>
    <row r="2904" spans="1:7">
      <c r="A2904" s="1222" t="s">
        <v>941</v>
      </c>
      <c r="B2904" s="1222" t="s">
        <v>54</v>
      </c>
      <c r="C2904" s="23">
        <v>46129</v>
      </c>
      <c r="D2904" s="89">
        <v>1356</v>
      </c>
      <c r="G2904" t="s">
        <v>1483</v>
      </c>
    </row>
    <row r="2905" spans="1:7">
      <c r="A2905" s="1222" t="s">
        <v>821</v>
      </c>
      <c r="B2905" s="1222" t="s">
        <v>1485</v>
      </c>
      <c r="C2905" s="23">
        <v>46129</v>
      </c>
      <c r="D2905" s="11">
        <v>67</v>
      </c>
      <c r="G2905" t="s">
        <v>1483</v>
      </c>
    </row>
    <row r="2906" spans="1:7">
      <c r="A2906" s="1223" t="s">
        <v>795</v>
      </c>
      <c r="B2906" s="1223" t="s">
        <v>52</v>
      </c>
      <c r="C2906" s="23">
        <v>46129</v>
      </c>
      <c r="F2906" s="11" t="s">
        <v>2558</v>
      </c>
      <c r="G2906" t="s">
        <v>1483</v>
      </c>
    </row>
    <row r="2907" spans="1:7">
      <c r="A2907" s="1222" t="s">
        <v>795</v>
      </c>
      <c r="B2907" s="1222" t="s">
        <v>52</v>
      </c>
      <c r="C2907" s="23">
        <v>46132</v>
      </c>
      <c r="D2907" s="11">
        <v>940</v>
      </c>
      <c r="G2907" t="s">
        <v>1483</v>
      </c>
    </row>
    <row r="2908" spans="1:7">
      <c r="A2908" s="1223" t="s">
        <v>941</v>
      </c>
      <c r="B2908" s="1223" t="s">
        <v>54</v>
      </c>
      <c r="C2908" s="23">
        <v>46132</v>
      </c>
      <c r="D2908" s="89">
        <v>1212</v>
      </c>
      <c r="G2908" t="s">
        <v>1483</v>
      </c>
    </row>
    <row r="2909" spans="1:7">
      <c r="A2909" s="1223" t="s">
        <v>939</v>
      </c>
      <c r="B2909" s="1223" t="s">
        <v>2559</v>
      </c>
      <c r="C2909" s="23">
        <v>46132</v>
      </c>
      <c r="E2909" s="250">
        <v>1268</v>
      </c>
      <c r="F2909" s="11" t="s">
        <v>2560</v>
      </c>
      <c r="G2909" t="s">
        <v>1483</v>
      </c>
    </row>
    <row r="2910" spans="1:7">
      <c r="A2910" s="1223" t="s">
        <v>787</v>
      </c>
      <c r="B2910" s="1223" t="s">
        <v>1485</v>
      </c>
      <c r="C2910" s="23">
        <v>46132</v>
      </c>
      <c r="F2910" s="11" t="s">
        <v>2561</v>
      </c>
      <c r="G2910" t="s">
        <v>1483</v>
      </c>
    </row>
    <row r="2911" spans="1:7">
      <c r="A2911" s="1223" t="s">
        <v>828</v>
      </c>
      <c r="B2911" s="1223" t="s">
        <v>2562</v>
      </c>
      <c r="C2911" s="23">
        <v>46132</v>
      </c>
      <c r="D2911" s="11">
        <v>572</v>
      </c>
      <c r="G2911" t="s">
        <v>1483</v>
      </c>
    </row>
    <row r="2912" spans="1:7">
      <c r="A2912" s="1223" t="s">
        <v>864</v>
      </c>
      <c r="B2912" s="1223" t="s">
        <v>1485</v>
      </c>
      <c r="C2912" s="23">
        <v>46132</v>
      </c>
      <c r="D2912" s="11">
        <v>288</v>
      </c>
      <c r="G2912" t="s">
        <v>1483</v>
      </c>
    </row>
    <row r="2913" spans="1:7">
      <c r="A2913" s="1222" t="s">
        <v>795</v>
      </c>
      <c r="B2913" s="1222" t="s">
        <v>52</v>
      </c>
      <c r="C2913" s="23">
        <v>46133</v>
      </c>
      <c r="D2913" s="89">
        <v>1575</v>
      </c>
      <c r="G2913" t="s">
        <v>1483</v>
      </c>
    </row>
    <row r="2914" spans="1:7">
      <c r="A2914" s="1223" t="s">
        <v>941</v>
      </c>
      <c r="B2914" s="1223" t="s">
        <v>54</v>
      </c>
      <c r="C2914" s="23">
        <v>46133</v>
      </c>
      <c r="D2914" s="11">
        <v>866</v>
      </c>
      <c r="G2914" t="s">
        <v>1483</v>
      </c>
    </row>
    <row r="2915" spans="1:7">
      <c r="A2915" s="1223" t="s">
        <v>787</v>
      </c>
      <c r="B2915" s="1223" t="s">
        <v>1485</v>
      </c>
      <c r="C2915" s="23">
        <v>46133</v>
      </c>
      <c r="D2915" s="11">
        <v>290</v>
      </c>
      <c r="G2915" t="s">
        <v>1483</v>
      </c>
    </row>
    <row r="2916" spans="1:7">
      <c r="A2916" s="1223" t="s">
        <v>787</v>
      </c>
      <c r="B2916" s="1223" t="s">
        <v>1485</v>
      </c>
      <c r="C2916" s="23">
        <v>46133</v>
      </c>
      <c r="D2916" s="11">
        <v>477</v>
      </c>
      <c r="G2916" t="s">
        <v>1483</v>
      </c>
    </row>
    <row r="2917" spans="1:7">
      <c r="A2917" s="1223" t="s">
        <v>828</v>
      </c>
      <c r="B2917" s="1223" t="s">
        <v>2562</v>
      </c>
      <c r="C2917" s="23">
        <v>46133</v>
      </c>
      <c r="D2917" s="11">
        <v>776</v>
      </c>
      <c r="G2917" t="s">
        <v>1483</v>
      </c>
    </row>
    <row r="2918" spans="1:7">
      <c r="A2918" s="1223" t="s">
        <v>864</v>
      </c>
      <c r="B2918" s="1223" t="s">
        <v>1485</v>
      </c>
      <c r="C2918" s="23">
        <v>46133</v>
      </c>
      <c r="F2918" s="11" t="s">
        <v>1614</v>
      </c>
      <c r="G2918" t="s">
        <v>1483</v>
      </c>
    </row>
    <row r="2919" spans="1:7">
      <c r="A2919" s="1223" t="s">
        <v>866</v>
      </c>
      <c r="B2919" s="1223" t="s">
        <v>1485</v>
      </c>
      <c r="C2919" s="23">
        <v>46133</v>
      </c>
      <c r="D2919" s="11">
        <v>290</v>
      </c>
      <c r="G2919" t="s">
        <v>1483</v>
      </c>
    </row>
    <row r="2920" spans="1:7">
      <c r="A2920" s="240" t="s">
        <v>858</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795</v>
      </c>
      <c r="B2923" s="1222" t="s">
        <v>52</v>
      </c>
      <c r="C2923" s="23">
        <v>46134</v>
      </c>
      <c r="D2923" s="11">
        <v>507</v>
      </c>
      <c r="G2923" t="s">
        <v>1483</v>
      </c>
    </row>
    <row r="2924" spans="1:7">
      <c r="A2924" s="1223" t="s">
        <v>941</v>
      </c>
      <c r="B2924" s="1223" t="s">
        <v>54</v>
      </c>
      <c r="C2924" s="23">
        <v>46134</v>
      </c>
      <c r="D2924" s="11">
        <v>969</v>
      </c>
      <c r="G2924" t="s">
        <v>1483</v>
      </c>
    </row>
    <row r="2925" spans="1:7">
      <c r="A2925" s="1223" t="s">
        <v>787</v>
      </c>
      <c r="B2925" s="1223" t="s">
        <v>1485</v>
      </c>
      <c r="C2925" s="23">
        <v>46134</v>
      </c>
      <c r="D2925" s="11">
        <v>183</v>
      </c>
      <c r="G2925" t="s">
        <v>1483</v>
      </c>
    </row>
    <row r="2926" spans="1:7">
      <c r="A2926" s="1223" t="s">
        <v>787</v>
      </c>
      <c r="B2926" s="1223" t="s">
        <v>1485</v>
      </c>
      <c r="C2926" s="23">
        <v>46134</v>
      </c>
      <c r="D2926" s="11">
        <v>596</v>
      </c>
      <c r="G2926" t="s">
        <v>1483</v>
      </c>
    </row>
    <row r="2927" spans="1:7">
      <c r="A2927" s="477" t="s">
        <v>828</v>
      </c>
      <c r="B2927" s="477" t="s">
        <v>54</v>
      </c>
      <c r="C2927" s="23">
        <v>46134</v>
      </c>
      <c r="D2927" s="89">
        <v>1009</v>
      </c>
      <c r="G2927" t="s">
        <v>1483</v>
      </c>
    </row>
    <row r="2928" spans="1:7">
      <c r="A2928" s="240" t="s">
        <v>860</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795</v>
      </c>
      <c r="B2931" s="1222" t="s">
        <v>52</v>
      </c>
      <c r="C2931" s="23">
        <v>46135</v>
      </c>
      <c r="F2931" s="1227" t="s">
        <v>1976</v>
      </c>
      <c r="G2931" t="s">
        <v>1483</v>
      </c>
    </row>
    <row r="2932" spans="1:7">
      <c r="A2932" s="1223" t="s">
        <v>808</v>
      </c>
      <c r="B2932" s="1223" t="s">
        <v>52</v>
      </c>
      <c r="C2932" s="23">
        <v>46135</v>
      </c>
      <c r="D2932" s="89">
        <v>2434</v>
      </c>
      <c r="G2932" t="s">
        <v>1483</v>
      </c>
    </row>
    <row r="2933" spans="1:7">
      <c r="A2933" s="1223" t="s">
        <v>941</v>
      </c>
      <c r="B2933" s="1223" t="s">
        <v>54</v>
      </c>
      <c r="C2933" s="23">
        <v>46135</v>
      </c>
      <c r="D2933" s="11">
        <v>262</v>
      </c>
      <c r="G2933" t="s">
        <v>1483</v>
      </c>
    </row>
    <row r="2934" spans="1:7">
      <c r="A2934" s="1223" t="s">
        <v>787</v>
      </c>
      <c r="B2934" s="1223"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860</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934</v>
      </c>
      <c r="B2940" s="1222" t="s">
        <v>54</v>
      </c>
      <c r="C2940" s="23">
        <v>46136</v>
      </c>
      <c r="D2940" s="89">
        <v>1587</v>
      </c>
      <c r="F2940" s="11" t="s">
        <v>2566</v>
      </c>
      <c r="G2940" t="s">
        <v>1483</v>
      </c>
    </row>
    <row r="2941" spans="1:7">
      <c r="A2941" s="1223" t="s">
        <v>795</v>
      </c>
      <c r="B2941" s="1223" t="s">
        <v>52</v>
      </c>
      <c r="C2941" s="23">
        <v>46136</v>
      </c>
      <c r="D2941" s="11">
        <v>354</v>
      </c>
      <c r="G2941" t="s">
        <v>1483</v>
      </c>
    </row>
    <row r="2942" spans="1:7">
      <c r="A2942" s="1223" t="s">
        <v>861</v>
      </c>
      <c r="B2942" s="1223" t="s">
        <v>1485</v>
      </c>
      <c r="C2942" s="23">
        <v>46136</v>
      </c>
      <c r="D2942" s="11">
        <v>339</v>
      </c>
      <c r="G2942" t="s">
        <v>1483</v>
      </c>
    </row>
    <row r="2943" spans="1:7">
      <c r="A2943" s="1223" t="s">
        <v>864</v>
      </c>
      <c r="B2943" s="1223" t="s">
        <v>2402</v>
      </c>
      <c r="C2943" s="23">
        <v>46136</v>
      </c>
      <c r="E2943" s="74">
        <v>488</v>
      </c>
      <c r="F2943" s="11" t="s">
        <v>2567</v>
      </c>
      <c r="G2943" t="s">
        <v>1483</v>
      </c>
    </row>
    <row r="2944" spans="1:7">
      <c r="A2944" s="1223" t="s">
        <v>866</v>
      </c>
      <c r="B2944" s="1223" t="s">
        <v>2402</v>
      </c>
      <c r="C2944" s="23">
        <v>46136</v>
      </c>
      <c r="E2944" s="74">
        <v>400</v>
      </c>
      <c r="F2944" s="11" t="s">
        <v>2568</v>
      </c>
      <c r="G2944" t="s">
        <v>1483</v>
      </c>
    </row>
    <row r="2945" spans="1:7">
      <c r="A2945" s="1223" t="s">
        <v>828</v>
      </c>
      <c r="B2945" s="1223" t="s">
        <v>54</v>
      </c>
      <c r="C2945" s="23">
        <v>46136</v>
      </c>
      <c r="E2945" s="250">
        <v>3306</v>
      </c>
      <c r="F2945" s="11" t="s">
        <v>2569</v>
      </c>
      <c r="G2945" t="s">
        <v>1483</v>
      </c>
    </row>
    <row r="2946" spans="1:7">
      <c r="A2946" s="1224" t="s">
        <v>844</v>
      </c>
      <c r="B2946" s="1223" t="s">
        <v>471</v>
      </c>
      <c r="C2946" s="23">
        <v>46136</v>
      </c>
      <c r="D2946" s="250">
        <v>1085</v>
      </c>
      <c r="E2946" s="250"/>
      <c r="G2946" t="s">
        <v>1483</v>
      </c>
    </row>
    <row r="2947" spans="1:7">
      <c r="A2947" s="240" t="s">
        <v>860</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934</v>
      </c>
      <c r="B2951" s="1222" t="s">
        <v>54</v>
      </c>
      <c r="C2951" s="23">
        <v>46139</v>
      </c>
      <c r="D2951" s="89">
        <v>1339</v>
      </c>
      <c r="G2951" t="s">
        <v>1483</v>
      </c>
    </row>
    <row r="2952" spans="1:7">
      <c r="A2952" s="1223" t="s">
        <v>795</v>
      </c>
      <c r="B2952" s="1223" t="s">
        <v>52</v>
      </c>
      <c r="C2952" s="23">
        <v>46139</v>
      </c>
      <c r="D2952" s="11">
        <v>864</v>
      </c>
      <c r="G2952" t="s">
        <v>1483</v>
      </c>
    </row>
    <row r="2953" spans="1:7">
      <c r="A2953" s="1223" t="s">
        <v>821</v>
      </c>
      <c r="B2953" s="1223" t="s">
        <v>1485</v>
      </c>
      <c r="C2953" s="23">
        <v>46139</v>
      </c>
      <c r="D2953" s="11">
        <v>245</v>
      </c>
      <c r="G2953" t="s">
        <v>1483</v>
      </c>
    </row>
    <row r="2954" spans="1:7">
      <c r="A2954" s="1224" t="s">
        <v>844</v>
      </c>
      <c r="B2954" s="1223" t="s">
        <v>471</v>
      </c>
      <c r="C2954" s="23">
        <v>46139</v>
      </c>
      <c r="F2954" s="1227" t="s">
        <v>2084</v>
      </c>
      <c r="G2954" t="s">
        <v>1483</v>
      </c>
    </row>
    <row r="2955" spans="1:7">
      <c r="A2955" s="240" t="s">
        <v>860</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787</v>
      </c>
      <c r="B2958" s="1402" t="s">
        <v>1485</v>
      </c>
      <c r="C2958" s="23">
        <v>46140</v>
      </c>
      <c r="D2958" s="11">
        <v>276</v>
      </c>
      <c r="G2958" t="s">
        <v>1483</v>
      </c>
    </row>
    <row r="2959" spans="1:7">
      <c r="A2959" s="1399" t="s">
        <v>934</v>
      </c>
      <c r="B2959" s="1403" t="s">
        <v>2570</v>
      </c>
      <c r="C2959" s="23">
        <v>46140</v>
      </c>
      <c r="D2959" s="11">
        <v>857</v>
      </c>
      <c r="G2959" t="s">
        <v>1483</v>
      </c>
    </row>
    <row r="2960" spans="1:7">
      <c r="A2960" s="1399" t="s">
        <v>795</v>
      </c>
      <c r="B2960" s="1403" t="s">
        <v>52</v>
      </c>
      <c r="C2960" s="23">
        <v>46140</v>
      </c>
      <c r="D2960" s="89">
        <v>674</v>
      </c>
      <c r="G2960" t="s">
        <v>1483</v>
      </c>
    </row>
    <row r="2961" spans="1:7">
      <c r="A2961" s="1401" t="s">
        <v>792</v>
      </c>
      <c r="B2961" s="1400" t="s">
        <v>2570</v>
      </c>
      <c r="C2961" s="23">
        <v>46140</v>
      </c>
      <c r="D2961" s="89">
        <v>2304</v>
      </c>
      <c r="G2961" t="s">
        <v>1483</v>
      </c>
    </row>
    <row r="2962" spans="1:7">
      <c r="A2962" s="1401" t="s">
        <v>821</v>
      </c>
      <c r="B2962" s="1400"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856</v>
      </c>
      <c r="B2965" s="240" t="s">
        <v>1181</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934</v>
      </c>
      <c r="B2969" s="1223" t="s">
        <v>54</v>
      </c>
      <c r="C2969" s="23">
        <v>46141</v>
      </c>
      <c r="D2969" s="11">
        <v>32</v>
      </c>
      <c r="F2969" s="11" t="s">
        <v>2571</v>
      </c>
      <c r="G2969" t="s">
        <v>1483</v>
      </c>
    </row>
    <row r="2970" spans="1:7">
      <c r="A2970" s="1223" t="s">
        <v>804</v>
      </c>
      <c r="B2970" s="1223" t="s">
        <v>54</v>
      </c>
      <c r="C2970" s="23">
        <v>46141</v>
      </c>
      <c r="D2970" s="11">
        <v>947</v>
      </c>
      <c r="G2970" t="s">
        <v>1483</v>
      </c>
    </row>
    <row r="2971" spans="1:7">
      <c r="A2971" s="1223" t="s">
        <v>808</v>
      </c>
      <c r="B2971" s="1223" t="s">
        <v>52</v>
      </c>
      <c r="C2971" s="23">
        <v>46141</v>
      </c>
      <c r="D2971" s="89">
        <v>1012</v>
      </c>
      <c r="G2971" t="s">
        <v>1483</v>
      </c>
    </row>
    <row r="2972" spans="1:7">
      <c r="A2972" s="1223" t="s">
        <v>792</v>
      </c>
      <c r="B2972" s="1223" t="s">
        <v>54</v>
      </c>
      <c r="C2972" s="23">
        <v>46141</v>
      </c>
      <c r="D2972" s="89">
        <v>1216</v>
      </c>
      <c r="G2972" t="s">
        <v>1483</v>
      </c>
    </row>
    <row r="2973" spans="1:7">
      <c r="A2973" s="1223" t="s">
        <v>795</v>
      </c>
      <c r="B2973" s="1223" t="s">
        <v>52</v>
      </c>
      <c r="C2973" s="23">
        <v>46141</v>
      </c>
      <c r="D2973" s="11">
        <v>724</v>
      </c>
      <c r="G2973" t="s">
        <v>1483</v>
      </c>
    </row>
    <row r="2974" spans="1:7">
      <c r="A2974" s="240" t="s">
        <v>769</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856</v>
      </c>
      <c r="B2978" s="240" t="s">
        <v>1181</v>
      </c>
      <c r="C2978" s="23">
        <v>46142</v>
      </c>
      <c r="F2978" s="11" t="s">
        <v>1568</v>
      </c>
      <c r="G2978" t="s">
        <v>1483</v>
      </c>
    </row>
    <row r="2979" spans="1:7">
      <c r="A2979" s="1222" t="s">
        <v>787</v>
      </c>
      <c r="B2979" s="1222" t="s">
        <v>1485</v>
      </c>
      <c r="C2979" s="23">
        <v>46142</v>
      </c>
      <c r="D2979" s="11">
        <v>285</v>
      </c>
      <c r="G2979" t="s">
        <v>1483</v>
      </c>
    </row>
    <row r="2980" spans="1:7">
      <c r="A2980" s="1223" t="s">
        <v>787</v>
      </c>
      <c r="B2980" s="1223" t="s">
        <v>1485</v>
      </c>
      <c r="C2980" s="23">
        <v>46142</v>
      </c>
      <c r="D2980" s="11">
        <v>140</v>
      </c>
      <c r="F2980" s="11" t="s">
        <v>1614</v>
      </c>
      <c r="G2980" t="s">
        <v>1483</v>
      </c>
    </row>
    <row r="2981" spans="1:7">
      <c r="A2981" s="1223" t="s">
        <v>804</v>
      </c>
      <c r="B2981" s="1223" t="s">
        <v>54</v>
      </c>
      <c r="C2981" s="23">
        <v>46142</v>
      </c>
      <c r="D2981" s="89">
        <v>1381</v>
      </c>
      <c r="G2981" t="s">
        <v>1483</v>
      </c>
    </row>
    <row r="2982" spans="1:7">
      <c r="A2982" s="1409" t="s">
        <v>844</v>
      </c>
      <c r="B2982" s="1223" t="s">
        <v>471</v>
      </c>
      <c r="C2982" s="23">
        <v>46142</v>
      </c>
      <c r="D2982" s="89">
        <v>2018</v>
      </c>
      <c r="G2982" t="s">
        <v>1483</v>
      </c>
    </row>
    <row r="2983" spans="1:7">
      <c r="A2983" s="1222" t="s">
        <v>792</v>
      </c>
      <c r="B2983" s="1223" t="s">
        <v>54</v>
      </c>
      <c r="C2983" s="23">
        <v>46142</v>
      </c>
      <c r="D2983" s="89">
        <v>2932</v>
      </c>
      <c r="G2983" t="s">
        <v>1483</v>
      </c>
    </row>
    <row r="2984" spans="1:7">
      <c r="A2984" s="1223" t="s">
        <v>795</v>
      </c>
      <c r="B2984" s="1223" t="s">
        <v>52</v>
      </c>
      <c r="C2984" s="23">
        <v>46142</v>
      </c>
      <c r="D2984" s="11">
        <v>165</v>
      </c>
      <c r="G2984" t="s">
        <v>1483</v>
      </c>
    </row>
    <row r="2985" spans="1:7">
      <c r="A2985" s="240" t="s">
        <v>856</v>
      </c>
      <c r="B2985" s="240" t="s">
        <v>463</v>
      </c>
      <c r="C2985" s="23">
        <v>46143</v>
      </c>
      <c r="D2985" s="11">
        <v>549</v>
      </c>
      <c r="G2985" t="s">
        <v>2574</v>
      </c>
    </row>
    <row r="2986" spans="1:7">
      <c r="A2986" s="1222" t="s">
        <v>787</v>
      </c>
      <c r="B2986" s="1222" t="s">
        <v>1485</v>
      </c>
      <c r="C2986" s="23">
        <v>46143</v>
      </c>
      <c r="F2986" s="11" t="s">
        <v>1707</v>
      </c>
      <c r="G2986" t="s">
        <v>2574</v>
      </c>
    </row>
    <row r="2987" spans="1:7">
      <c r="A2987" s="1223" t="s">
        <v>844</v>
      </c>
      <c r="B2987" s="1223" t="s">
        <v>471</v>
      </c>
      <c r="C2987" s="23">
        <v>46143</v>
      </c>
      <c r="D2987" s="89">
        <v>1563</v>
      </c>
      <c r="G2987" t="s">
        <v>2574</v>
      </c>
    </row>
    <row r="2988" spans="1:7">
      <c r="A2988" s="240" t="s">
        <v>856</v>
      </c>
      <c r="B2988" s="240" t="s">
        <v>463</v>
      </c>
      <c r="C2988" s="23">
        <v>46146</v>
      </c>
      <c r="D2988" s="11">
        <v>847</v>
      </c>
      <c r="G2988" t="s">
        <v>2574</v>
      </c>
    </row>
    <row r="2989" spans="1:7">
      <c r="A2989" s="1222" t="s">
        <v>792</v>
      </c>
      <c r="B2989" s="1222" t="s">
        <v>54</v>
      </c>
      <c r="C2989" s="23">
        <v>46146</v>
      </c>
      <c r="D2989" s="11">
        <v>350</v>
      </c>
      <c r="G2989" t="s">
        <v>2574</v>
      </c>
    </row>
    <row r="2990" spans="1:7">
      <c r="A2990" s="1223" t="s">
        <v>804</v>
      </c>
      <c r="B2990" s="1223" t="s">
        <v>54</v>
      </c>
      <c r="C2990" s="23">
        <v>46146</v>
      </c>
      <c r="D2990" s="11">
        <v>897</v>
      </c>
      <c r="G2990" t="s">
        <v>2574</v>
      </c>
    </row>
    <row r="2991" spans="1:7">
      <c r="A2991" s="1223" t="s">
        <v>808</v>
      </c>
      <c r="B2991" s="1223" t="s">
        <v>52</v>
      </c>
      <c r="C2991" s="23">
        <v>46146</v>
      </c>
      <c r="D2991" s="11">
        <v>757</v>
      </c>
      <c r="G2991" t="s">
        <v>2574</v>
      </c>
    </row>
    <row r="2992" spans="1:7">
      <c r="A2992" s="1223" t="s">
        <v>844</v>
      </c>
      <c r="B2992" s="1223" t="s">
        <v>2575</v>
      </c>
      <c r="C2992" s="23">
        <v>46146</v>
      </c>
      <c r="D2992" s="11">
        <v>699</v>
      </c>
      <c r="G2992" t="s">
        <v>2574</v>
      </c>
    </row>
    <row r="2993" spans="1:7">
      <c r="A2993" s="240" t="s">
        <v>856</v>
      </c>
      <c r="B2993" s="240" t="s">
        <v>463</v>
      </c>
      <c r="C2993" s="23">
        <v>46147</v>
      </c>
      <c r="D2993" s="11">
        <v>555</v>
      </c>
      <c r="G2993" t="s">
        <v>2574</v>
      </c>
    </row>
    <row r="2994" spans="1:7">
      <c r="A2994" s="1222" t="s">
        <v>787</v>
      </c>
      <c r="B2994" s="1222" t="s">
        <v>1485</v>
      </c>
      <c r="C2994" s="23">
        <v>46147</v>
      </c>
      <c r="D2994" s="11">
        <v>110</v>
      </c>
      <c r="G2994" t="s">
        <v>2574</v>
      </c>
    </row>
    <row r="2995" spans="1:7">
      <c r="A2995" s="1223" t="s">
        <v>801</v>
      </c>
      <c r="B2995" s="1223" t="s">
        <v>54</v>
      </c>
      <c r="C2995" s="23">
        <v>46147</v>
      </c>
      <c r="D2995" s="11">
        <v>473</v>
      </c>
      <c r="G2995" t="s">
        <v>2574</v>
      </c>
    </row>
    <row r="2996" spans="1:7">
      <c r="A2996" s="1223" t="s">
        <v>804</v>
      </c>
      <c r="B2996" s="1223" t="s">
        <v>54</v>
      </c>
      <c r="C2996" s="23">
        <v>46147</v>
      </c>
      <c r="D2996" s="11">
        <v>408</v>
      </c>
      <c r="G2996" t="s">
        <v>2574</v>
      </c>
    </row>
    <row r="2997" spans="1:7">
      <c r="A2997" s="1223" t="s">
        <v>844</v>
      </c>
      <c r="B2997" s="1223" t="s">
        <v>2575</v>
      </c>
      <c r="C2997" s="23">
        <v>46147</v>
      </c>
      <c r="D2997" s="11">
        <v>463</v>
      </c>
      <c r="G2997" t="s">
        <v>2574</v>
      </c>
    </row>
    <row r="2998" spans="1:7">
      <c r="A2998" s="1223" t="s">
        <v>847</v>
      </c>
      <c r="B2998" s="1223" t="s">
        <v>54</v>
      </c>
      <c r="C2998" s="23">
        <v>46147</v>
      </c>
      <c r="D2998" s="89">
        <v>1174</v>
      </c>
      <c r="G2998" t="s">
        <v>2574</v>
      </c>
    </row>
    <row r="2999" spans="1:7">
      <c r="A2999" s="1223" t="s">
        <v>700</v>
      </c>
      <c r="B2999" s="1223" t="s">
        <v>1485</v>
      </c>
      <c r="C2999" s="23">
        <v>46147</v>
      </c>
      <c r="D2999" s="11">
        <v>521</v>
      </c>
      <c r="G2999" t="s">
        <v>2574</v>
      </c>
    </row>
    <row r="3000" spans="1:7">
      <c r="A3000" s="240" t="s">
        <v>856</v>
      </c>
      <c r="B3000" s="240" t="s">
        <v>463</v>
      </c>
      <c r="C3000" s="23">
        <v>46148</v>
      </c>
      <c r="D3000" s="11">
        <v>831</v>
      </c>
      <c r="G3000" t="s">
        <v>2574</v>
      </c>
    </row>
    <row r="3001" spans="1:7">
      <c r="A3001" s="1222" t="s">
        <v>941</v>
      </c>
      <c r="B3001" s="1222" t="s">
        <v>2402</v>
      </c>
      <c r="C3001" s="23">
        <v>46148</v>
      </c>
      <c r="E3001" s="250">
        <v>17400</v>
      </c>
      <c r="F3001" s="11" t="s">
        <v>2576</v>
      </c>
      <c r="G3001" t="s">
        <v>2574</v>
      </c>
    </row>
    <row r="3002" spans="1:7">
      <c r="A3002" s="1222" t="s">
        <v>941</v>
      </c>
      <c r="B3002" s="1222" t="s">
        <v>54</v>
      </c>
      <c r="C3002" s="23">
        <v>46148</v>
      </c>
      <c r="F3002" s="11" t="s">
        <v>2577</v>
      </c>
      <c r="G3002" t="s">
        <v>2574</v>
      </c>
    </row>
    <row r="3003" spans="1:7">
      <c r="A3003" s="1223" t="s">
        <v>801</v>
      </c>
      <c r="B3003" s="1223" t="s">
        <v>54</v>
      </c>
      <c r="C3003" s="23">
        <v>46148</v>
      </c>
      <c r="D3003" s="89">
        <v>1258</v>
      </c>
      <c r="G3003" t="s">
        <v>2574</v>
      </c>
    </row>
    <row r="3004" spans="1:7">
      <c r="A3004" s="1223" t="s">
        <v>620</v>
      </c>
      <c r="B3004" s="1223" t="s">
        <v>52</v>
      </c>
      <c r="C3004" s="23">
        <v>46148</v>
      </c>
      <c r="D3004" s="11">
        <v>873</v>
      </c>
      <c r="G3004" t="s">
        <v>2574</v>
      </c>
    </row>
    <row r="3005" spans="1:7">
      <c r="A3005" s="1223" t="s">
        <v>844</v>
      </c>
      <c r="B3005" s="1223" t="s">
        <v>2575</v>
      </c>
      <c r="C3005" s="23">
        <v>46148</v>
      </c>
      <c r="D3005" s="11">
        <v>561</v>
      </c>
      <c r="G3005" t="s">
        <v>2574</v>
      </c>
    </row>
    <row r="3006" spans="1:7">
      <c r="A3006" s="1223" t="s">
        <v>847</v>
      </c>
      <c r="B3006" s="1223" t="s">
        <v>54</v>
      </c>
      <c r="C3006" s="23">
        <v>46148</v>
      </c>
      <c r="D3006" s="89">
        <v>1060</v>
      </c>
      <c r="G3006" t="s">
        <v>2574</v>
      </c>
    </row>
    <row r="3007" spans="1:7">
      <c r="A3007" s="1223" t="s">
        <v>700</v>
      </c>
      <c r="B3007" s="1223" t="s">
        <v>1485</v>
      </c>
      <c r="C3007" s="23">
        <v>46148</v>
      </c>
      <c r="D3007" s="11">
        <v>701</v>
      </c>
      <c r="G3007" t="s">
        <v>2574</v>
      </c>
    </row>
    <row r="3008" spans="1:7">
      <c r="A3008" s="240" t="s">
        <v>858</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856</v>
      </c>
      <c r="B3010" s="240" t="s">
        <v>463</v>
      </c>
      <c r="C3010" s="23">
        <v>46149</v>
      </c>
      <c r="F3010" s="1435" t="s">
        <v>2343</v>
      </c>
      <c r="G3010" t="s">
        <v>2574</v>
      </c>
    </row>
    <row r="3011" spans="1:7">
      <c r="A3011" s="1222" t="s">
        <v>801</v>
      </c>
      <c r="B3011" s="1222" t="s">
        <v>54</v>
      </c>
      <c r="C3011" s="23">
        <v>46149</v>
      </c>
      <c r="D3011" s="89">
        <v>1494</v>
      </c>
      <c r="G3011" t="s">
        <v>2574</v>
      </c>
    </row>
    <row r="3012" spans="1:7">
      <c r="A3012" s="1223" t="s">
        <v>620</v>
      </c>
      <c r="B3012" s="1223" t="s">
        <v>52</v>
      </c>
      <c r="C3012" s="23">
        <v>46149</v>
      </c>
      <c r="D3012" s="11">
        <v>449</v>
      </c>
      <c r="G3012" t="s">
        <v>2574</v>
      </c>
    </row>
    <row r="3013" spans="1:7">
      <c r="A3013" s="1223" t="s">
        <v>844</v>
      </c>
      <c r="B3013" s="1223" t="s">
        <v>2575</v>
      </c>
      <c r="C3013" s="23">
        <v>46149</v>
      </c>
      <c r="D3013" s="11">
        <v>129</v>
      </c>
      <c r="G3013" t="s">
        <v>2574</v>
      </c>
    </row>
    <row r="3014" spans="1:7">
      <c r="A3014" s="1224" t="s">
        <v>847</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700</v>
      </c>
      <c r="B3016" s="1223" t="s">
        <v>1485</v>
      </c>
      <c r="C3016" s="23">
        <v>46149</v>
      </c>
      <c r="D3016" s="11">
        <v>707</v>
      </c>
      <c r="F3016" s="11" t="s">
        <v>1614</v>
      </c>
      <c r="G3016" t="s">
        <v>2574</v>
      </c>
    </row>
    <row r="3017" spans="1:7">
      <c r="A3017" s="1222" t="s">
        <v>792</v>
      </c>
      <c r="B3017" s="1222" t="s">
        <v>2579</v>
      </c>
      <c r="C3017" s="23">
        <v>46149</v>
      </c>
      <c r="E3017" s="250">
        <v>7552</v>
      </c>
      <c r="F3017" s="11" t="s">
        <v>2580</v>
      </c>
      <c r="G3017" t="s">
        <v>2574</v>
      </c>
    </row>
    <row r="3018" spans="1:7">
      <c r="A3018" s="1223" t="s">
        <v>798</v>
      </c>
      <c r="B3018" s="1223" t="s">
        <v>52</v>
      </c>
      <c r="C3018" s="23">
        <v>46149</v>
      </c>
      <c r="D3018" s="11">
        <v>513</v>
      </c>
      <c r="G3018" t="s">
        <v>2574</v>
      </c>
    </row>
    <row r="3019" spans="1:7">
      <c r="A3019" s="240" t="s">
        <v>858</v>
      </c>
      <c r="B3019" s="240" t="s">
        <v>2563</v>
      </c>
      <c r="C3019" s="23">
        <v>46149</v>
      </c>
      <c r="D3019" s="11">
        <v>8</v>
      </c>
      <c r="F3019" s="11" t="s">
        <v>2581</v>
      </c>
      <c r="G3019" t="s">
        <v>2574</v>
      </c>
    </row>
    <row r="3020" spans="1:7">
      <c r="A3020" s="1222" t="s">
        <v>787</v>
      </c>
      <c r="B3020" s="1222" t="s">
        <v>2579</v>
      </c>
      <c r="C3020" s="23">
        <v>46150</v>
      </c>
      <c r="E3020" s="250">
        <v>7946</v>
      </c>
      <c r="F3020" s="11" t="s">
        <v>2582</v>
      </c>
      <c r="G3020" t="s">
        <v>2574</v>
      </c>
    </row>
    <row r="3021" spans="1:7">
      <c r="A3021" s="1224" t="s">
        <v>847</v>
      </c>
      <c r="B3021" s="1223" t="s">
        <v>54</v>
      </c>
      <c r="C3021" s="23">
        <v>46150</v>
      </c>
      <c r="D3021" s="11">
        <v>441</v>
      </c>
      <c r="G3021" t="s">
        <v>2574</v>
      </c>
    </row>
    <row r="3022" spans="1:7">
      <c r="A3022" s="1223" t="s">
        <v>1555</v>
      </c>
      <c r="B3022" s="1223" t="s">
        <v>2575</v>
      </c>
      <c r="C3022" s="23">
        <v>46150</v>
      </c>
      <c r="D3022" s="89">
        <v>1540</v>
      </c>
      <c r="G3022" t="s">
        <v>2574</v>
      </c>
    </row>
    <row r="3023" spans="1:7">
      <c r="A3023" s="1223" t="s">
        <v>700</v>
      </c>
      <c r="B3023" s="1223" t="s">
        <v>1485</v>
      </c>
      <c r="C3023" s="23">
        <v>46150</v>
      </c>
      <c r="D3023" s="11">
        <v>512</v>
      </c>
      <c r="G3023" t="s">
        <v>2574</v>
      </c>
    </row>
    <row r="3024" spans="1:7">
      <c r="A3024" s="1223" t="s">
        <v>700</v>
      </c>
      <c r="B3024" s="1234" t="s">
        <v>2579</v>
      </c>
      <c r="C3024" s="23">
        <v>46150</v>
      </c>
      <c r="E3024" s="250">
        <v>2142</v>
      </c>
      <c r="F3024" s="11" t="s">
        <v>2583</v>
      </c>
      <c r="G3024" t="s">
        <v>2574</v>
      </c>
    </row>
    <row r="3025" spans="1:7">
      <c r="A3025" s="240" t="s">
        <v>860</v>
      </c>
      <c r="B3025" s="240" t="s">
        <v>2563</v>
      </c>
      <c r="C3025" s="23">
        <v>46150</v>
      </c>
      <c r="D3025" s="11">
        <v>630</v>
      </c>
      <c r="G3025" t="s">
        <v>2574</v>
      </c>
    </row>
    <row r="3026" spans="1:7">
      <c r="A3026" s="1180" t="s">
        <v>856</v>
      </c>
      <c r="B3026" s="1180" t="s">
        <v>463</v>
      </c>
      <c r="C3026" s="23">
        <v>46153</v>
      </c>
      <c r="D3026" s="11">
        <v>217</v>
      </c>
      <c r="G3026" t="s">
        <v>2574</v>
      </c>
    </row>
    <row r="3027" spans="1:7">
      <c r="A3027" s="1234" t="s">
        <v>801</v>
      </c>
      <c r="B3027" s="1234" t="s">
        <v>54</v>
      </c>
      <c r="C3027" s="23">
        <v>46153</v>
      </c>
      <c r="D3027" s="89">
        <v>1070</v>
      </c>
      <c r="G3027" t="s">
        <v>2574</v>
      </c>
    </row>
    <row r="3028" spans="1:7">
      <c r="A3028" s="1439" t="s">
        <v>808</v>
      </c>
      <c r="B3028" s="1235" t="s">
        <v>52</v>
      </c>
      <c r="C3028" s="23">
        <v>46153</v>
      </c>
      <c r="D3028" s="89">
        <v>1627</v>
      </c>
      <c r="F3028" s="11" t="s">
        <v>2584</v>
      </c>
      <c r="G3028" t="s">
        <v>2574</v>
      </c>
    </row>
    <row r="3029" spans="1:7">
      <c r="A3029" s="1440" t="s">
        <v>623</v>
      </c>
      <c r="B3029" s="1442" t="s">
        <v>473</v>
      </c>
      <c r="C3029" s="23">
        <v>46153</v>
      </c>
      <c r="D3029" s="11">
        <v>525</v>
      </c>
      <c r="G3029" t="s">
        <v>2574</v>
      </c>
    </row>
    <row r="3030" spans="1:7">
      <c r="A3030" s="1441" t="s">
        <v>672</v>
      </c>
      <c r="B3030" s="1441" t="s">
        <v>2575</v>
      </c>
      <c r="C3030" s="23">
        <v>46153</v>
      </c>
      <c r="D3030" s="11">
        <v>483</v>
      </c>
      <c r="G3030" t="s">
        <v>2574</v>
      </c>
    </row>
    <row r="3031" spans="1:7">
      <c r="A3031" s="1442" t="s">
        <v>847</v>
      </c>
      <c r="B3031" s="1442" t="s">
        <v>54</v>
      </c>
      <c r="C3031" s="23">
        <v>46153</v>
      </c>
      <c r="F3031" s="1173" t="s">
        <v>1762</v>
      </c>
      <c r="G3031" t="s">
        <v>2574</v>
      </c>
    </row>
    <row r="3032" spans="1:7">
      <c r="A3032" s="1441" t="s">
        <v>700</v>
      </c>
      <c r="B3032" s="1441" t="s">
        <v>1485</v>
      </c>
      <c r="C3032" s="23">
        <v>46153</v>
      </c>
      <c r="F3032" s="1448" t="s">
        <v>1762</v>
      </c>
      <c r="G3032" t="s">
        <v>2574</v>
      </c>
    </row>
    <row r="3033" spans="1:7">
      <c r="A3033" s="1180" t="s">
        <v>860</v>
      </c>
      <c r="B3033" s="1180" t="s">
        <v>2563</v>
      </c>
      <c r="C3033" s="23">
        <v>46153</v>
      </c>
      <c r="D3033" s="11">
        <v>114</v>
      </c>
      <c r="F3033" s="1447"/>
      <c r="G3033" t="s">
        <v>2574</v>
      </c>
    </row>
    <row r="3034" spans="1:7">
      <c r="A3034" s="1180" t="s">
        <v>769</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801</v>
      </c>
      <c r="B3036" s="1222" t="s">
        <v>54</v>
      </c>
      <c r="C3036" s="23">
        <v>46154</v>
      </c>
      <c r="D3036" s="11">
        <v>584</v>
      </c>
      <c r="G3036" t="s">
        <v>2574</v>
      </c>
    </row>
    <row r="3037" spans="1:7">
      <c r="A3037" s="1445" t="s">
        <v>623</v>
      </c>
      <c r="B3037" s="1223" t="s">
        <v>473</v>
      </c>
      <c r="C3037" s="23">
        <v>46154</v>
      </c>
      <c r="F3037" s="1448" t="s">
        <v>1762</v>
      </c>
      <c r="G3037" t="s">
        <v>2574</v>
      </c>
    </row>
    <row r="3038" spans="1:7">
      <c r="A3038" s="1224" t="s">
        <v>804</v>
      </c>
      <c r="B3038" s="1223" t="s">
        <v>54</v>
      </c>
      <c r="C3038" s="23">
        <v>46154</v>
      </c>
      <c r="D3038" s="89">
        <v>2700</v>
      </c>
      <c r="F3038" s="11" t="s">
        <v>2585</v>
      </c>
      <c r="G3038" t="s">
        <v>2574</v>
      </c>
    </row>
    <row r="3039" spans="1:7">
      <c r="A3039" s="1223" t="s">
        <v>847</v>
      </c>
      <c r="B3039" s="1223" t="s">
        <v>54</v>
      </c>
      <c r="C3039" s="23">
        <v>46154</v>
      </c>
      <c r="D3039" s="11">
        <v>679</v>
      </c>
      <c r="G3039" t="s">
        <v>2574</v>
      </c>
    </row>
    <row r="3040" spans="1:7">
      <c r="A3040" s="1224" t="s">
        <v>846</v>
      </c>
      <c r="B3040" s="1446" t="s">
        <v>2575</v>
      </c>
      <c r="C3040" s="23">
        <v>46154</v>
      </c>
      <c r="D3040" s="89">
        <v>1520</v>
      </c>
      <c r="G3040" t="s">
        <v>2574</v>
      </c>
    </row>
    <row r="3041" spans="1:7">
      <c r="A3041" s="1180" t="s">
        <v>769</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810</v>
      </c>
      <c r="B3043" s="1449" t="s">
        <v>54</v>
      </c>
      <c r="C3043" s="23">
        <v>46155</v>
      </c>
      <c r="D3043" s="11">
        <v>675</v>
      </c>
      <c r="G3043" t="s">
        <v>2574</v>
      </c>
    </row>
    <row r="3044" spans="1:7">
      <c r="A3044" s="1223" t="s">
        <v>806</v>
      </c>
      <c r="B3044" s="1223" t="s">
        <v>54</v>
      </c>
      <c r="C3044" s="23">
        <v>46155</v>
      </c>
      <c r="D3044" s="89">
        <v>1245</v>
      </c>
      <c r="G3044" t="s">
        <v>2574</v>
      </c>
    </row>
    <row r="3045" spans="1:7">
      <c r="A3045" s="1445" t="s">
        <v>623</v>
      </c>
      <c r="B3045" s="1223" t="s">
        <v>473</v>
      </c>
      <c r="C3045" s="23">
        <v>46155</v>
      </c>
      <c r="D3045" s="11">
        <v>787</v>
      </c>
      <c r="G3045" t="s">
        <v>2574</v>
      </c>
    </row>
    <row r="3046" spans="1:7">
      <c r="A3046" s="1223" t="s">
        <v>847</v>
      </c>
      <c r="B3046" s="1223" t="s">
        <v>54</v>
      </c>
      <c r="C3046" s="23">
        <v>46155</v>
      </c>
      <c r="D3046" s="11">
        <v>263</v>
      </c>
      <c r="G3046" t="s">
        <v>2574</v>
      </c>
    </row>
    <row r="3047" spans="1:7">
      <c r="A3047" s="1224" t="s">
        <v>846</v>
      </c>
      <c r="B3047" s="1223" t="s">
        <v>2575</v>
      </c>
      <c r="C3047" s="23">
        <v>46155</v>
      </c>
      <c r="D3047" s="11">
        <v>413</v>
      </c>
      <c r="G3047" t="s">
        <v>2574</v>
      </c>
    </row>
    <row r="3048" spans="1:7">
      <c r="A3048" s="1446" t="s">
        <v>863</v>
      </c>
      <c r="B3048" s="1446" t="s">
        <v>1485</v>
      </c>
      <c r="C3048" s="23">
        <v>46155</v>
      </c>
      <c r="D3048" s="11">
        <v>73</v>
      </c>
      <c r="G3048" t="s">
        <v>2574</v>
      </c>
    </row>
    <row r="3049" spans="1:7">
      <c r="A3049" s="1446" t="s">
        <v>798</v>
      </c>
      <c r="B3049" s="1446" t="s">
        <v>52</v>
      </c>
      <c r="C3049" s="23">
        <v>46155</v>
      </c>
      <c r="D3049" s="11">
        <v>427</v>
      </c>
      <c r="G3049" t="s">
        <v>2574</v>
      </c>
    </row>
    <row r="3050" spans="1:7">
      <c r="A3050" s="1446" t="s">
        <v>819</v>
      </c>
      <c r="B3050" s="1446" t="s">
        <v>1485</v>
      </c>
      <c r="C3050" s="23">
        <v>46155</v>
      </c>
      <c r="D3050" s="11">
        <v>258</v>
      </c>
      <c r="G3050" t="s">
        <v>2574</v>
      </c>
    </row>
    <row r="3051" spans="1:7">
      <c r="A3051" s="1446" t="s">
        <v>783</v>
      </c>
      <c r="B3051" s="1446"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2" t="s">
        <v>543</v>
      </c>
      <c r="B3054" s="1441" t="s">
        <v>1485</v>
      </c>
      <c r="C3054" s="23">
        <v>46156</v>
      </c>
      <c r="D3054" s="11">
        <v>361</v>
      </c>
      <c r="G3054" t="s">
        <v>2574</v>
      </c>
    </row>
    <row r="3055" spans="1:7">
      <c r="A3055" s="1222" t="s">
        <v>847</v>
      </c>
      <c r="B3055" s="1222" t="s">
        <v>54</v>
      </c>
      <c r="C3055" s="23">
        <v>46156</v>
      </c>
      <c r="D3055" s="11">
        <v>46</v>
      </c>
      <c r="F3055" s="11" t="s">
        <v>1986</v>
      </c>
      <c r="G3055" t="s">
        <v>2574</v>
      </c>
    </row>
    <row r="3056" spans="1:7">
      <c r="A3056" s="1223" t="s">
        <v>846</v>
      </c>
      <c r="B3056" s="1223" t="s">
        <v>2575</v>
      </c>
      <c r="C3056" s="23">
        <v>46156</v>
      </c>
      <c r="D3056" s="89">
        <v>1539</v>
      </c>
      <c r="G3056" t="s">
        <v>2574</v>
      </c>
    </row>
    <row r="3057" spans="1:7">
      <c r="A3057" s="1223" t="s">
        <v>861</v>
      </c>
      <c r="B3057" s="1223" t="s">
        <v>1485</v>
      </c>
      <c r="C3057" s="23">
        <v>46156</v>
      </c>
      <c r="D3057" s="11">
        <v>110</v>
      </c>
      <c r="G3057" t="s">
        <v>2574</v>
      </c>
    </row>
    <row r="3058" spans="1:7">
      <c r="A3058" s="1223" t="s">
        <v>810</v>
      </c>
      <c r="B3058" s="1223" t="s">
        <v>54</v>
      </c>
      <c r="C3058" s="23">
        <v>46156</v>
      </c>
      <c r="D3058" s="89">
        <v>1313</v>
      </c>
      <c r="G3058" t="s">
        <v>2574</v>
      </c>
    </row>
    <row r="3059" spans="1:7">
      <c r="A3059" s="1223" t="s">
        <v>806</v>
      </c>
      <c r="B3059" s="1223" t="s">
        <v>54</v>
      </c>
      <c r="C3059" s="23">
        <v>46156</v>
      </c>
      <c r="D3059" s="89">
        <v>1150</v>
      </c>
      <c r="G3059" t="s">
        <v>2574</v>
      </c>
    </row>
    <row r="3060" spans="1:7">
      <c r="A3060" s="1445" t="s">
        <v>623</v>
      </c>
      <c r="B3060" s="1223" t="s">
        <v>473</v>
      </c>
      <c r="C3060" s="23">
        <v>46156</v>
      </c>
      <c r="F3060" s="1173" t="s">
        <v>1976</v>
      </c>
      <c r="G3060" t="s">
        <v>2574</v>
      </c>
    </row>
    <row r="3061" spans="1:7">
      <c r="A3061" s="1223" t="s">
        <v>812</v>
      </c>
      <c r="B3061" s="1223" t="s">
        <v>54</v>
      </c>
      <c r="C3061" s="23">
        <v>46156</v>
      </c>
      <c r="D3061" s="11">
        <v>145</v>
      </c>
      <c r="G3061" t="s">
        <v>2574</v>
      </c>
    </row>
    <row r="3062" spans="1:7">
      <c r="A3062" s="1445" t="s">
        <v>783</v>
      </c>
      <c r="B3062" s="1445" t="s">
        <v>2402</v>
      </c>
      <c r="C3062" s="23">
        <v>46156</v>
      </c>
      <c r="F3062" s="11" t="s">
        <v>2587</v>
      </c>
      <c r="G3062" t="s">
        <v>2574</v>
      </c>
    </row>
    <row r="3063" spans="1:7">
      <c r="A3063" s="178" t="s">
        <v>863</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806</v>
      </c>
      <c r="B3065" s="1235" t="s">
        <v>54</v>
      </c>
      <c r="C3065" s="23">
        <v>46157</v>
      </c>
      <c r="D3065" s="89">
        <v>1240</v>
      </c>
      <c r="G3065" t="s">
        <v>2574</v>
      </c>
    </row>
    <row r="3066" spans="1:7">
      <c r="A3066" s="1439" t="s">
        <v>623</v>
      </c>
      <c r="B3066" s="1235" t="s">
        <v>473</v>
      </c>
      <c r="C3066" s="23">
        <v>46157</v>
      </c>
      <c r="D3066" s="11">
        <v>540</v>
      </c>
      <c r="G3066" t="s">
        <v>2574</v>
      </c>
    </row>
    <row r="3067" spans="1:7">
      <c r="A3067" s="1450" t="s">
        <v>815</v>
      </c>
      <c r="B3067" s="1441" t="s">
        <v>1485</v>
      </c>
      <c r="C3067" s="23">
        <v>46157</v>
      </c>
      <c r="D3067" s="11">
        <v>225</v>
      </c>
      <c r="G3067" t="s">
        <v>2574</v>
      </c>
    </row>
    <row r="3068" spans="1:7">
      <c r="A3068" s="1235" t="s">
        <v>846</v>
      </c>
      <c r="B3068" s="1235" t="s">
        <v>2575</v>
      </c>
      <c r="C3068" s="23">
        <v>46157</v>
      </c>
      <c r="D3068" s="11">
        <v>770</v>
      </c>
      <c r="G3068" t="s">
        <v>2574</v>
      </c>
    </row>
    <row r="3069" spans="1:7">
      <c r="A3069" s="1235" t="s">
        <v>672</v>
      </c>
      <c r="B3069" s="1235" t="s">
        <v>2575</v>
      </c>
      <c r="C3069" s="23">
        <v>46157</v>
      </c>
      <c r="D3069" s="11">
        <v>191</v>
      </c>
      <c r="G3069" t="s">
        <v>2574</v>
      </c>
    </row>
    <row r="3070" spans="1:7">
      <c r="A3070" s="1442" t="s">
        <v>847</v>
      </c>
      <c r="B3070" s="1442" t="s">
        <v>2579</v>
      </c>
      <c r="C3070" s="23">
        <v>46157</v>
      </c>
      <c r="E3070" s="250">
        <v>5050</v>
      </c>
      <c r="F3070" s="11" t="s">
        <v>2590</v>
      </c>
      <c r="G3070" t="s">
        <v>2574</v>
      </c>
    </row>
    <row r="3071" spans="1:7">
      <c r="A3071" s="1180" t="s">
        <v>769</v>
      </c>
      <c r="B3071" s="1180" t="s">
        <v>2563</v>
      </c>
      <c r="C3071" s="23">
        <v>46157</v>
      </c>
      <c r="D3071" s="11">
        <v>931</v>
      </c>
      <c r="G3071" t="s">
        <v>2574</v>
      </c>
    </row>
    <row r="3072" spans="1:7">
      <c r="A3072" s="1181" t="s">
        <v>781</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806</v>
      </c>
      <c r="B3074" s="1222" t="s">
        <v>54</v>
      </c>
      <c r="C3074" s="23">
        <v>46160</v>
      </c>
      <c r="D3074" s="89">
        <v>1210</v>
      </c>
      <c r="G3074" t="s">
        <v>2574</v>
      </c>
    </row>
    <row r="3075" spans="1:7">
      <c r="A3075" s="1445" t="s">
        <v>623</v>
      </c>
      <c r="B3075" s="1223" t="s">
        <v>473</v>
      </c>
      <c r="C3075" s="23">
        <v>46160</v>
      </c>
      <c r="D3075" s="11">
        <v>585</v>
      </c>
      <c r="G3075" t="s">
        <v>2574</v>
      </c>
    </row>
    <row r="3076" spans="1:7">
      <c r="A3076" s="1445" t="s">
        <v>815</v>
      </c>
      <c r="B3076" s="1223" t="s">
        <v>1485</v>
      </c>
      <c r="C3076" s="23">
        <v>46160</v>
      </c>
      <c r="D3076" s="11">
        <v>280</v>
      </c>
      <c r="G3076" t="s">
        <v>2574</v>
      </c>
    </row>
    <row r="3077" spans="1:7">
      <c r="A3077" s="1223" t="s">
        <v>810</v>
      </c>
      <c r="B3077" s="1223" t="s">
        <v>54</v>
      </c>
      <c r="C3077" s="23">
        <v>46160</v>
      </c>
      <c r="F3077" s="1173" t="s">
        <v>1976</v>
      </c>
      <c r="G3077" t="s">
        <v>2574</v>
      </c>
    </row>
    <row r="3078" spans="1:7">
      <c r="A3078" s="1223" t="s">
        <v>846</v>
      </c>
      <c r="B3078" s="1223" t="s">
        <v>2575</v>
      </c>
      <c r="C3078" s="23">
        <v>46160</v>
      </c>
      <c r="D3078" s="89">
        <v>1126</v>
      </c>
      <c r="G3078" t="s">
        <v>2574</v>
      </c>
    </row>
    <row r="3079" spans="1:7">
      <c r="A3079" s="1223" t="s">
        <v>672</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806</v>
      </c>
      <c r="B3081" s="1222" t="s">
        <v>54</v>
      </c>
      <c r="C3081" s="23">
        <v>46161</v>
      </c>
      <c r="D3081" s="89">
        <v>1966</v>
      </c>
      <c r="G3081" t="s">
        <v>2574</v>
      </c>
    </row>
    <row r="3082" spans="1:7">
      <c r="A3082" s="1445" t="s">
        <v>623</v>
      </c>
      <c r="B3082" s="1223" t="s">
        <v>473</v>
      </c>
      <c r="C3082" s="23">
        <v>46161</v>
      </c>
      <c r="D3082" s="11">
        <v>464</v>
      </c>
      <c r="G3082" t="s">
        <v>2574</v>
      </c>
    </row>
    <row r="3083" spans="1:7">
      <c r="A3083" s="1445" t="s">
        <v>815</v>
      </c>
      <c r="B3083" s="1223" t="s">
        <v>1485</v>
      </c>
      <c r="C3083" s="23">
        <v>46161</v>
      </c>
      <c r="E3083" s="74">
        <v>705</v>
      </c>
      <c r="F3083" s="1173" t="s">
        <v>2591</v>
      </c>
      <c r="G3083" t="s">
        <v>2574</v>
      </c>
    </row>
    <row r="3084" spans="1:7">
      <c r="A3084" s="1223" t="s">
        <v>810</v>
      </c>
      <c r="B3084" s="1223" t="s">
        <v>54</v>
      </c>
      <c r="C3084" s="23">
        <v>46161</v>
      </c>
      <c r="D3084" s="89">
        <v>1000</v>
      </c>
      <c r="G3084" t="s">
        <v>2574</v>
      </c>
    </row>
    <row r="3085" spans="1:7">
      <c r="A3085" s="1445" t="s">
        <v>783</v>
      </c>
      <c r="B3085" s="1223" t="s">
        <v>2402</v>
      </c>
      <c r="C3085" s="23">
        <v>46161</v>
      </c>
      <c r="D3085" s="11">
        <v>200</v>
      </c>
      <c r="G3085" t="s">
        <v>2574</v>
      </c>
    </row>
    <row r="3086" spans="1:7">
      <c r="A3086" s="1452" t="s">
        <v>783</v>
      </c>
      <c r="B3086" s="1446" t="s">
        <v>1485</v>
      </c>
      <c r="C3086" s="23">
        <v>46161</v>
      </c>
      <c r="D3086" s="11">
        <v>45</v>
      </c>
      <c r="E3086" s="74">
        <v>345</v>
      </c>
      <c r="F3086" s="11" t="s">
        <v>2592</v>
      </c>
      <c r="G3086" t="s">
        <v>2574</v>
      </c>
    </row>
    <row r="3087" spans="1:7">
      <c r="A3087" s="1223" t="s">
        <v>846</v>
      </c>
      <c r="B3087" s="1223" t="s">
        <v>2575</v>
      </c>
      <c r="C3087" s="23">
        <v>46161</v>
      </c>
      <c r="D3087" s="11">
        <v>879</v>
      </c>
      <c r="F3087" s="11" t="s">
        <v>2593</v>
      </c>
      <c r="G3087" t="s">
        <v>2574</v>
      </c>
    </row>
    <row r="3088" spans="1:7">
      <c r="A3088" s="1223" t="s">
        <v>672</v>
      </c>
      <c r="B3088" s="1223" t="s">
        <v>2575</v>
      </c>
      <c r="C3088" s="23">
        <v>46161</v>
      </c>
      <c r="D3088" s="11">
        <v>364</v>
      </c>
      <c r="G3088" t="s">
        <v>2574</v>
      </c>
    </row>
    <row r="3089" spans="1:7">
      <c r="A3089" s="240" t="s">
        <v>858</v>
      </c>
      <c r="B3089" s="240" t="s">
        <v>2563</v>
      </c>
      <c r="C3089" s="23">
        <v>46161</v>
      </c>
      <c r="F3089" s="11" t="s">
        <v>2594</v>
      </c>
      <c r="G3089" t="s">
        <v>2574</v>
      </c>
    </row>
    <row r="3090" spans="1:7">
      <c r="A3090" s="244" t="s">
        <v>781</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806</v>
      </c>
      <c r="B3092" s="1222" t="s">
        <v>54</v>
      </c>
      <c r="C3092" s="23">
        <v>46162</v>
      </c>
      <c r="D3092" s="11">
        <v>189</v>
      </c>
      <c r="F3092" s="11" t="s">
        <v>2595</v>
      </c>
      <c r="G3092" t="s">
        <v>2574</v>
      </c>
    </row>
    <row r="3093" spans="1:7">
      <c r="A3093" s="1445" t="s">
        <v>623</v>
      </c>
      <c r="B3093" s="1223" t="s">
        <v>473</v>
      </c>
      <c r="C3093" s="23">
        <v>46162</v>
      </c>
      <c r="D3093" s="11">
        <v>579</v>
      </c>
      <c r="G3093" t="s">
        <v>2574</v>
      </c>
    </row>
    <row r="3094" spans="1:7">
      <c r="A3094" s="1224" t="s">
        <v>611</v>
      </c>
      <c r="B3094" s="1223" t="s">
        <v>54</v>
      </c>
      <c r="C3094" s="23">
        <v>46162</v>
      </c>
      <c r="D3094" s="89">
        <v>2164</v>
      </c>
      <c r="G3094" t="s">
        <v>2574</v>
      </c>
    </row>
    <row r="3095" spans="1:7">
      <c r="A3095" s="1223" t="s">
        <v>846</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4" t="s">
        <v>543</v>
      </c>
      <c r="B3098" s="1441" t="s">
        <v>1485</v>
      </c>
      <c r="C3098" s="23">
        <v>46163</v>
      </c>
      <c r="G3098" t="s">
        <v>2574</v>
      </c>
    </row>
    <row r="3099" spans="1:7">
      <c r="A3099" s="1180" t="s">
        <v>849</v>
      </c>
      <c r="B3099" s="1441" t="s">
        <v>1485</v>
      </c>
      <c r="C3099" s="23">
        <v>46163</v>
      </c>
      <c r="E3099" s="250">
        <v>1418</v>
      </c>
      <c r="F3099" s="11" t="s">
        <v>2598</v>
      </c>
      <c r="G3099" t="s">
        <v>2574</v>
      </c>
    </row>
    <row r="3100" spans="1:7">
      <c r="A3100" s="1467" t="s">
        <v>801</v>
      </c>
      <c r="B3100" s="1234" t="s">
        <v>54</v>
      </c>
      <c r="C3100" s="23">
        <v>46163</v>
      </c>
      <c r="D3100" s="11">
        <v>60</v>
      </c>
      <c r="F3100" s="11" t="s">
        <v>2599</v>
      </c>
      <c r="G3100" t="s">
        <v>2574</v>
      </c>
    </row>
    <row r="3101" spans="1:7">
      <c r="A3101" s="1235" t="s">
        <v>611</v>
      </c>
      <c r="B3101" s="1235" t="s">
        <v>54</v>
      </c>
      <c r="C3101" s="23">
        <v>46163</v>
      </c>
      <c r="D3101" s="89">
        <v>2748</v>
      </c>
      <c r="G3101" t="s">
        <v>2574</v>
      </c>
    </row>
    <row r="3102" spans="1:7">
      <c r="A3102" s="1439" t="s">
        <v>623</v>
      </c>
      <c r="B3102" s="1235" t="s">
        <v>473</v>
      </c>
      <c r="C3102" s="23">
        <v>46163</v>
      </c>
      <c r="D3102" s="11">
        <v>300</v>
      </c>
      <c r="G3102" t="s">
        <v>2574</v>
      </c>
    </row>
    <row r="3103" spans="1:7">
      <c r="A3103" s="1235" t="s">
        <v>846</v>
      </c>
      <c r="B3103" s="1235" t="s">
        <v>2575</v>
      </c>
      <c r="C3103" s="23">
        <v>46163</v>
      </c>
      <c r="D3103" s="11">
        <v>71</v>
      </c>
      <c r="G3103" t="s">
        <v>2574</v>
      </c>
    </row>
    <row r="3104" spans="1:7">
      <c r="A3104" s="1235" t="s">
        <v>672</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858</v>
      </c>
      <c r="B3106" s="1180" t="s">
        <v>2563</v>
      </c>
      <c r="C3106" s="23">
        <v>46163</v>
      </c>
      <c r="F3106" s="11" t="s">
        <v>104</v>
      </c>
      <c r="G3106" t="s">
        <v>2574</v>
      </c>
    </row>
    <row r="3107" spans="1:7">
      <c r="A3107" s="1181" t="s">
        <v>860</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611</v>
      </c>
      <c r="B3109" s="1222" t="s">
        <v>54</v>
      </c>
      <c r="C3109" s="23">
        <v>46164</v>
      </c>
      <c r="D3109" s="89">
        <v>1060</v>
      </c>
      <c r="G3109" t="s">
        <v>2574</v>
      </c>
    </row>
    <row r="3110" spans="1:7">
      <c r="A3110" s="1445" t="s">
        <v>623</v>
      </c>
      <c r="B3110" s="1223" t="s">
        <v>473</v>
      </c>
      <c r="C3110" s="23">
        <v>46164</v>
      </c>
      <c r="D3110" s="11">
        <v>216</v>
      </c>
      <c r="G3110" t="s">
        <v>2574</v>
      </c>
    </row>
    <row r="3111" spans="1:7">
      <c r="A3111" s="1469" t="s">
        <v>631</v>
      </c>
      <c r="B3111" s="1223" t="s">
        <v>473</v>
      </c>
      <c r="C3111" s="23">
        <v>46164</v>
      </c>
      <c r="D3111" s="11">
        <v>351</v>
      </c>
      <c r="G3111" t="s">
        <v>2574</v>
      </c>
    </row>
    <row r="3112" spans="1:7">
      <c r="A3112" s="1223" t="s">
        <v>672</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858</v>
      </c>
      <c r="B3114" s="240" t="s">
        <v>2563</v>
      </c>
      <c r="C3114" s="23">
        <v>46164</v>
      </c>
      <c r="F3114" s="11" t="s">
        <v>104</v>
      </c>
      <c r="G3114" t="s">
        <v>2574</v>
      </c>
    </row>
    <row r="3115" spans="1:7">
      <c r="A3115" s="244" t="s">
        <v>860</v>
      </c>
      <c r="B3115" s="244" t="s">
        <v>2563</v>
      </c>
      <c r="C3115" s="23">
        <v>46164</v>
      </c>
      <c r="D3115" s="11">
        <v>241</v>
      </c>
      <c r="F3115" s="11" t="s">
        <v>104</v>
      </c>
      <c r="G3115" t="s">
        <v>2574</v>
      </c>
    </row>
    <row r="3116" spans="1:7">
      <c r="C3116" s="23">
        <v>46167</v>
      </c>
      <c r="G3116" t="s">
        <v>2574</v>
      </c>
    </row>
    <row r="3117" spans="1:7">
      <c r="A3117" s="1222" t="s">
        <v>543</v>
      </c>
      <c r="B3117" s="1222" t="s">
        <v>1485</v>
      </c>
      <c r="C3117" s="23">
        <v>46168</v>
      </c>
      <c r="G3117" t="s">
        <v>2574</v>
      </c>
    </row>
    <row r="3118" spans="1:7">
      <c r="A3118" s="1223" t="s">
        <v>561</v>
      </c>
      <c r="B3118" s="1223" t="s">
        <v>1485</v>
      </c>
      <c r="C3118" s="23">
        <v>46168</v>
      </c>
      <c r="G3118" t="s">
        <v>2574</v>
      </c>
    </row>
    <row r="3119" spans="1:7">
      <c r="A3119" s="1222" t="s">
        <v>611</v>
      </c>
      <c r="B3119" s="1222" t="s">
        <v>54</v>
      </c>
      <c r="C3119" s="23">
        <v>46168</v>
      </c>
      <c r="G3119" t="s">
        <v>2574</v>
      </c>
    </row>
    <row r="3120" spans="1:7">
      <c r="A3120" s="1445" t="s">
        <v>623</v>
      </c>
      <c r="B3120" s="1223" t="s">
        <v>473</v>
      </c>
      <c r="C3120" s="23">
        <v>46168</v>
      </c>
      <c r="G3120" t="s">
        <v>2574</v>
      </c>
    </row>
    <row r="3121" spans="1:7">
      <c r="A3121" s="1469" t="s">
        <v>631</v>
      </c>
      <c r="B3121" s="1223" t="s">
        <v>473</v>
      </c>
      <c r="C3121" s="23">
        <v>46168</v>
      </c>
      <c r="G3121" t="s">
        <v>2574</v>
      </c>
    </row>
    <row r="3122" spans="1:7">
      <c r="A3122" s="1223" t="s">
        <v>617</v>
      </c>
      <c r="B3122" s="1223" t="s">
        <v>54</v>
      </c>
      <c r="C3122" s="23">
        <v>46168</v>
      </c>
      <c r="G3122" t="s">
        <v>2574</v>
      </c>
    </row>
    <row r="3123" spans="1:7">
      <c r="A3123" s="1223" t="s">
        <v>672</v>
      </c>
      <c r="B3123" s="1223" t="s">
        <v>2575</v>
      </c>
      <c r="C3123" s="23">
        <v>46168</v>
      </c>
      <c r="G3123" t="s">
        <v>2574</v>
      </c>
    </row>
    <row r="3124" spans="1:7">
      <c r="A3124" s="1515" t="s">
        <v>772</v>
      </c>
      <c r="B3124" s="244" t="s">
        <v>2563</v>
      </c>
      <c r="C3124" s="23">
        <v>46168</v>
      </c>
      <c r="G3124" t="s">
        <v>2574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2">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2"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2"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2">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2">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2">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2">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2">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2">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2">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2">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2">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2">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2">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2">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2">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2">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2">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2">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2">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2">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2">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2">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2">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2">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2">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2">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2">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2">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2">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2">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North Oaks Estates</v>
      </c>
      <c r="B72" s="940" t="str">
        <v>Bradenton</v>
      </c>
      <c r="C72" s="941">
        <v>46160</v>
      </c>
      <c r="D72" s="940">
        <v>107</v>
      </c>
      <c r="E72" s="940" t="str">
        <v>Pending</v>
      </c>
      <c r="F72" s="940" t="str">
        <v>Yes</v>
      </c>
      <c r="G72" s="940">
        <v>175204.4</v>
      </c>
      <c r="H72" s="940" t="str">
        <v>Yes</v>
      </c>
      <c r="I72" s="940">
        <v>8686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2">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D-HDF708</v>
      </c>
      <c r="B74" s="940" t="str">
        <v>Fort Myers</v>
      </c>
      <c r="C74" s="941">
        <v>46081</v>
      </c>
      <c r="D74" s="940">
        <v>88</v>
      </c>
      <c r="E74" s="940" t="str">
        <v>Pending</v>
      </c>
      <c r="F74" s="940" t="str">
        <v>Yes</v>
      </c>
      <c r="G74" s="940">
        <v>79638</v>
      </c>
      <c r="H74" s="940" t="str">
        <v>Yes</v>
      </c>
      <c r="I74" s="940">
        <v>6613</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2">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2">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2">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2">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2">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2">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2">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2">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2">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2">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2">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2">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2">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2">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2">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2">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2">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2">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2">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2">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2">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2">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2">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2">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2">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2">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2">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2">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2"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2"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2"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2"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2">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2">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2">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2">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2">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2">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2">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2">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2">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2">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2">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2">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2">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2">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2">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2">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2">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2">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2">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2">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2">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2">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2">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D-HSW422</v>
      </c>
      <c r="B131" s="940" t="str">
        <v>Kissimmee</v>
      </c>
      <c r="C131" s="941">
        <v>46188</v>
      </c>
      <c r="D131" s="940">
        <v>89</v>
      </c>
      <c r="E131" s="940" t="str">
        <v>Pending</v>
      </c>
      <c r="F131" s="940" t="str">
        <v>Yes</v>
      </c>
      <c r="G131" s="940">
        <v>114642</v>
      </c>
      <c r="H131" s="940" t="str">
        <v>Yes</v>
      </c>
      <c r="I131" s="940">
        <v>9537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2">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2">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2">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2">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2">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2">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2">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2">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2">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2">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2">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2">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2">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2">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2">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2">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2">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2">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2">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2">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2">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2">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D-HSW445</v>
      </c>
      <c r="B154" s="1175" t="str">
        <v>Kissimmee</v>
      </c>
      <c r="C154" s="1176">
        <v>46340</v>
      </c>
      <c r="D154" s="1175">
        <v>84</v>
      </c>
      <c r="E154" s="1175" t="str">
        <v>Pending</v>
      </c>
      <c r="F154" s="1175" t="str">
        <v>Yes</v>
      </c>
      <c r="G154" s="1175">
        <v>75682</v>
      </c>
      <c r="H154" s="1175" t="str">
        <v>Yes</v>
      </c>
      <c r="I154" s="1177">
        <v>5873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D-HSW446</v>
      </c>
      <c r="B155" s="1175" t="str">
        <v>Kissimmee</v>
      </c>
      <c r="C155" s="1176">
        <v>46340</v>
      </c>
      <c r="D155" s="1175">
        <v>55</v>
      </c>
      <c r="E155" s="1175" t="str">
        <v>Pending</v>
      </c>
      <c r="F155" s="1175" t="str">
        <v>Yes</v>
      </c>
      <c r="G155" s="1175">
        <v>60784</v>
      </c>
      <c r="H155" s="1175" t="str">
        <v>Yes</v>
      </c>
      <c r="I155" s="1177">
        <v>4945</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D-HSW447</v>
      </c>
      <c r="B156" s="1175" t="str">
        <v>Kissimmee</v>
      </c>
      <c r="C156" s="1176">
        <v>46248</v>
      </c>
      <c r="D156" s="1175">
        <v>54</v>
      </c>
      <c r="E156" s="1175" t="str">
        <v>Pending</v>
      </c>
      <c r="F156" s="1175" t="str">
        <v>Yes</v>
      </c>
      <c r="G156" s="1175">
        <v>52670</v>
      </c>
      <c r="H156" s="1175" t="str">
        <v>Yes</v>
      </c>
      <c r="I156" s="1177">
        <v>4275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D-HSW448</v>
      </c>
      <c r="B157" s="1175" t="str">
        <v>Kissimmee</v>
      </c>
      <c r="C157" s="1176">
        <v>46102</v>
      </c>
      <c r="D157" s="1175">
        <v>88</v>
      </c>
      <c r="E157" s="1175" t="str">
        <v>Pending</v>
      </c>
      <c r="F157" s="1175" t="str">
        <v>No</v>
      </c>
      <c r="G157" s="1175">
        <v>0</v>
      </c>
      <c r="H157" s="1175" t="str">
        <v>No</v>
      </c>
      <c r="I157" s="1177">
        <v>6378</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FB-HSW406</v>
      </c>
      <c r="B158" s="1175" t="str">
        <v>Kissimmee</v>
      </c>
      <c r="C158" s="1176">
        <v>46102</v>
      </c>
      <c r="D158" s="1175">
        <v>0</v>
      </c>
      <c r="E158" s="1175" t="str">
        <v>Pending</v>
      </c>
      <c r="F158" s="1175" t="str">
        <v>No</v>
      </c>
      <c r="G158" s="1175">
        <v>0</v>
      </c>
      <c r="H158" s="1175" t="str">
        <v>No</v>
      </c>
      <c r="I158" s="1177">
        <v>7373</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FB-HSW416</v>
      </c>
      <c r="B159" s="1175" t="str">
        <v>Kissimmee</v>
      </c>
      <c r="C159" s="1176">
        <v>46102</v>
      </c>
      <c r="D159" s="1175">
        <v>0</v>
      </c>
      <c r="E159" s="1175" t="str">
        <v>Pending</v>
      </c>
      <c r="F159" s="1175" t="str">
        <v>No</v>
      </c>
      <c r="G159" s="1175">
        <v>0</v>
      </c>
      <c r="H159" s="1175" t="str">
        <v>No</v>
      </c>
      <c r="I159" s="1177">
        <v>5781</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FB-HSW417</v>
      </c>
      <c r="B160" s="1175" t="str">
        <v>Kissimmee</v>
      </c>
      <c r="C160" s="1176">
        <v>46102</v>
      </c>
      <c r="D160" s="1175">
        <v>0</v>
      </c>
      <c r="E160" s="1175" t="str">
        <v>Pending</v>
      </c>
      <c r="F160" s="1175" t="str">
        <v>No</v>
      </c>
      <c r="G160" s="1175">
        <v>0</v>
      </c>
      <c r="H160" s="1175" t="str">
        <v>No</v>
      </c>
      <c r="I160" s="1177">
        <v>9051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FB-HSW419</v>
      </c>
      <c r="B161" s="1175" t="str">
        <v>Kissimmee</v>
      </c>
      <c r="C161" s="1176">
        <v>46102</v>
      </c>
      <c r="D161" s="1175">
        <v>0</v>
      </c>
      <c r="E161" s="1175" t="str">
        <v>Pending</v>
      </c>
      <c r="F161" s="1175" t="str">
        <v>No</v>
      </c>
      <c r="G161" s="1175">
        <v>0</v>
      </c>
      <c r="H161" s="1175" t="str">
        <v>No</v>
      </c>
      <c r="I161" s="1177">
        <v>7261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FB-HSW425</v>
      </c>
      <c r="B162" s="1175" t="str">
        <v>Kissimmee</v>
      </c>
      <c r="C162" s="1176">
        <v>46102</v>
      </c>
      <c r="D162" s="1175">
        <v>0</v>
      </c>
      <c r="E162" s="1175" t="str">
        <v>Pending</v>
      </c>
      <c r="F162" s="1175" t="str">
        <v>No</v>
      </c>
      <c r="G162" s="1175">
        <v>0</v>
      </c>
      <c r="H162" s="1175" t="str">
        <v>No</v>
      </c>
      <c r="I162" s="1177">
        <v>9638</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FB-HSW443</v>
      </c>
      <c r="B163" s="1175" t="str">
        <v>Kissimmee</v>
      </c>
      <c r="C163" s="1176">
        <v>46102</v>
      </c>
      <c r="D163" s="1175">
        <v>0</v>
      </c>
      <c r="E163" s="1175" t="str">
        <v>Pending</v>
      </c>
      <c r="F163" s="1175" t="str">
        <v>No</v>
      </c>
      <c r="G163" s="1175">
        <v>0</v>
      </c>
      <c r="H163" s="1175" t="str">
        <v>No</v>
      </c>
      <c r="I163" s="1177">
        <v>8746</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
      </c>
      <c r="B164" s="1175" t="str">
        <v/>
      </c>
      <c r="C164" s="1176" t="str">
        <v/>
      </c>
      <c r="D164" s="1175" t="str">
        <v/>
      </c>
      <c r="E164" s="1175" t="str">
        <v/>
      </c>
      <c r="F164" s="1175" t="str">
        <v/>
      </c>
      <c r="G164" s="1175" t="str">
        <v/>
      </c>
      <c r="H164" s="1175" t="str">
        <v/>
      </c>
      <c r="I164" s="1177" t="str">
        <v/>
      </c>
      <c r="J164" s="1177" t="str">
        <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Market 10 NTP Number</v>
      </c>
      <c r="B165" s="1175" t="str">
        <v>AREA</v>
      </c>
      <c r="C165" s="1176" t="str">
        <v>SOW TSD Date</v>
      </c>
      <c r="D165" s="1175" t="str">
        <v>HHP</v>
      </c>
      <c r="E165" s="1175" t="str">
        <v>Permit Status</v>
      </c>
      <c r="F165" s="1175" t="str">
        <v>SOW Received</v>
      </c>
      <c r="G165" s="1175" t="str">
        <v>SOW Estimated Cost</v>
      </c>
      <c r="H165" s="1175" t="str">
        <v>NTP Received</v>
      </c>
      <c r="I165" s="1177" t="str">
        <v>Footage UG</v>
      </c>
      <c r="J165" s="1177" t="str">
        <v xml:space="preserve">Fiber Placement and Splice Only Footage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D-HBR254</v>
      </c>
      <c r="B166" s="1175" t="str">
        <v>Miami</v>
      </c>
      <c r="C166" s="1176">
        <v>46173</v>
      </c>
      <c r="D166" s="1175">
        <v>71</v>
      </c>
      <c r="E166" s="1175" t="str">
        <v>Received</v>
      </c>
      <c r="F166" s="1175" t="str">
        <v>Yes</v>
      </c>
      <c r="G166" s="1175">
        <v>74320.899999999994</v>
      </c>
      <c r="H166" s="1175" t="str">
        <v>Yes</v>
      </c>
      <c r="I166" s="1177">
        <v>5990</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D-HBR255</v>
      </c>
      <c r="B167" s="1175" t="str">
        <v>Miami</v>
      </c>
      <c r="C167" s="1176">
        <v>46203</v>
      </c>
      <c r="D167" s="1175">
        <v>88</v>
      </c>
      <c r="E167" s="1175" t="str">
        <v>Received</v>
      </c>
      <c r="F167" s="1175" t="str">
        <v>Yes</v>
      </c>
      <c r="G167" s="1175">
        <v>88069</v>
      </c>
      <c r="H167" s="1175" t="str">
        <v>Yes</v>
      </c>
      <c r="I167" s="1177">
        <v>7242</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D-HBR256</v>
      </c>
      <c r="B168" s="1175" t="str">
        <v>Miami</v>
      </c>
      <c r="C168" s="1176">
        <v>46326</v>
      </c>
      <c r="D168" s="1175">
        <v>73</v>
      </c>
      <c r="E168" s="1175" t="str">
        <v>Received</v>
      </c>
      <c r="F168" s="1175" t="str">
        <v>Yes</v>
      </c>
      <c r="G168" s="1175">
        <v>99925.7</v>
      </c>
      <c r="H168" s="1175" t="str">
        <v>Yes</v>
      </c>
      <c r="I168" s="1177">
        <v>7660</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D-HBR257</v>
      </c>
      <c r="B169" s="1175" t="str">
        <v>Miami</v>
      </c>
      <c r="C169" s="1176">
        <v>46326</v>
      </c>
      <c r="D169" s="1175">
        <v>87</v>
      </c>
      <c r="E169" s="1175" t="str">
        <v>Received</v>
      </c>
      <c r="F169" s="1175" t="str">
        <v>Yes</v>
      </c>
      <c r="G169" s="1175">
        <v>108458.4</v>
      </c>
      <c r="H169" s="1175" t="str">
        <v>Yes</v>
      </c>
      <c r="I169" s="1177">
        <v>8596</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D-HBR258</v>
      </c>
      <c r="B170" s="1175" t="str">
        <v>Miami</v>
      </c>
      <c r="C170" s="1176">
        <v>46326</v>
      </c>
      <c r="D170" s="1175">
        <v>70</v>
      </c>
      <c r="E170" s="1175" t="str">
        <v>Received</v>
      </c>
      <c r="F170" s="1175" t="str">
        <v>Yes</v>
      </c>
      <c r="G170" s="1175">
        <v>70105.25</v>
      </c>
      <c r="H170" s="1175" t="str">
        <v>Yes</v>
      </c>
      <c r="I170" s="1177">
        <v>5648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D-HBR259</v>
      </c>
      <c r="B171" s="1175" t="str">
        <v>Miami</v>
      </c>
      <c r="C171" s="1176">
        <v>46326</v>
      </c>
      <c r="D171" s="1175">
        <v>77</v>
      </c>
      <c r="E171" s="1175" t="str">
        <v>Received</v>
      </c>
      <c r="F171" s="1175" t="str">
        <v>Yes</v>
      </c>
      <c r="G171" s="1175">
        <v>78047.350000000006</v>
      </c>
      <c r="H171" s="1175" t="str">
        <v>Yes</v>
      </c>
      <c r="I171" s="1177">
        <v>6238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D-HBR260</v>
      </c>
      <c r="B172" s="1175" t="str">
        <v>Miami</v>
      </c>
      <c r="C172" s="1176">
        <v>46326</v>
      </c>
      <c r="D172" s="1175">
        <v>52</v>
      </c>
      <c r="E172" s="1175" t="str">
        <v>Received</v>
      </c>
      <c r="F172" s="1175" t="str">
        <v>Yes</v>
      </c>
      <c r="G172" s="1175">
        <v>91411.65</v>
      </c>
      <c r="H172" s="1175" t="str">
        <v>Yes</v>
      </c>
      <c r="I172" s="1177">
        <v>5926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D-HBR261</v>
      </c>
      <c r="B173" s="1175" t="str">
        <v>Miami</v>
      </c>
      <c r="C173" s="1176">
        <v>46326</v>
      </c>
      <c r="D173" s="1175">
        <v>81</v>
      </c>
      <c r="E173" s="1175" t="str">
        <v>Received</v>
      </c>
      <c r="F173" s="1175" t="str">
        <v>Yes</v>
      </c>
      <c r="G173" s="1175">
        <v>105892.05</v>
      </c>
      <c r="H173" s="1175" t="str">
        <v>Yes</v>
      </c>
      <c r="I173" s="1177">
        <v>8641</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D-HBR262</v>
      </c>
      <c r="B174" s="1175" t="str">
        <v>Miami</v>
      </c>
      <c r="C174" s="1176">
        <v>46326</v>
      </c>
      <c r="D174" s="1175">
        <v>79</v>
      </c>
      <c r="E174" s="1175" t="str">
        <v>Received</v>
      </c>
      <c r="F174" s="1175" t="str">
        <v>Yes</v>
      </c>
      <c r="G174" s="1175">
        <v>88420</v>
      </c>
      <c r="H174" s="1175" t="str">
        <v>Yes</v>
      </c>
      <c r="I174" s="1177">
        <v>7502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FB-HBR252</v>
      </c>
      <c r="B175" s="1175" t="str">
        <v>Miami</v>
      </c>
      <c r="C175" s="1176">
        <v>46173</v>
      </c>
      <c r="D175" s="1175">
        <v>0</v>
      </c>
      <c r="E175" s="1175" t="str">
        <v>Received</v>
      </c>
      <c r="F175" s="1175" t="str">
        <v>Yes</v>
      </c>
      <c r="G175" s="1175">
        <v>50239.7</v>
      </c>
      <c r="H175" s="1175" t="str">
        <v>Yes</v>
      </c>
      <c r="I175" s="1177">
        <v>3682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c r="B176" s="1175"/>
      <c r="C176" s="1176"/>
      <c r="D176" s="1175"/>
      <c r="E176" s="1175"/>
      <c r="F176" s="1175"/>
      <c r="G176" s="1175"/>
      <c r="H176" s="1175"/>
      <c r="I176" s="1177"/>
      <c r="J176" s="1177"/>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6D00D4-AFDD-4AA4-AC98-2D3B50D22C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2026-05-26T12:37:48Z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