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918" documentId="8_{DCF85A03-1EEC-410A-B6A1-333228F65FDB}" xr6:coauthVersionLast="47" xr6:coauthVersionMax="47" xr10:uidLastSave="{8B23AAF9-B21E-492A-B3E4-B59C7C00756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4" r:id="rId12"/>
    <pivotCache cacheId="345" r:id="rId13"/>
    <pivotCache cacheId="346" r:id="rId14"/>
    <pivotCache cacheId="347" r:id="rId15"/>
    <pivotCache cacheId="3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5" i="31"/>
  <c r="Y65" i="31"/>
  <c r="X56" i="31"/>
  <c r="Y56" i="31"/>
  <c r="X67" i="31"/>
  <c r="Y67" i="31"/>
  <c r="X36" i="31"/>
  <c r="Y36" i="31"/>
  <c r="V335" i="30"/>
  <c r="X8" i="2"/>
  <c r="V336" i="30"/>
  <c r="V333" i="30"/>
  <c r="V352" i="30"/>
  <c r="X68" i="31"/>
  <c r="Y68" i="31"/>
  <c r="X10" i="31"/>
  <c r="Y10" i="31"/>
  <c r="X7" i="31"/>
  <c r="Y7" i="31"/>
  <c r="V334" i="30"/>
  <c r="V350" i="30"/>
  <c r="Y99" i="2"/>
  <c r="X99" i="2"/>
  <c r="Y33" i="2"/>
  <c r="Y30"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48" i="2"/>
  <c r="X48" i="2"/>
  <c r="Y67" i="2"/>
  <c r="X67" i="2"/>
  <c r="Y68" i="2"/>
  <c r="X68" i="2"/>
  <c r="Y69" i="2"/>
  <c r="X69" i="2"/>
  <c r="Y71" i="2"/>
  <c r="X71" i="2"/>
  <c r="Y66" i="2"/>
  <c r="X66" i="2"/>
  <c r="Y62" i="2"/>
  <c r="X62" i="2"/>
  <c r="Y63" i="2"/>
  <c r="X63" i="2"/>
  <c r="Y64" i="2"/>
  <c r="X64" i="2"/>
  <c r="Y29" i="31"/>
  <c r="X29" i="31"/>
  <c r="V320" i="30"/>
  <c r="X70" i="31"/>
  <c r="X57" i="31"/>
  <c r="Y57" i="31"/>
  <c r="X53" i="31"/>
  <c r="Y53" i="31"/>
  <c r="X34" i="31"/>
  <c r="Y34" i="31"/>
  <c r="X33" i="31"/>
  <c r="Y33" i="31"/>
  <c r="X93" i="2"/>
  <c r="Y93" i="2"/>
  <c r="X78" i="2"/>
  <c r="Y78" i="2"/>
  <c r="X55" i="2"/>
  <c r="Y55" i="2"/>
  <c r="X47" i="2"/>
  <c r="Y47" i="2"/>
  <c r="X80" i="2"/>
  <c r="Y80" i="2"/>
  <c r="X72" i="2"/>
  <c r="Y72" i="2"/>
  <c r="X65" i="2"/>
  <c r="Y65" i="2"/>
  <c r="X82" i="2"/>
  <c r="Y82" i="2"/>
  <c r="X83" i="2"/>
  <c r="Y83" i="2"/>
  <c r="X79" i="2"/>
  <c r="Y79" i="2"/>
  <c r="V353" i="30"/>
  <c r="X54" i="31"/>
  <c r="Y54" i="31"/>
  <c r="X8" i="31"/>
  <c r="Y8" i="31"/>
  <c r="X66" i="31"/>
  <c r="Y66" i="31"/>
  <c r="X52" i="2"/>
  <c r="Y52" i="2"/>
  <c r="V348" i="30"/>
  <c r="X76" i="2"/>
  <c r="Y76" i="2"/>
  <c r="Y21" i="2"/>
  <c r="X11" i="31"/>
  <c r="Y11" i="31"/>
  <c r="X12" i="31"/>
  <c r="Y12" i="31"/>
  <c r="X47" i="31"/>
  <c r="Y47" i="31"/>
  <c r="X48" i="31"/>
  <c r="Y48" i="31"/>
  <c r="Y63" i="31"/>
  <c r="X63" i="31"/>
  <c r="Y35" i="2"/>
  <c r="Y34" i="2"/>
  <c r="Y32" i="2"/>
  <c r="Y31" i="2"/>
  <c r="Y28" i="2"/>
  <c r="Y27" i="2"/>
  <c r="Y26" i="2"/>
  <c r="Y25" i="2"/>
  <c r="Y24" i="2"/>
  <c r="Y23" i="2"/>
  <c r="Y22" i="2"/>
  <c r="Y20" i="2"/>
  <c r="Y18" i="31"/>
  <c r="X18" i="31"/>
  <c r="Y16" i="31"/>
  <c r="X16" i="31"/>
  <c r="X3" i="2"/>
  <c r="Y3" i="2"/>
  <c r="Y49" i="31"/>
  <c r="X49" i="31"/>
  <c r="X21" i="31"/>
  <c r="Y21" i="31"/>
  <c r="Y62" i="31"/>
  <c r="X62" i="31"/>
  <c r="Y30" i="31"/>
  <c r="X30" i="31"/>
  <c r="Y57" i="2"/>
  <c r="X57" i="2"/>
  <c r="X55" i="31"/>
  <c r="Y55" i="31"/>
  <c r="X28" i="31"/>
  <c r="Y28" i="31"/>
  <c r="X26" i="31"/>
  <c r="Y26" i="31"/>
  <c r="Y17" i="31"/>
  <c r="X17" i="31"/>
  <c r="Y81" i="2"/>
  <c r="X81" i="2"/>
  <c r="Y64" i="31"/>
  <c r="X64" i="31"/>
  <c r="Y32" i="31"/>
  <c r="X32" i="31"/>
  <c r="Y31" i="31"/>
  <c r="X31" i="31"/>
  <c r="V371" i="30"/>
  <c r="Y14" i="31"/>
  <c r="X14"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3" i="31"/>
  <c r="X13" i="31"/>
  <c r="Y27" i="31"/>
  <c r="X27" i="31"/>
  <c r="X50" i="31"/>
  <c r="Y50" i="31"/>
  <c r="X52" i="31"/>
  <c r="Y52" i="31"/>
  <c r="V355" i="30"/>
  <c r="Y41" i="2"/>
  <c r="V180" i="30"/>
  <c r="X19" i="2"/>
  <c r="Y15" i="31"/>
  <c r="X15" i="31"/>
  <c r="V318" i="30"/>
  <c r="V326" i="30"/>
  <c r="V324" i="30"/>
  <c r="X97" i="2"/>
  <c r="Y97" i="2"/>
  <c r="X98" i="2"/>
  <c r="Y98" i="2"/>
  <c r="X100" i="2"/>
  <c r="Y100" i="2"/>
  <c r="X18" i="2"/>
  <c r="X17" i="2"/>
  <c r="A136" i="33"/>
  <c r="B136" i="33"/>
  <c r="C136" i="33"/>
  <c r="D136" i="33"/>
  <c r="E136" i="33"/>
  <c r="F136" i="33"/>
  <c r="G136" i="33"/>
  <c r="H136" i="33"/>
  <c r="X92" i="2"/>
  <c r="Y92" i="2"/>
  <c r="X51" i="31"/>
  <c r="Y51" i="31"/>
  <c r="X46" i="31"/>
  <c r="Y46" i="31"/>
  <c r="Y70" i="2"/>
  <c r="X70" i="2"/>
  <c r="Y73" i="2"/>
  <c r="X73" i="2"/>
  <c r="X74" i="2"/>
  <c r="Y74" i="2"/>
  <c r="X9" i="31"/>
  <c r="Y9" i="31"/>
  <c r="V319" i="30"/>
  <c r="Y69" i="31"/>
  <c r="X69" i="31"/>
  <c r="Y5" i="31"/>
  <c r="X5" i="31"/>
  <c r="Y25" i="31"/>
  <c r="X25" i="31"/>
  <c r="Y4" i="31"/>
  <c r="X4" i="31"/>
  <c r="X87" i="2"/>
  <c r="Y87" i="2"/>
  <c r="X84" i="2"/>
  <c r="Y84" i="2"/>
  <c r="Y17" i="2"/>
  <c r="Y18" i="2"/>
  <c r="X41" i="2"/>
  <c r="Y61" i="31"/>
  <c r="X61" i="31"/>
  <c r="Y45" i="31"/>
  <c r="X45" i="31"/>
  <c r="Y19" i="31"/>
  <c r="X19" i="31"/>
  <c r="Y22" i="31"/>
  <c r="X22" i="31"/>
  <c r="Y8" i="2"/>
  <c r="Y60" i="31"/>
  <c r="X60" i="31"/>
  <c r="Y59" i="31"/>
  <c r="X59" i="31"/>
  <c r="X44" i="31"/>
  <c r="Y44" i="31"/>
  <c r="Y94" i="2"/>
  <c r="X94" i="2"/>
  <c r="Y89" i="2"/>
  <c r="X89" i="2"/>
  <c r="Y85" i="2"/>
  <c r="X85" i="2"/>
  <c r="Y38" i="31"/>
  <c r="X38"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0" i="31"/>
  <c r="Y20" i="31"/>
  <c r="V94" i="30"/>
  <c r="V160" i="30"/>
  <c r="V83" i="30"/>
  <c r="V57" i="30"/>
  <c r="V114" i="30"/>
  <c r="V247" i="30"/>
  <c r="V93" i="30"/>
  <c r="V162" i="30"/>
  <c r="V96" i="30"/>
  <c r="V97" i="30"/>
  <c r="X23" i="31"/>
  <c r="Y23" i="31"/>
  <c r="V95" i="30"/>
  <c r="Y24" i="31"/>
  <c r="X24" i="31"/>
  <c r="V370" i="30"/>
  <c r="V345" i="30"/>
  <c r="V364" i="30"/>
  <c r="V316" i="30"/>
  <c r="V329" i="30"/>
  <c r="X58" i="2"/>
  <c r="Y58"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0" i="31"/>
  <c r="X40" i="31"/>
  <c r="Y40" i="2"/>
  <c r="Y39" i="31"/>
  <c r="X39" i="31"/>
  <c r="V375" i="30"/>
  <c r="Y72" i="31"/>
  <c r="X72" i="31"/>
  <c r="Y43" i="31"/>
  <c r="X43" i="31"/>
  <c r="Y170" i="2"/>
  <c r="Y171" i="2"/>
  <c r="Y172" i="2"/>
  <c r="Y173" i="2"/>
  <c r="Y174" i="2"/>
  <c r="Y175" i="2"/>
  <c r="Y176" i="2"/>
  <c r="V146" i="30"/>
  <c r="V346" i="30"/>
  <c r="Y58" i="31"/>
  <c r="X58" i="31"/>
  <c r="Y42" i="31"/>
  <c r="X42" i="31"/>
  <c r="Y41" i="31"/>
  <c r="X41" i="31"/>
  <c r="Y42" i="2"/>
  <c r="X42" i="2"/>
  <c r="X53" i="2"/>
  <c r="Y53" i="2"/>
  <c r="Y39" i="2"/>
  <c r="X39" i="2"/>
  <c r="X59" i="2"/>
  <c r="X60" i="2"/>
  <c r="X61" i="2"/>
  <c r="X40" i="2"/>
  <c r="X43" i="2"/>
  <c r="Y61" i="2"/>
  <c r="Y60" i="2"/>
  <c r="Y59" i="2"/>
  <c r="Y70"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4" i="30"/>
  <c r="V183" i="30"/>
  <c r="V33" i="30"/>
  <c r="V159" i="30"/>
  <c r="V190" i="30"/>
  <c r="V25" i="30"/>
  <c r="V187" i="30"/>
  <c r="V31" i="30"/>
  <c r="V38" i="30"/>
  <c r="V197" i="30"/>
  <c r="V338" i="30"/>
  <c r="V35" i="30"/>
  <c r="V185" i="30"/>
  <c r="V340" i="30"/>
  <c r="V158" i="30"/>
  <c r="V13" i="30"/>
  <c r="V344" i="30"/>
  <c r="V323" i="30"/>
  <c r="V5" i="30"/>
  <c r="V37" i="30"/>
  <c r="V28" i="30"/>
  <c r="V368" i="30"/>
  <c r="V321" i="30"/>
  <c r="V39" i="30"/>
  <c r="V342" i="30"/>
  <c r="V191" i="30"/>
  <c r="V6" i="30"/>
  <c r="V194" i="30"/>
  <c r="V12" i="30"/>
  <c r="V32" i="30"/>
  <c r="V195" i="30"/>
  <c r="V9" i="30"/>
  <c r="V26" i="30"/>
  <c r="V193" i="30"/>
  <c r="V196" i="30"/>
  <c r="V36"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<sst xmlns="http://schemas.openxmlformats.org/spreadsheetml/2006/main" count="25089" uniqueCount="2992">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</sst>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3" fontId="70" fillId="18" borderId="16" xfId="0" applyNumberFormat="1" applyFont="1" applyFill="1" applyBorder="1" applyAlignment="1">
      <alignment horizontal="center"/>
    </xf>
    <xf numFmtId="3" fontId="86" fillId="18" borderId="16" xfId="0" applyNumberFormat="1" applyFont="1" applyFill="1" applyBorder="1" applyAlignment="1">
      <alignment horizontal="center"/>
    </xf>
    <xf numFmtId="0" fontId="73" fillId="8" borderId="21" xfId="0" applyFont="1" applyFill="1" applyBorder="1" applyAlignment="1">
      <alignment horizontal="center"/>
    </xf>
    <xf numFmtId="3" fontId="2" fillId="18"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91</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45595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6</c:v>
                </c:pt>
                <c:pt idx="4">
                  <c:v>0</c:v>
                </c:pt>
                <c:pt idx="5">
                  <c:v>1</c:v>
                </c:pt>
                <c:pt idx="6">
                  <c:v>2</c:v>
                </c:pt>
                <c:pt idx="7">
                  <c:v>0</c:v>
                </c:pt>
                <c:pt idx="8">
                  <c:v>6</c:v>
                </c:pt>
                <c:pt idx="9">
                  <c:v>31</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041668" createdVersion="8" refreshedVersion="8" minRefreshableVersion="3" recordCount="3911" xr:uid="{E3D0A88A-CBD0-4D66-B171-1D8684787A19}">
  <cacheSource type="worksheet">
    <worksheetSource ref="A1:F1048576" sheet="Daily Production_RAW DATA"/>
  </cacheSource>
  <cacheFields count="6">
    <cacheField name="Project" numFmtId="0">
      <sharedItems containsBlank="1" count="55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7T00:00:00" count="3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107"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39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m/>
    <m/>
    <m/>
  </r>
  <r>
    <x v="469"/>
    <x v="1"/>
    <x v="387"/>
    <m/>
    <m/>
    <m/>
  </r>
  <r>
    <x v="489"/>
    <x v="8"/>
    <x v="387"/>
    <m/>
    <m/>
    <m/>
  </r>
  <r>
    <x v="535"/>
    <x v="8"/>
    <x v="387"/>
    <m/>
    <m/>
    <m/>
  </r>
  <r>
    <x v="530"/>
    <x v="25"/>
    <x v="387"/>
    <m/>
    <m/>
    <m/>
  </r>
  <r>
    <x v="536"/>
    <x v="25"/>
    <x v="387"/>
    <m/>
    <m/>
    <m/>
  </r>
  <r>
    <x v="538"/>
    <x v="58"/>
    <x v="387"/>
    <m/>
    <m/>
    <m/>
  </r>
  <r>
    <x v="463"/>
    <x v="40"/>
    <x v="387"/>
    <m/>
    <m/>
    <m/>
  </r>
  <r>
    <x v="539"/>
    <x v="40"/>
    <x v="387"/>
    <m/>
    <m/>
    <m/>
  </r>
  <r>
    <x v="534"/>
    <x v="57"/>
    <x v="387"/>
    <m/>
    <m/>
    <m/>
  </r>
  <r>
    <x v="508"/>
    <x v="46"/>
    <x v="387"/>
    <m/>
    <m/>
    <m/>
  </r>
  <r>
    <x v="125"/>
    <x v="15"/>
    <x v="3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m/>
    <m/>
    <m/>
    <x v="7"/>
  </r>
  <r>
    <s v="D-HPP638"/>
    <x v="1"/>
    <d v="2026-08-06T00:00:00"/>
    <m/>
    <m/>
    <m/>
    <x v="7"/>
  </r>
  <r>
    <s v="D-HPP303"/>
    <x v="8"/>
    <d v="2026-08-06T00:00:00"/>
    <m/>
    <m/>
    <m/>
    <x v="7"/>
  </r>
  <r>
    <s v="D-HPP314"/>
    <x v="8"/>
    <d v="2026-08-06T00:00:00"/>
    <m/>
    <m/>
    <m/>
    <x v="7"/>
  </r>
  <r>
    <s v="D-HLX504"/>
    <x v="25"/>
    <d v="2026-08-06T00:00:00"/>
    <m/>
    <m/>
    <m/>
    <x v="7"/>
  </r>
  <r>
    <s v="D-HLX505"/>
    <x v="25"/>
    <d v="2026-08-06T00:00:00"/>
    <m/>
    <m/>
    <m/>
    <x v="7"/>
  </r>
  <r>
    <s v="FB-HLX175"/>
    <x v="58"/>
    <d v="2026-08-06T00:00:00"/>
    <m/>
    <m/>
    <m/>
    <x v="7"/>
  </r>
  <r>
    <s v="D-HTG201"/>
    <x v="40"/>
    <d v="2026-08-06T00:00:00"/>
    <m/>
    <m/>
    <m/>
    <x v="7"/>
  </r>
  <r>
    <s v="D-HTG217"/>
    <x v="40"/>
    <d v="2026-08-06T00:00:00"/>
    <m/>
    <m/>
    <m/>
    <x v="7"/>
  </r>
  <r>
    <s v="D-HTG230"/>
    <x v="57"/>
    <d v="2026-08-06T00:00:00"/>
    <m/>
    <m/>
    <m/>
    <x v="7"/>
  </r>
  <r>
    <s v="FB-HTG288"/>
    <x v="46"/>
    <d v="2026-08-06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18"/>
        <item x="22"/>
        <item m="1" x="26"/>
        <item x="12"/>
        <item x="11"/>
        <item m="1" x="24"/>
        <item x="9"/>
        <item m="1" x="27"/>
        <item x="20"/>
        <item x="7"/>
        <item x="19"/>
        <item x="2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18"/>
        <item h="1" m="1" x="28"/>
        <item h="1" x="12"/>
        <item h="1" x="11"/>
        <item h="1" m="1" x="26"/>
        <item h="1" x="9"/>
        <item h="1" m="1" x="29"/>
        <item h="1" x="20"/>
        <item h="1" x="7"/>
        <item h="1" x="19"/>
        <item h="1" x="21"/>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x="5"/>
        <item x="6"/>
        <item x="7"/>
        <item x="8"/>
        <item h="1" x="38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F197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t="default"/>
      </items>
    </pivotField>
    <pivotField dataField="1" compact="0" outline="0" showAll="0"/>
    <pivotField compact="0" outline="0" showAll="0"/>
    <pivotField compact="0" outline="0" showAll="0"/>
  </pivotFields>
  <rowFields count="1">
    <field x="0"/>
  </rowFields>
  <rowItems count="26">
    <i>
      <x v="454"/>
    </i>
    <i>
      <x v="462"/>
    </i>
    <i>
      <x v="467"/>
    </i>
    <i>
      <x v="478"/>
    </i>
    <i>
      <x v="484"/>
    </i>
    <i>
      <x v="498"/>
    </i>
    <i>
      <x v="503"/>
    </i>
    <i>
      <x v="504"/>
    </i>
    <i>
      <x v="520"/>
    </i>
    <i>
      <x v="524"/>
    </i>
    <i>
      <x v="529"/>
    </i>
    <i>
      <x v="530"/>
    </i>
    <i>
      <x v="532"/>
    </i>
    <i>
      <x v="536"/>
    </i>
    <i>
      <x v="537"/>
    </i>
    <i>
      <x v="539"/>
    </i>
    <i>
      <x v="544"/>
    </i>
    <i>
      <x v="545"/>
    </i>
    <i>
      <x v="548"/>
    </i>
    <i>
      <x v="549"/>
    </i>
    <i>
      <x v="550"/>
    </i>
    <i>
      <x v="551"/>
    </i>
    <i>
      <x v="552"/>
    </i>
    <i>
      <x v="553"/>
    </i>
    <i>
      <x v="554"/>
    </i>
    <i t="grand">
      <x/>
    </i>
  </rowItems>
  <colFields count="1">
    <field x="2"/>
  </colFields>
  <colItems count="5">
    <i>
      <x v="385"/>
    </i>
    <i>
      <x v="386"/>
    </i>
    <i>
      <x v="387"/>
    </i>
    <i>
      <x v="3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x="0"/>
        <item x="1"/>
        <item x="2"/>
        <item x="3"/>
        <item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2" t="s">
        <v>0</v>
      </c>
      <c r="B1" s="1652"/>
      <c r="C1" s="1652"/>
      <c r="D1" s="1652"/>
      <c r="E1" s="1652"/>
      <c r="F1" s="1652"/>
      <c r="G1" s="1652"/>
      <c r="H1" s="1652"/>
      <c r="I1" s="1652"/>
      <c r="J1" s="1652"/>
      <c r="K1" s="1652"/>
      <c r="L1" s="1652"/>
      <c r="M1" s="1652"/>
      <c r="N1" s="1652"/>
      <c r="O1" s="1652"/>
      <c r="P1" s="1652"/>
    </row>
    <row r="2" spans="1:16" ht="24.95" customHeight="1">
      <c r="A2" s="1653" t="str">
        <f ca="1">"Last Updated: "&amp;TEXT(NOW(),"MM/DD/YYYY  h:mm AM/PM")</f>
        <v>Last Updated: 08/06/2026  5:28 PM</v>
      </c>
      <c r="B2" s="1653"/>
      <c r="C2" s="1653"/>
      <c r="D2" s="1653"/>
      <c r="E2" s="1653"/>
      <c r="F2" s="1653"/>
      <c r="G2" s="1653"/>
      <c r="H2" s="1653"/>
      <c r="I2" s="1653"/>
      <c r="J2" s="1653"/>
      <c r="K2" s="1653"/>
      <c r="L2" s="1653"/>
      <c r="M2" s="1653"/>
      <c r="N2" s="1653"/>
      <c r="O2" s="1653"/>
      <c r="P2" s="1653"/>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9" t="s">
        <v>1</v>
      </c>
      <c r="B4" s="1649"/>
      <c r="C4" s="1649"/>
      <c r="D4" s="1649"/>
      <c r="E4" s="1649"/>
      <c r="F4" s="1649"/>
      <c r="G4" s="1649"/>
      <c r="H4" s="1649"/>
      <c r="I4" s="1649"/>
      <c r="J4" s="1649"/>
      <c r="K4" s="1649"/>
      <c r="L4" s="1649"/>
      <c r="M4" s="1649"/>
      <c r="N4" s="1649"/>
      <c r="O4" s="1649"/>
      <c r="P4" s="1649"/>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4" t="s">
        <v>7</v>
      </c>
      <c r="B7" s="1654"/>
      <c r="C7" s="1654"/>
      <c r="D7" s="1654"/>
      <c r="E7" s="1654"/>
      <c r="F7" s="1654"/>
      <c r="G7" s="1654"/>
      <c r="H7" s="1654"/>
      <c r="I7" s="1654"/>
      <c r="J7" s="1654"/>
      <c r="K7" s="1654"/>
      <c r="L7" s="1654"/>
      <c r="M7" s="1654"/>
      <c r="N7" s="1654"/>
      <c r="O7" s="1654"/>
      <c r="P7" s="1654"/>
    </row>
    <row r="8" spans="1:16" ht="8.1" customHeight="1">
      <c r="A8" s="976"/>
      <c r="B8" s="976"/>
      <c r="C8" s="976"/>
      <c r="D8" s="976"/>
      <c r="E8" s="976"/>
      <c r="F8" s="976"/>
      <c r="G8" s="976"/>
      <c r="H8" s="976"/>
      <c r="I8" s="976"/>
      <c r="J8" s="976"/>
      <c r="K8" s="976"/>
      <c r="L8" s="976"/>
      <c r="M8" s="976"/>
      <c r="N8" s="976"/>
      <c r="O8" s="976"/>
      <c r="P8" s="976"/>
    </row>
    <row r="9" spans="1:16" ht="21.95" customHeight="1">
      <c r="A9" s="1655" t="s">
        <v>8</v>
      </c>
      <c r="B9" s="1655"/>
      <c r="C9" s="976"/>
      <c r="D9" s="1650" t="s">
        <v>9</v>
      </c>
      <c r="E9" s="1650"/>
      <c r="F9" s="1650"/>
      <c r="G9" s="976"/>
      <c r="H9" s="1650" t="s">
        <v>10</v>
      </c>
      <c r="I9" s="1650"/>
      <c r="J9" s="1650"/>
      <c r="K9" s="976"/>
      <c r="L9" s="1650" t="s">
        <v>11</v>
      </c>
      <c r="M9" s="1650"/>
      <c r="N9" s="1650"/>
      <c r="O9" s="976"/>
      <c r="P9" s="976"/>
    </row>
    <row r="10" spans="1:16" ht="50.1" customHeight="1">
      <c r="A10" s="1656"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6"/>
      <c r="C10" s="976"/>
      <c r="D10" s="1656"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985015</v>
      </c>
      <c r="E10" s="1656"/>
      <c r="F10" s="1656"/>
      <c r="G10" s="976"/>
      <c r="H10" s="1657"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172634</v>
      </c>
      <c r="I10" s="1657"/>
      <c r="J10" s="1657"/>
      <c r="K10" s="976"/>
      <c r="L10" s="1658"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812691</v>
      </c>
      <c r="M10" s="1658"/>
      <c r="N10" s="1658"/>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0" t="s">
        <v>12</v>
      </c>
      <c r="B12" s="1650"/>
      <c r="C12" s="976"/>
      <c r="D12" s="1650" t="s">
        <v>13</v>
      </c>
      <c r="E12" s="1650"/>
      <c r="F12" s="1650"/>
      <c r="G12" s="976"/>
      <c r="H12" s="1650" t="s">
        <v>14</v>
      </c>
      <c r="I12" s="1650"/>
      <c r="J12" s="1650"/>
      <c r="K12" s="976"/>
      <c r="L12" s="1650" t="s">
        <v>15</v>
      </c>
      <c r="M12" s="1650"/>
      <c r="N12" s="1650"/>
      <c r="O12" s="976"/>
      <c r="P12" s="976"/>
    </row>
    <row r="13" spans="1:16" ht="50.1" customHeight="1">
      <c r="A13" s="1659">
        <f>IFERROR(H10/D10,0)</f>
        <v>0.17526027522423515</v>
      </c>
      <c r="B13" s="1659"/>
      <c r="C13" s="976"/>
      <c r="D13" s="1663"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11935327.250000002</v>
      </c>
      <c r="E13" s="1663"/>
      <c r="F13" s="1663"/>
      <c r="G13" s="976"/>
      <c r="H13" s="1656"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9728</v>
      </c>
      <c r="I13" s="1656"/>
      <c r="J13" s="1656"/>
      <c r="K13" s="976"/>
      <c r="L13" s="1651">
        <f>COUNTA('Pending Resto-COP Packages'!A19:A84)</f>
        <v>54</v>
      </c>
      <c r="M13" s="1651"/>
      <c r="N13" s="1651"/>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2" t="s">
        <v>16</v>
      </c>
      <c r="B15" s="1662"/>
      <c r="C15" s="1662"/>
      <c r="D15" s="1662"/>
      <c r="E15" s="976"/>
      <c r="F15" s="1662" t="s">
        <v>17</v>
      </c>
      <c r="G15" s="1662"/>
      <c r="H15" s="1662"/>
      <c r="I15" s="1662"/>
      <c r="J15" s="976"/>
      <c r="K15" s="1662" t="s">
        <v>18</v>
      </c>
      <c r="L15" s="1662"/>
      <c r="M15" s="1662"/>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32</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207467</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2428793.2500000005</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101</v>
      </c>
      <c r="M17" s="1329">
        <f>IFERROR(L17/SUM(L17:L19),0)</f>
        <v>0.65161290322580645</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91</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586161</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7140166.6499999994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0.33548387096774196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11</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45595</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9.7137844061848888E-2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191387</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2366367.3499999996</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1.2903225806451613E-2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0.26626237857986268</v>
      </c>
      <c r="E20" s="976"/>
      <c r="F20" s="985" t="s">
        <v>38</v>
      </c>
      <c r="G20" s="982" cm="1">
        <f t="array" ref="G20">SUMPRODUCT(--(IF($B$5="All",TRUE,'Tillman UG Footage'!B2:B176=$B$5))*--('Tillman UG Footage'!P2:P176="Completed")*--(IF($F$5="All",TRUE,ISNUMBER(FIND($F$5,'Tillman UG Footage'!D2:D176&amp;" "))))*--(IF($H$5="All",TRUE,ISNUMBER(FIND($H$5,'Tillman UG Footage'!F2:F176&amp;" ")))))</f>
        <v>1</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976"/>
      <c r="K20" s="987" t="s">
        <v>39</v>
      </c>
      <c r="L20" s="988">
        <f>SUM(L17:L19)</f>
        <v>155</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0.14187980834120664</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144</v>
      </c>
      <c r="C26" s="988">
        <f>SUM(C17:C25)</f>
        <v>899959</v>
      </c>
      <c r="D26" s="989">
        <f>IFERROR(H10/D10,0)</f>
        <v>0.17526027522423515</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2" t="s">
        <v>45</v>
      </c>
      <c r="B28" s="1662"/>
      <c r="C28" s="1662"/>
      <c r="D28" s="1662"/>
      <c r="F28" s="1664" t="s">
        <v>46</v>
      </c>
      <c r="G28" s="1664"/>
      <c r="H28" s="1664"/>
      <c r="I28" s="1664"/>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Footage'!D2:D176),(TRIM('Tillman UG Footage'!D2:D176)&lt;&gt;"")*(TRIM('Tillman UG Footage'!D2:D176)&lt;&gt;"Vendor Assignment")),_xlfn._xlws.FILTER(TRIM('Pending Resto-COP Packages'!D2:D72),(TRIM('Pending Resto-COP Packages'!D2:D72)&lt;&gt;"")*(TRIM('Pending Resto-COP Packages'!D2:D72)&lt;&gt;"Vendor Assignment")))))</f>
        <v>Alpha Omega</v>
      </c>
      <c r="S29" s="1525" cm="1">
        <f t="array" ref="S29:S57">_xlfn.BYROW(_xlfn.ANCHORARRAY(R29),_xlfn.LAMBDA(_xlpm.v,COUNTIF('Tillman UG Footage'!D:D,"*"&amp;_xlpm.v&amp;"*")))</f>
        <v>2</v>
      </c>
      <c r="T29" s="1525" cm="1">
        <f t="array" ref="T29:T57">_xlfn.BYROW(_xlfn.ANCHORARRAY(R29),_xlfn.LAMBDA(_xlpm.v,COUNTIF('Pending Resto-COP Packages'!D:D,"*"&amp;_xlpm.v&amp;"*")))</f>
        <v>1</v>
      </c>
      <c r="U29" s="1525" cm="1">
        <f t="array" ref="U29:U57">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31</v>
      </c>
      <c r="H30" s="992">
        <f>COUNTIF('Pending Resto-COP Packages'!F:F,"*"&amp;F30&amp;"*")</f>
        <v>24</v>
      </c>
      <c r="I30" s="1005">
        <f t="shared" ref="I30:I36" si="1">G30+H30</f>
        <v>55</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6</v>
      </c>
      <c r="H31" s="52">
        <f>COUNTIF('Pending Resto-COP Packages'!F:F,"*"&amp;F31&amp;"*")</f>
        <v>22</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69</v>
      </c>
      <c r="I43" s="1530">
        <f>SUM(I30:I42)</f>
        <v>135</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69</v>
      </c>
      <c r="D47" s="1530">
        <f>SUM(D30:D46)</f>
        <v>127</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60" t="s">
        <v>82</v>
      </c>
      <c r="B55" s="1660"/>
      <c r="C55" s="1660"/>
      <c r="D55" s="1660"/>
      <c r="E55" s="1660"/>
      <c r="F55" s="1660"/>
      <c r="G55" s="1660"/>
      <c r="H55" s="1660"/>
      <c r="I55" s="1660"/>
      <c r="J55" s="1660"/>
      <c r="K55" s="1660"/>
      <c r="L55" s="1660"/>
      <c r="M55" s="1660"/>
      <c r="N55" s="1660"/>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Packages'!F2:F72),(TRIM('Pending Resto-COP Packages'!F2:F72)&lt;&gt;"")*(TRIM('Pending Resto-COP Packages'!F2:F72)&lt;&gt;"Assigned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6</v>
      </c>
      <c r="T94" s="1525">
        <v>22</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31</v>
      </c>
      <c r="T100" s="1525">
        <v>24</v>
      </c>
      <c r="U100" s="1525">
        <v>55</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1" t="s">
        <v>84</v>
      </c>
      <c r="B115" s="1661"/>
      <c r="C115" s="1661"/>
      <c r="D115" s="1661"/>
      <c r="E115" s="1661"/>
      <c r="F115" s="1661"/>
      <c r="G115" s="1661"/>
      <c r="H115" s="1661"/>
      <c r="I115" s="1661"/>
      <c r="J115" s="1661"/>
      <c r="K115" s="1661"/>
      <c r="L115" s="1661"/>
      <c r="M115" s="1661"/>
      <c r="N115" s="1661"/>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Packages'!A8="","",'Pending Resto-COP Packages'!A8)</f>
        <v>D-HLX506</v>
      </c>
      <c r="B140" s="991" t="str">
        <f>IF('Pending Resto-COP Packages'!A8="","",'Pending Resto-COP Packages'!B8)</f>
        <v>Bradenton</v>
      </c>
      <c r="C140" s="991" t="str">
        <f>IF('Pending Resto-COP Packages'!A8="","",'Pending Resto-COP Packages'!D8)</f>
        <v>North Path</v>
      </c>
      <c r="D140" s="991" t="str">
        <f>IF('Pending Resto-COP Packages'!A8="","",'Pending Resto-COP Packages'!F8)</f>
        <v>Cody</v>
      </c>
      <c r="E140" s="992">
        <f>IF('Pending Resto-COP Packages'!A8="","",'Pending Resto-COP Packages'!H8)</f>
        <v>82</v>
      </c>
      <c r="F140" s="992">
        <f>IF('Pending Resto-COP Packages'!A8="","",'Pending Resto-COP Packages'!V8)</f>
        <v>4497</v>
      </c>
      <c r="G140" s="992">
        <f>IF('Pending Resto-COP Packages'!A8="","",'Pending Resto-COP Packages'!W8)</f>
        <v>4556</v>
      </c>
      <c r="H140" s="1334">
        <f>IF('Pending Resto-COP Packages'!A8="","",'Pending Resto-COP Packages'!N8)</f>
        <v>60234</v>
      </c>
    </row>
    <row r="141" spans="1:8">
      <c r="A141" s="994" t="str">
        <f>IF('Pending Resto-COP Packages'!A9="","",'Pending Resto-COP Packages'!A9)</f>
        <v>D-HLX507</v>
      </c>
      <c r="B141" s="991" t="str">
        <f>IF('Pending Resto-COP Packages'!A9="","",'Pending Resto-COP Packages'!B9)</f>
        <v>Bradenton</v>
      </c>
      <c r="C141" s="991" t="str">
        <f>IF('Pending Resto-COP Packages'!A9="","",'Pending Resto-COP Packages'!D9)</f>
        <v>Power Connect</v>
      </c>
      <c r="D141" s="991" t="str">
        <f>IF('Pending Resto-COP Packages'!A9="","",'Pending Resto-COP Packages'!F9)</f>
        <v>Cody</v>
      </c>
      <c r="E141" s="992">
        <f>IF('Pending Resto-COP Packages'!A9="","",'Pending Resto-COP Packages'!H9)</f>
        <v>81</v>
      </c>
      <c r="F141" s="992">
        <f>IF('Pending Resto-COP Packages'!A9="","",'Pending Resto-COP Packages'!V9)</f>
        <v>5035</v>
      </c>
      <c r="G141" s="992">
        <f>IF('Pending Resto-COP Packages'!A9="","",'Pending Resto-COP Packages'!W9)</f>
        <v>4865</v>
      </c>
      <c r="H141" s="1334">
        <f>IF('Pending Resto-COP Packages'!A9="","",'Pending Resto-COP Packages'!N9)</f>
        <v>66206</v>
      </c>
    </row>
    <row r="142" spans="1:8">
      <c r="A142" s="994" t="str">
        <f>IF('Pending Resto-COP Packages'!A11="","",'Pending Resto-COP Packages'!A11)</f>
        <v>D-HLX509</v>
      </c>
      <c r="B142" s="991" t="str">
        <f>IF('Pending Resto-COP Packages'!A11="","",'Pending Resto-COP Packages'!B11)</f>
        <v>Bradenton</v>
      </c>
      <c r="C142" s="991" t="str">
        <f>IF('Pending Resto-COP Packages'!A11="","",'Pending Resto-COP Packages'!D11)</f>
        <v>North Path</v>
      </c>
      <c r="D142" s="991" t="str">
        <f>IF('Pending Resto-COP Packages'!A11="","",'Pending Resto-COP Packages'!F11)</f>
        <v>Cody</v>
      </c>
      <c r="E142" s="992">
        <f>IF('Pending Resto-COP Packages'!A11="","",'Pending Resto-COP Packages'!H11)</f>
        <v>54</v>
      </c>
      <c r="F142" s="992">
        <f>IF('Pending Resto-COP Packages'!A11="","",'Pending Resto-COP Packages'!V11)</f>
        <v>3000</v>
      </c>
      <c r="G142" s="992">
        <f>IF('Pending Resto-COP Packages'!A11="","",'Pending Resto-COP Packages'!W11)</f>
        <v>3029</v>
      </c>
      <c r="H142" s="1334">
        <f>IF('Pending Resto-COP Packages'!A11="","",'Pending Resto-COP Packages'!N11)</f>
        <v>39903.550000000003</v>
      </c>
    </row>
    <row r="143" spans="1:8">
      <c r="A143" s="994" t="str">
        <f>IF('Pending Resto-COP Packages'!A12="","",'Pending Resto-COP Packages'!A12)</f>
        <v>D-HLX511</v>
      </c>
      <c r="B143" s="991" t="str">
        <f>IF('Pending Resto-COP Packages'!A12="","",'Pending Resto-COP Packages'!B12)</f>
        <v>Bradenton</v>
      </c>
      <c r="C143" s="991" t="str">
        <f>IF('Pending Resto-COP Packages'!A12="","",'Pending Resto-COP Packages'!D12)</f>
        <v>Power Connect</v>
      </c>
      <c r="D143" s="991" t="str">
        <f>IF('Pending Resto-COP Packages'!A12="","",'Pending Resto-COP Packages'!F12)</f>
        <v>Cody</v>
      </c>
      <c r="E143" s="992">
        <f>IF('Pending Resto-COP Packages'!A12="","",'Pending Resto-COP Packages'!H12)</f>
        <v>75</v>
      </c>
      <c r="F143" s="992">
        <f>IF('Pending Resto-COP Packages'!A12="","",'Pending Resto-COP Packages'!V12)</f>
        <v>4683</v>
      </c>
      <c r="G143" s="992">
        <f>IF('Pending Resto-COP Packages'!A12="","",'Pending Resto-COP Packages'!W12)</f>
        <v>4769</v>
      </c>
      <c r="H143" s="1334">
        <f>IF('Pending Resto-COP Packages'!A12="","",'Pending Resto-COP Packages'!N12)</f>
        <v>61026</v>
      </c>
    </row>
    <row r="144" spans="1:8">
      <c r="A144" s="994" t="str">
        <f>IF('Pending Resto-COP Packages'!A13="","",'Pending Resto-COP Packages'!A13)</f>
        <v>D-HLX512</v>
      </c>
      <c r="B144" s="991" t="str">
        <f>IF('Pending Resto-COP Packages'!A13="","",'Pending Resto-COP Packages'!B13)</f>
        <v>Bradenton</v>
      </c>
      <c r="C144" s="991" t="str">
        <f>IF('Pending Resto-COP Packages'!A13="","",'Pending Resto-COP Packages'!D13)</f>
        <v>North Path</v>
      </c>
      <c r="D144" s="991" t="str">
        <f>IF('Pending Resto-COP Packages'!A13="","",'Pending Resto-COP Packages'!F13)</f>
        <v>Cody</v>
      </c>
      <c r="E144" s="992">
        <f>IF('Pending Resto-COP Packages'!A13="","",'Pending Resto-COP Packages'!H13)</f>
        <v>65</v>
      </c>
      <c r="F144" s="992">
        <f>IF('Pending Resto-COP Packages'!A13="","",'Pending Resto-COP Packages'!V13)</f>
        <v>3360</v>
      </c>
      <c r="G144" s="992">
        <f>IF('Pending Resto-COP Packages'!A13="","",'Pending Resto-COP Packages'!W13)</f>
        <v>3403</v>
      </c>
      <c r="H144" s="1334">
        <f>IF('Pending Resto-COP Packages'!A13="","",'Pending Resto-COP Packages'!N13)</f>
        <v>45252</v>
      </c>
    </row>
    <row r="145" spans="1:8">
      <c r="A145" s="994" t="str">
        <f>IF('Pending Resto-COP Packages'!A14="","",'Pending Resto-COP Packages'!A14)</f>
        <v>D-HLX513</v>
      </c>
      <c r="B145" s="991" t="str">
        <f>IF('Pending Resto-COP Packages'!A14="","",'Pending Resto-COP Packages'!B14)</f>
        <v>Bradenton</v>
      </c>
      <c r="C145" s="991" t="str">
        <f>IF('Pending Resto-COP Packages'!A14="","",'Pending Resto-COP Packages'!D14)</f>
        <v>North Path</v>
      </c>
      <c r="D145" s="991" t="str">
        <f>IF('Pending Resto-COP Packages'!A14="","",'Pending Resto-COP Packages'!F14)</f>
        <v>Cody</v>
      </c>
      <c r="E145" s="992">
        <f>IF('Pending Resto-COP Packages'!A14="","",'Pending Resto-COP Packages'!H14)</f>
        <v>21</v>
      </c>
      <c r="F145" s="992">
        <f>IF('Pending Resto-COP Packages'!A14="","",'Pending Resto-COP Packages'!V14)</f>
        <v>3379</v>
      </c>
      <c r="G145" s="992">
        <f>IF('Pending Resto-COP Packages'!A14="","",'Pending Resto-COP Packages'!W14)</f>
        <v>3364</v>
      </c>
      <c r="H145" s="1334">
        <f>IF('Pending Resto-COP Packages'!A14="","",'Pending Resto-COP Packages'!N14)</f>
        <v>38308</v>
      </c>
    </row>
    <row r="146" spans="1:8">
      <c r="A146" s="994" t="str">
        <f>IF('Pending Resto-COP Packages'!A15="","",'Pending Resto-COP Packages'!A15)</f>
        <v>D-HLX517</v>
      </c>
      <c r="B146" s="991" t="str">
        <f>IF('Pending Resto-COP Packages'!A15="","",'Pending Resto-COP Packages'!B15)</f>
        <v>Bradenton</v>
      </c>
      <c r="C146" s="991" t="str">
        <f>IF('Pending Resto-COP Packages'!A15="","",'Pending Resto-COP Packages'!D15)</f>
        <v>North Path</v>
      </c>
      <c r="D146" s="991" t="str">
        <f>IF('Pending Resto-COP Packages'!A15="","",'Pending Resto-COP Packages'!F15)</f>
        <v>Cody</v>
      </c>
      <c r="E146" s="992">
        <f>IF('Pending Resto-COP Packages'!A15="","",'Pending Resto-COP Packages'!H15)</f>
        <v>87</v>
      </c>
      <c r="F146" s="992">
        <f>IF('Pending Resto-COP Packages'!A15="","",'Pending Resto-COP Packages'!V15)</f>
        <v>4413</v>
      </c>
      <c r="G146" s="992">
        <f>IF('Pending Resto-COP Packages'!A15="","",'Pending Resto-COP Packages'!W15)</f>
        <v>4477</v>
      </c>
      <c r="H146" s="1334">
        <f>IF('Pending Resto-COP Packages'!A15="","",'Pending Resto-COP Packages'!N15)</f>
        <v>59286</v>
      </c>
    </row>
    <row r="147" spans="1:8">
      <c r="A147" s="994" t="str">
        <f>IF('Pending Resto-COP Packages'!A16="","",'Pending Resto-COP Packages'!A16)</f>
        <v>D-HLX520</v>
      </c>
      <c r="B147" s="991" t="str">
        <f>IF('Pending Resto-COP Packages'!A16="","",'Pending Resto-COP Packages'!B16)</f>
        <v>Bradenton</v>
      </c>
      <c r="C147" s="991" t="str">
        <f>IF('Pending Resto-COP Packages'!A16="","",'Pending Resto-COP Packages'!D16)</f>
        <v>North Path</v>
      </c>
      <c r="D147" s="991" t="str">
        <f>IF('Pending Resto-COP Packages'!A16="","",'Pending Resto-COP Packages'!F16)</f>
        <v>Cody</v>
      </c>
      <c r="E147" s="992">
        <f>IF('Pending Resto-COP Packages'!A16="","",'Pending Resto-COP Packages'!H16)</f>
        <v>77</v>
      </c>
      <c r="F147" s="992">
        <f>IF('Pending Resto-COP Packages'!A16="","",'Pending Resto-COP Packages'!V16)</f>
        <v>3957</v>
      </c>
      <c r="G147" s="992">
        <f>IF('Pending Resto-COP Packages'!A16="","",'Pending Resto-COP Packages'!W16)</f>
        <v>3858</v>
      </c>
      <c r="H147" s="1334">
        <f>IF('Pending Resto-COP Packages'!A16="","",'Pending Resto-COP Packages'!N16)</f>
        <v>52948</v>
      </c>
    </row>
    <row r="148" spans="1:8">
      <c r="A148" s="994" t="str">
        <f>IF('Pending Resto-COP Packages'!A17="","",'Pending Resto-COP Packages'!A17)</f>
        <v>D-HLX521</v>
      </c>
      <c r="B148" s="991" t="str">
        <f>IF('Pending Resto-COP Packages'!A17="","",'Pending Resto-COP Packages'!B17)</f>
        <v>Bradenton</v>
      </c>
      <c r="C148" s="991" t="str">
        <f>IF('Pending Resto-COP Packages'!A17="","",'Pending Resto-COP Packages'!D17)</f>
        <v>North Path</v>
      </c>
      <c r="D148" s="991" t="str">
        <f>IF('Pending Resto-COP Packages'!A17="","",'Pending Resto-COP Packages'!F17)</f>
        <v>Cody</v>
      </c>
      <c r="E148" s="992">
        <f>IF('Pending Resto-COP Packages'!A17="","",'Pending Resto-COP Packages'!H17)</f>
        <v>74</v>
      </c>
      <c r="F148" s="992">
        <f>IF('Pending Resto-COP Packages'!A17="","",'Pending Resto-COP Packages'!V17)</f>
        <v>3826</v>
      </c>
      <c r="G148" s="992">
        <f>IF('Pending Resto-COP Packages'!A17="","",'Pending Resto-COP Packages'!W17)</f>
        <v>3853</v>
      </c>
      <c r="H148" s="1334">
        <f>IF('Pending Resto-COP Packages'!A17="","",'Pending Resto-COP Packages'!N17)</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Packages'!A18="","",'Pending Resto-COP Packages'!A18)</f>
        <v>D-HOE503</v>
      </c>
      <c r="B150" s="991" t="str">
        <f>IF('Pending Resto-COP Packages'!A18="","",'Pending Resto-COP Packages'!B18)</f>
        <v>Bradenton</v>
      </c>
      <c r="C150" s="991" t="str">
        <f>IF('Pending Resto-COP Packages'!A18="","",'Pending Resto-COP Packages'!D18)</f>
        <v>North Path</v>
      </c>
      <c r="D150" s="991" t="str">
        <f>IF('Pending Resto-COP Packages'!A18="","",'Pending Resto-COP Packages'!F18)</f>
        <v>Cody</v>
      </c>
      <c r="E150" s="992">
        <f>IF('Pending Resto-COP Packages'!A18="","",'Pending Resto-COP Packages'!H18)</f>
        <v>47</v>
      </c>
      <c r="F150" s="992">
        <f>IF('Pending Resto-COP Packages'!A18="","",'Pending Resto-COP Packages'!V18)</f>
        <v>2724</v>
      </c>
      <c r="G150" s="992">
        <f>IF('Pending Resto-COP Packages'!A18="","",'Pending Resto-COP Packages'!W18)</f>
        <v>2653</v>
      </c>
      <c r="H150" s="1334">
        <f>IF('Pending Resto-COP Packages'!A18="","",'Pending Resto-COP Packages'!N18)</f>
        <v>36936</v>
      </c>
    </row>
    <row r="151" spans="1:8">
      <c r="A151" s="994" t="str">
        <f>IF('Pending Resto-COP Packages'!A19="","",'Pending Resto-COP Packages'!A19)</f>
        <v>FB-HAL179</v>
      </c>
      <c r="B151" s="991" t="str">
        <f>IF('Pending Resto-COP Packages'!A19="","",'Pending Resto-COP Packages'!B19)</f>
        <v>Bradenton</v>
      </c>
      <c r="C151" s="991" t="str">
        <f>IF('Pending Resto-COP Packages'!A19="","",'Pending Resto-COP Packages'!D19)</f>
        <v>Lightspeed In-House</v>
      </c>
      <c r="D151" s="991" t="str">
        <f>IF('Pending Resto-COP Packages'!A19="","",'Pending Resto-COP Packages'!F19)</f>
        <v>Cody</v>
      </c>
      <c r="E151" s="992">
        <f>IF('Pending Resto-COP Packages'!A19="","",'Pending Resto-COP Packages'!H19)</f>
        <v>0</v>
      </c>
      <c r="F151" s="992">
        <f>IF('Pending Resto-COP Packages'!A19="","",'Pending Resto-COP Packages'!V19)</f>
        <v>466</v>
      </c>
      <c r="G151" s="992">
        <f>IF('Pending Resto-COP Packages'!A19="","",'Pending Resto-COP Packages'!W19)</f>
        <v>665</v>
      </c>
      <c r="H151" s="1334">
        <f>IF('Pending Resto-COP Packages'!A19="","",'Pending Resto-COP Packages'!N19)</f>
        <v>6580.6</v>
      </c>
    </row>
    <row r="152" spans="1:8">
      <c r="A152" s="994" t="str">
        <f>IF('Pending Resto-COP Packages'!A20="","",'Pending Resto-COP Packages'!A20)</f>
        <v>FB-HLR201</v>
      </c>
      <c r="B152" s="991" t="str">
        <f>IF('Pending Resto-COP Packages'!A20="","",'Pending Resto-COP Packages'!B20)</f>
        <v>Bradenton</v>
      </c>
      <c r="C152" s="991" t="str">
        <f>IF('Pending Resto-COP Packages'!A20="","",'Pending Resto-COP Packages'!D20)</f>
        <v>Lightspeed In-House / GN Systems</v>
      </c>
      <c r="D152" s="991" t="str">
        <f>IF('Pending Resto-COP Packages'!A20="","",'Pending Resto-COP Packages'!F20)</f>
        <v>Cody</v>
      </c>
      <c r="E152" s="992">
        <f>IF('Pending Resto-COP Packages'!A20="","",'Pending Resto-COP Packages'!H20)</f>
        <v>0</v>
      </c>
      <c r="F152" s="992">
        <f>IF('Pending Resto-COP Packages'!A20="","",'Pending Resto-COP Packages'!V20)</f>
        <v>9840</v>
      </c>
      <c r="G152" s="992">
        <f>IF('Pending Resto-COP Packages'!A20="","",'Pending Resto-COP Packages'!W20)</f>
        <v>9806</v>
      </c>
      <c r="H152" s="1334">
        <f>IF('Pending Resto-COP Packages'!A20="","",'Pending Resto-COP Packages'!N20)</f>
        <v>144972.5</v>
      </c>
    </row>
    <row r="153" spans="1:8">
      <c r="A153" s="994" t="str">
        <f>IF('Pending Resto-COP Packages'!A21="","",'Pending Resto-COP Packages'!A21)</f>
        <v>FB-HLX375</v>
      </c>
      <c r="B153" s="991" t="str">
        <f>IF('Pending Resto-COP Packages'!A21="","",'Pending Resto-COP Packages'!B21)</f>
        <v>Bradenton</v>
      </c>
      <c r="C153" s="991" t="str">
        <f>IF('Pending Resto-COP Packages'!A21="","",'Pending Resto-COP Packages'!D21)</f>
        <v>North Path</v>
      </c>
      <c r="D153" s="991" t="str">
        <f>IF('Pending Resto-COP Packages'!A21="","",'Pending Resto-COP Packages'!F21)</f>
        <v>Cody</v>
      </c>
      <c r="E153" s="992">
        <f>IF('Pending Resto-COP Packages'!A21="","",'Pending Resto-COP Packages'!H21)</f>
        <v>0</v>
      </c>
      <c r="F153" s="992">
        <f>IF('Pending Resto-COP Packages'!A21="","",'Pending Resto-COP Packages'!V21)</f>
        <v>2885</v>
      </c>
      <c r="G153" s="992">
        <f>IF('Pending Resto-COP Packages'!A21="","",'Pending Resto-COP Packages'!W21)</f>
        <v>2952</v>
      </c>
      <c r="H153" s="1334">
        <f>IF('Pending Resto-COP Packages'!A21="","",'Pending Resto-COP Packages'!N21)</f>
        <v>36161.25</v>
      </c>
    </row>
    <row r="154" spans="1:8">
      <c r="A154" s="994" t="str">
        <f>IF('Pending Resto-COP Packages'!A22="","",'Pending Resto-COP Packages'!A22)</f>
        <v>FB-HLX409</v>
      </c>
      <c r="B154" s="991" t="str">
        <f>IF('Pending Resto-COP Packages'!A22="","",'Pending Resto-COP Packages'!B22)</f>
        <v>Bradenton</v>
      </c>
      <c r="C154" s="991" t="str">
        <f>IF('Pending Resto-COP Packages'!A22="","",'Pending Resto-COP Packages'!D22)</f>
        <v>Lightspeed In-House</v>
      </c>
      <c r="D154" s="991" t="str">
        <f>IF('Pending Resto-COP Packages'!A22="","",'Pending Resto-COP Packages'!F22)</f>
        <v>Cody</v>
      </c>
      <c r="E154" s="992">
        <f>IF('Pending Resto-COP Packages'!A22="","",'Pending Resto-COP Packages'!H22)</f>
        <v>0</v>
      </c>
      <c r="F154" s="992">
        <f>IF('Pending Resto-COP Packages'!A22="","",'Pending Resto-COP Packages'!V22)</f>
        <v>1175</v>
      </c>
      <c r="G154" s="992">
        <f>IF('Pending Resto-COP Packages'!A22="","",'Pending Resto-COP Packages'!W22)</f>
        <v>1238</v>
      </c>
      <c r="H154" s="1334">
        <f>IF('Pending Resto-COP Packages'!A22="","",'Pending Resto-COP Packages'!N22)</f>
        <v>15002.75</v>
      </c>
    </row>
    <row r="155" spans="1:8">
      <c r="A155" s="994" t="str">
        <f>IF('Pending Resto-COP Packages'!A23="","",'Pending Resto-COP Packages'!A23)</f>
        <v>FB-HOE401-V3</v>
      </c>
      <c r="B155" s="991" t="str">
        <f>IF('Pending Resto-COP Packages'!A23="","",'Pending Resto-COP Packages'!B23)</f>
        <v>Bradenton</v>
      </c>
      <c r="C155" s="991" t="str">
        <f>IF('Pending Resto-COP Packages'!A23="","",'Pending Resto-COP Packages'!D23)</f>
        <v>North Path</v>
      </c>
      <c r="D155" s="991" t="str">
        <f>IF('Pending Resto-COP Packages'!A23="","",'Pending Resto-COP Packages'!F23)</f>
        <v>Cody</v>
      </c>
      <c r="E155" s="992">
        <f>IF('Pending Resto-COP Packages'!A23="","",'Pending Resto-COP Packages'!H23)</f>
        <v>0</v>
      </c>
      <c r="F155" s="992">
        <f>IF('Pending Resto-COP Packages'!A23="","",'Pending Resto-COP Packages'!V23)</f>
        <v>6978</v>
      </c>
      <c r="G155" s="992">
        <f>IF('Pending Resto-COP Packages'!A23="","",'Pending Resto-COP Packages'!W23)</f>
        <v>6978</v>
      </c>
      <c r="H155" s="1334">
        <f>IF('Pending Resto-COP Packages'!A23="","",'Pending Resto-COP Packages'!N23)</f>
        <v>118710.8</v>
      </c>
    </row>
    <row r="156" spans="1:8">
      <c r="A156" s="994" t="str">
        <f>IF('Pending Resto-COP Packages'!A24="","",'Pending Resto-COP Packages'!A24)</f>
        <v>Willow Walk North</v>
      </c>
      <c r="B156" s="991" t="str">
        <f>IF('Pending Resto-COP Packages'!A24="","",'Pending Resto-COP Packages'!B24)</f>
        <v>Bradenton</v>
      </c>
      <c r="C156" s="991" t="str">
        <f>IF('Pending Resto-COP Packages'!A24="","",'Pending Resto-COP Packages'!D24)</f>
        <v>Kattle One</v>
      </c>
      <c r="D156" s="991" t="str">
        <f>IF('Pending Resto-COP Packages'!A24="","",'Pending Resto-COP Packages'!F24)</f>
        <v>Cody</v>
      </c>
      <c r="E156" s="992">
        <f>IF('Pending Resto-COP Packages'!A24="","",'Pending Resto-COP Packages'!H24)</f>
        <v>115</v>
      </c>
      <c r="F156" s="992">
        <f>IF('Pending Resto-COP Packages'!A24="","",'Pending Resto-COP Packages'!V24)</f>
        <v>7078</v>
      </c>
      <c r="G156" s="992">
        <f>IF('Pending Resto-COP Packages'!A24="","",'Pending Resto-COP Packages'!W24)</f>
        <v>7239</v>
      </c>
      <c r="H156" s="1334">
        <f>IF('Pending Resto-COP Packages'!A24="","",'Pending Resto-COP Packages'!N24)</f>
        <v>125188</v>
      </c>
    </row>
    <row r="157" spans="1:8">
      <c r="A157" s="994" t="str">
        <f>IF('Pending Resto-COP Packages'!A25="","",'Pending Resto-COP Packages'!A25)</f>
        <v>D-HPP606</v>
      </c>
      <c r="B157" s="991" t="str">
        <f>IF('Pending Resto-COP Packages'!A25="","",'Pending Resto-COP Packages'!B25)</f>
        <v>Clearwater</v>
      </c>
      <c r="C157" s="991" t="str">
        <f>IF('Pending Resto-COP Packages'!A25="","",'Pending Resto-COP Packages'!D25)</f>
        <v>Lightspeed In-House</v>
      </c>
      <c r="D157" s="991" t="str">
        <f>IF('Pending Resto-COP Packages'!A25="","",'Pending Resto-COP Packages'!F25)</f>
        <v>Johnnie</v>
      </c>
      <c r="E157" s="992">
        <f>IF('Pending Resto-COP Packages'!A25="","",'Pending Resto-COP Packages'!H25)</f>
        <v>21</v>
      </c>
      <c r="F157" s="992">
        <f>IF('Pending Resto-COP Packages'!A25="","",'Pending Resto-COP Packages'!V25)</f>
        <v>6481</v>
      </c>
      <c r="G157" s="992">
        <f>IF('Pending Resto-COP Packages'!A25="","",'Pending Resto-COP Packages'!W25)</f>
        <v>6750</v>
      </c>
      <c r="H157" s="1334">
        <f>IF('Pending Resto-COP Packages'!A25="","",'Pending Resto-COP Packages'!N25)</f>
        <v>81882</v>
      </c>
    </row>
    <row r="158" spans="1:8">
      <c r="A158" s="994" t="str">
        <f>IF('Pending Resto-COP Packages'!A26="","",'Pending Resto-COP Packages'!A26)</f>
        <v>D-HPP607</v>
      </c>
      <c r="B158" s="991" t="str">
        <f>IF('Pending Resto-COP Packages'!A26="","",'Pending Resto-COP Packages'!B26)</f>
        <v>Clearwater</v>
      </c>
      <c r="C158" s="991" t="str">
        <f>IF('Pending Resto-COP Packages'!A26="","",'Pending Resto-COP Packages'!D26)</f>
        <v>Lightspeed In-House</v>
      </c>
      <c r="D158" s="991" t="str">
        <f>IF('Pending Resto-COP Packages'!A26="","",'Pending Resto-COP Packages'!F26)</f>
        <v>Anthony</v>
      </c>
      <c r="E158" s="992">
        <f>IF('Pending Resto-COP Packages'!A26="","",'Pending Resto-COP Packages'!H26)</f>
        <v>46</v>
      </c>
      <c r="F158" s="992">
        <f>IF('Pending Resto-COP Packages'!A26="","",'Pending Resto-COP Packages'!V26)</f>
        <v>5649</v>
      </c>
      <c r="G158" s="992">
        <f>IF('Pending Resto-COP Packages'!A26="","",'Pending Resto-COP Packages'!W26)</f>
        <v>5893</v>
      </c>
      <c r="H158" s="1334">
        <f>IF('Pending Resto-COP Packages'!A26="","",'Pending Resto-COP Packages'!N26)</f>
        <v>71754.5</v>
      </c>
    </row>
    <row r="159" spans="1:8">
      <c r="A159" s="994" t="str">
        <f>IF('Pending Resto-COP Packages'!A27="","",'Pending Resto-COP Packages'!A27)</f>
        <v>D-HPP610</v>
      </c>
      <c r="B159" s="991" t="str">
        <f>IF('Pending Resto-COP Packages'!A27="","",'Pending Resto-COP Packages'!B27)</f>
        <v>Clearwater</v>
      </c>
      <c r="C159" s="991" t="str">
        <f>IF('Pending Resto-COP Packages'!A27="","",'Pending Resto-COP Packages'!D27)</f>
        <v>NIA Underground</v>
      </c>
      <c r="D159" s="991" t="str">
        <f>IF('Pending Resto-COP Packages'!A27="","",'Pending Resto-COP Packages'!F27)</f>
        <v>Johnnie</v>
      </c>
      <c r="E159" s="992">
        <f>IF('Pending Resto-COP Packages'!A27="","",'Pending Resto-COP Packages'!H27)</f>
        <v>31</v>
      </c>
      <c r="F159" s="992">
        <f>IF('Pending Resto-COP Packages'!A27="","",'Pending Resto-COP Packages'!V27)</f>
        <v>5923</v>
      </c>
      <c r="G159" s="992">
        <f>IF('Pending Resto-COP Packages'!A27="","",'Pending Resto-COP Packages'!W27)</f>
        <v>6113</v>
      </c>
      <c r="H159" s="1334">
        <f>IF('Pending Resto-COP Packages'!A27="","",'Pending Resto-COP Packages'!N27)</f>
        <v>73945</v>
      </c>
    </row>
    <row r="160" spans="1:8">
      <c r="A160" s="994" t="str">
        <f>IF('Pending Resto-COP Packages'!A28="","",'Pending Resto-COP Packages'!A28)</f>
        <v>D-HPP613</v>
      </c>
      <c r="B160" s="991" t="str">
        <f>IF('Pending Resto-COP Packages'!A28="","",'Pending Resto-COP Packages'!B28)</f>
        <v>Clearwater</v>
      </c>
      <c r="C160" s="991" t="str">
        <f>IF('Pending Resto-COP Packages'!A28="","",'Pending Resto-COP Packages'!D28)</f>
        <v>APT Communications</v>
      </c>
      <c r="D160" s="991" t="str">
        <f>IF('Pending Resto-COP Packages'!A28="","",'Pending Resto-COP Packages'!F28)</f>
        <v>Johnnie</v>
      </c>
      <c r="E160" s="992">
        <f>IF('Pending Resto-COP Packages'!A28="","",'Pending Resto-COP Packages'!H28)</f>
        <v>79</v>
      </c>
      <c r="F160" s="992">
        <f>IF('Pending Resto-COP Packages'!A28="","",'Pending Resto-COP Packages'!V28)</f>
        <v>8175</v>
      </c>
      <c r="G160" s="992">
        <f>IF('Pending Resto-COP Packages'!A28="","",'Pending Resto-COP Packages'!W28)</f>
        <v>8120</v>
      </c>
      <c r="H160" s="1334">
        <f>IF('Pending Resto-COP Packages'!A28="","",'Pending Resto-COP Packages'!N28)</f>
        <v>100208</v>
      </c>
    </row>
    <row r="161" spans="1:8">
      <c r="A161" s="994" t="str">
        <f>IF('Pending Resto-COP Packages'!A29="","",'Pending Resto-COP Packages'!A29)</f>
        <v>D-HPP614</v>
      </c>
      <c r="B161" s="991" t="str">
        <f>IF('Pending Resto-COP Packages'!A29="","",'Pending Resto-COP Packages'!B29)</f>
        <v>Clearwater</v>
      </c>
      <c r="C161" s="991" t="str">
        <f>IF('Pending Resto-COP Packages'!A29="","",'Pending Resto-COP Packages'!D29)</f>
        <v>Mid Florida Contractors</v>
      </c>
      <c r="D161" s="991" t="str">
        <f>IF('Pending Resto-COP Packages'!A29="","",'Pending Resto-COP Packages'!F29)</f>
        <v>Johnnie</v>
      </c>
      <c r="E161" s="992">
        <f>IF('Pending Resto-COP Packages'!A29="","",'Pending Resto-COP Packages'!H29)</f>
        <v>110</v>
      </c>
      <c r="F161" s="992">
        <f>IF('Pending Resto-COP Packages'!A29="","",'Pending Resto-COP Packages'!V29)</f>
        <v>8444</v>
      </c>
      <c r="G161" s="992">
        <f>IF('Pending Resto-COP Packages'!A29="","",'Pending Resto-COP Packages'!W29)</f>
        <v>8277</v>
      </c>
      <c r="H161" s="1334">
        <f>IF('Pending Resto-COP Packages'!A29="","",'Pending Resto-COP Packages'!N29)</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4">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6221</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5" t="s">
        <v>459</v>
      </c>
      <c r="C1" s="1665"/>
      <c r="D1" s="420"/>
      <c r="E1" s="1665" t="s">
        <v>460</v>
      </c>
      <c r="F1" s="166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107766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556294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6"/>
      <c r="B1" s="1666"/>
      <c r="C1" s="1666"/>
      <c r="D1" s="1666"/>
      <c r="E1" s="1666"/>
      <c r="F1" s="1666"/>
      <c r="G1" s="1666"/>
      <c r="H1" s="1667" t="s">
        <v>504</v>
      </c>
      <c r="I1" s="1667"/>
      <c r="J1" s="1667"/>
      <c r="K1" s="1667"/>
      <c r="L1" s="1667"/>
      <c r="M1" s="1667"/>
      <c r="N1" s="1667"/>
      <c r="O1" s="1667"/>
      <c r="P1" s="183"/>
      <c r="Q1" s="1668" t="s">
        <v>115</v>
      </c>
      <c r="R1" s="1668"/>
      <c r="S1" s="1669"/>
      <c r="T1" s="1668"/>
      <c r="U1" s="1668"/>
      <c r="V1" s="1668"/>
      <c r="W1" s="1668"/>
      <c r="X1" s="1668"/>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V43" activePane="topRight" state="frozen"/>
      <selection pane="topRight" activeCell="A77" sqref="A77:XFD7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70">
        <v>94</v>
      </c>
      <c r="I2" s="365" t="s">
        <v>570</v>
      </c>
      <c r="J2" s="1025" t="s">
        <v>30</v>
      </c>
      <c r="K2" s="1671"/>
      <c r="L2" s="1339"/>
      <c r="M2" s="365" t="s">
        <v>128</v>
      </c>
      <c r="N2" s="960">
        <v>94021.5</v>
      </c>
      <c r="O2" s="365" t="s">
        <v>128</v>
      </c>
      <c r="P2" s="699" t="s">
        <v>35</v>
      </c>
      <c r="Q2" s="1672">
        <v>46162</v>
      </c>
      <c r="R2" s="694"/>
      <c r="S2" s="1672"/>
      <c r="T2" s="1672"/>
      <c r="U2" s="1672"/>
      <c r="V2" s="1673">
        <v>7741</v>
      </c>
      <c r="W2" s="1186"/>
      <c r="X2" s="1674">
        <f>SUM(V2-W2)</f>
        <v>7741</v>
      </c>
      <c r="Y2" s="1202">
        <f>IFERROR($W2/$V2, 0)</f>
        <v>0</v>
      </c>
      <c r="Z2" s="1672"/>
      <c r="AA2" s="1672"/>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70">
        <v>75</v>
      </c>
      <c r="I3" s="365" t="s">
        <v>570</v>
      </c>
      <c r="J3" s="1025" t="s">
        <v>30</v>
      </c>
      <c r="K3" s="1671"/>
      <c r="L3" s="1339"/>
      <c r="M3" s="365" t="s">
        <v>128</v>
      </c>
      <c r="N3" s="960">
        <v>95477</v>
      </c>
      <c r="O3" s="365" t="s">
        <v>128</v>
      </c>
      <c r="P3" s="699" t="s">
        <v>35</v>
      </c>
      <c r="Q3" s="1672">
        <v>46198</v>
      </c>
      <c r="R3" s="694"/>
      <c r="S3" s="1672"/>
      <c r="T3" s="1672"/>
      <c r="U3" s="1672"/>
      <c r="V3" s="1673">
        <v>7966</v>
      </c>
      <c r="W3" s="1186">
        <v>5984</v>
      </c>
      <c r="X3" s="1674">
        <f>SUM(V3-W3)</f>
        <v>1982</v>
      </c>
      <c r="Y3" s="1202">
        <f>IFERROR($W3/$V3, 0)</f>
        <v>0.75119256841576698</v>
      </c>
      <c r="Z3" s="1672">
        <v>46213</v>
      </c>
      <c r="AA3" s="1672"/>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70">
        <v>97</v>
      </c>
      <c r="I4" s="365" t="s">
        <v>570</v>
      </c>
      <c r="J4" s="1025" t="s">
        <v>30</v>
      </c>
      <c r="K4" s="1671"/>
      <c r="L4" s="1339"/>
      <c r="M4" s="365" t="s">
        <v>128</v>
      </c>
      <c r="N4" s="960">
        <v>94688.5</v>
      </c>
      <c r="O4" s="365" t="s">
        <v>128</v>
      </c>
      <c r="P4" s="699" t="s">
        <v>29</v>
      </c>
      <c r="Q4" s="1672">
        <v>46176</v>
      </c>
      <c r="R4" s="694"/>
      <c r="S4" s="1672"/>
      <c r="T4" s="1672"/>
      <c r="U4" s="1672"/>
      <c r="V4" s="1673">
        <v>7856</v>
      </c>
      <c r="W4" s="1186">
        <v>3008</v>
      </c>
      <c r="X4" s="1674">
        <f>SUM(V4-W4)</f>
        <v>4848</v>
      </c>
      <c r="Y4" s="1202">
        <f>IFERROR($W4/$V4, 0)</f>
        <v>0.38289205702647655</v>
      </c>
      <c r="Z4" s="1672">
        <v>46190</v>
      </c>
      <c r="AA4" s="1672"/>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70">
        <v>51</v>
      </c>
      <c r="I5" s="365" t="s">
        <v>570</v>
      </c>
      <c r="J5" s="1025" t="s">
        <v>30</v>
      </c>
      <c r="K5" s="1671"/>
      <c r="L5" s="1339"/>
      <c r="M5" s="365" t="s">
        <v>128</v>
      </c>
      <c r="N5" s="960">
        <v>91700</v>
      </c>
      <c r="O5" s="365" t="s">
        <v>128</v>
      </c>
      <c r="P5" s="699" t="s">
        <v>29</v>
      </c>
      <c r="Q5" s="1672">
        <v>46176</v>
      </c>
      <c r="R5" s="694"/>
      <c r="S5" s="1672"/>
      <c r="T5" s="1672"/>
      <c r="U5" s="1672"/>
      <c r="V5" s="1673">
        <v>7529</v>
      </c>
      <c r="W5" s="1186">
        <v>7126</v>
      </c>
      <c r="X5" s="1674">
        <f>SUM(V5-W5)</f>
        <v>403</v>
      </c>
      <c r="Y5" s="1202">
        <f>IFERROR($W5/$V5, 0)</f>
        <v>0.94647363527692918</v>
      </c>
      <c r="Z5" s="1672">
        <v>46191</v>
      </c>
      <c r="AA5" s="1672"/>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70">
        <v>67</v>
      </c>
      <c r="I6" s="365" t="s">
        <v>570</v>
      </c>
      <c r="J6" s="1025" t="s">
        <v>30</v>
      </c>
      <c r="K6" s="1671"/>
      <c r="L6" s="1339"/>
      <c r="M6" s="365" t="s">
        <v>128</v>
      </c>
      <c r="N6" s="960">
        <v>100866</v>
      </c>
      <c r="O6" s="365" t="s">
        <v>128</v>
      </c>
      <c r="P6" s="699" t="s">
        <v>29</v>
      </c>
      <c r="Q6" s="1672">
        <v>46175</v>
      </c>
      <c r="R6" s="694"/>
      <c r="S6" s="1672"/>
      <c r="T6" s="1672"/>
      <c r="U6" s="1672"/>
      <c r="V6" s="1673">
        <v>9021</v>
      </c>
      <c r="W6" s="1186">
        <v>8341</v>
      </c>
      <c r="X6" s="1674">
        <f>SUM(V6-W6)</f>
        <v>680</v>
      </c>
      <c r="Y6" s="1202">
        <f>IFERROR($W6/$V6, 0)</f>
        <v>0.92462033034031699</v>
      </c>
      <c r="Z6" s="1672">
        <v>46195</v>
      </c>
      <c r="AA6" s="1672"/>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70">
        <v>93</v>
      </c>
      <c r="I7" s="365" t="s">
        <v>570</v>
      </c>
      <c r="J7" s="1025" t="s">
        <v>30</v>
      </c>
      <c r="K7" s="1671"/>
      <c r="L7" s="1339"/>
      <c r="M7" s="365" t="s">
        <v>128</v>
      </c>
      <c r="N7" s="960">
        <v>104934</v>
      </c>
      <c r="O7" s="365" t="s">
        <v>128</v>
      </c>
      <c r="P7" s="699" t="s">
        <v>29</v>
      </c>
      <c r="Q7" s="1672">
        <v>46176</v>
      </c>
      <c r="R7" s="694"/>
      <c r="S7" s="1672"/>
      <c r="T7" s="1672"/>
      <c r="U7" s="1672"/>
      <c r="V7" s="1673">
        <v>8701</v>
      </c>
      <c r="W7" s="1186">
        <v>5746</v>
      </c>
      <c r="X7" s="1674">
        <f>SUM(V7-W7)</f>
        <v>2955</v>
      </c>
      <c r="Y7" s="1202">
        <f>IFERROR($W7/$V7, 0)</f>
        <v>0.66038386392368698</v>
      </c>
      <c r="Z7" s="1672">
        <v>46191</v>
      </c>
      <c r="AA7" s="1672"/>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70">
        <v>57</v>
      </c>
      <c r="I8" s="365" t="s">
        <v>570</v>
      </c>
      <c r="J8" s="1025" t="s">
        <v>30</v>
      </c>
      <c r="K8" s="1671"/>
      <c r="L8" s="1339"/>
      <c r="M8" s="365" t="s">
        <v>128</v>
      </c>
      <c r="N8" s="960">
        <v>106431.5</v>
      </c>
      <c r="O8" s="365" t="s">
        <v>128</v>
      </c>
      <c r="P8" s="699" t="s">
        <v>29</v>
      </c>
      <c r="Q8" s="1672">
        <v>46183</v>
      </c>
      <c r="R8" s="694"/>
      <c r="S8" s="1672"/>
      <c r="T8" s="1672"/>
      <c r="U8" s="1672"/>
      <c r="V8" s="1673">
        <v>8751</v>
      </c>
      <c r="W8" s="1186">
        <v>7047</v>
      </c>
      <c r="X8" s="1674">
        <f>SUM(V8-W8)</f>
        <v>1704</v>
      </c>
      <c r="Y8" s="1202">
        <f>IFERROR($W8/$V8, 0)</f>
        <v>0.80527939664038395</v>
      </c>
      <c r="Z8" s="1672">
        <v>46216</v>
      </c>
      <c r="AA8" s="1672"/>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70">
        <v>86</v>
      </c>
      <c r="I9" s="365" t="s">
        <v>570</v>
      </c>
      <c r="J9" s="1025" t="s">
        <v>30</v>
      </c>
      <c r="K9" s="1671"/>
      <c r="L9" s="1339"/>
      <c r="M9" s="365" t="s">
        <v>128</v>
      </c>
      <c r="N9" s="960">
        <v>97386.5</v>
      </c>
      <c r="O9" s="365" t="s">
        <v>128</v>
      </c>
      <c r="P9" s="699" t="s">
        <v>35</v>
      </c>
      <c r="Q9" s="1672">
        <v>46188</v>
      </c>
      <c r="R9" s="694"/>
      <c r="S9" s="1672"/>
      <c r="T9" s="1672"/>
      <c r="U9" s="1672"/>
      <c r="V9" s="1673">
        <v>7996</v>
      </c>
      <c r="W9" s="1186">
        <v>7365</v>
      </c>
      <c r="X9" s="1674">
        <f>SUM(V9-W9)</f>
        <v>631</v>
      </c>
      <c r="Y9" s="1202">
        <f>IFERROR($W9/$V9, 0)</f>
        <v>0.92108554277138566</v>
      </c>
      <c r="Z9" s="1672">
        <v>46219</v>
      </c>
      <c r="AA9" s="1672"/>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70">
        <v>40</v>
      </c>
      <c r="I10" s="365" t="s">
        <v>570</v>
      </c>
      <c r="J10" s="1025" t="s">
        <v>30</v>
      </c>
      <c r="K10" s="1671"/>
      <c r="L10" s="1339">
        <v>46182</v>
      </c>
      <c r="M10" s="365" t="s">
        <v>128</v>
      </c>
      <c r="N10" s="960">
        <v>91774</v>
      </c>
      <c r="O10" s="365" t="s">
        <v>128</v>
      </c>
      <c r="P10" s="699" t="s">
        <v>29</v>
      </c>
      <c r="Q10" s="1672">
        <v>46171</v>
      </c>
      <c r="R10" s="694"/>
      <c r="S10" s="1672"/>
      <c r="T10" s="1672"/>
      <c r="U10" s="1672"/>
      <c r="V10" s="1673">
        <v>7530</v>
      </c>
      <c r="W10" s="1645">
        <v>3184</v>
      </c>
      <c r="X10" s="1674">
        <f>SUM(V10-W10)</f>
        <v>4346</v>
      </c>
      <c r="Y10" s="1202">
        <f>IFERROR($W10/$V10, 0)</f>
        <v>0.42284196547144753</v>
      </c>
      <c r="Z10" s="1672">
        <v>46217</v>
      </c>
      <c r="AA10" s="1672"/>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70">
        <v>88</v>
      </c>
      <c r="I11" s="365" t="s">
        <v>570</v>
      </c>
      <c r="J11" s="1025" t="s">
        <v>30</v>
      </c>
      <c r="K11" s="1671"/>
      <c r="L11" s="1339">
        <v>46181</v>
      </c>
      <c r="M11" s="365" t="s">
        <v>128</v>
      </c>
      <c r="N11" s="960">
        <v>81059.5</v>
      </c>
      <c r="O11" s="365" t="s">
        <v>128</v>
      </c>
      <c r="P11" s="699" t="s">
        <v>29</v>
      </c>
      <c r="Q11" s="1672">
        <v>46174</v>
      </c>
      <c r="R11" s="694"/>
      <c r="S11" s="1672"/>
      <c r="T11" s="1672"/>
      <c r="U11" s="1672"/>
      <c r="V11" s="1673">
        <v>6647</v>
      </c>
      <c r="W11" s="1645">
        <v>4385</v>
      </c>
      <c r="X11" s="1674">
        <f>SUM(V11-W11)</f>
        <v>2262</v>
      </c>
      <c r="Y11" s="1202">
        <f>IFERROR($W11/$V11, 0)</f>
        <v>0.6596961035053408</v>
      </c>
      <c r="Z11" s="1672">
        <v>46188</v>
      </c>
      <c r="AA11" s="1672"/>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70">
        <v>0</v>
      </c>
      <c r="I12" s="365" t="s">
        <v>570</v>
      </c>
      <c r="J12" s="1025" t="s">
        <v>30</v>
      </c>
      <c r="K12" s="1671"/>
      <c r="L12" s="1339">
        <v>46154</v>
      </c>
      <c r="M12" s="365" t="s">
        <v>128</v>
      </c>
      <c r="N12" s="960">
        <v>65477.3</v>
      </c>
      <c r="O12" s="365" t="s">
        <v>128</v>
      </c>
      <c r="P12" s="699" t="s">
        <v>35</v>
      </c>
      <c r="Q12" s="1672">
        <v>46157</v>
      </c>
      <c r="R12" s="694"/>
      <c r="S12" s="1672"/>
      <c r="T12" s="1672"/>
      <c r="U12" s="1672"/>
      <c r="V12" s="1673">
        <v>5318</v>
      </c>
      <c r="W12" s="1186"/>
      <c r="X12" s="1674">
        <f>SUM(V12-W12)</f>
        <v>5318</v>
      </c>
      <c r="Y12" s="1202">
        <f>IFERROR($W12/$V12, 0)</f>
        <v>0</v>
      </c>
      <c r="Z12" s="1672"/>
      <c r="AA12" s="1672"/>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71">
        <v>35</v>
      </c>
      <c r="I17" s="1194" t="s">
        <v>570</v>
      </c>
      <c r="J17" s="1183" t="s">
        <v>30</v>
      </c>
      <c r="K17" s="1675"/>
      <c r="L17" s="1340">
        <v>46183</v>
      </c>
      <c r="M17" s="1183" t="s">
        <v>128</v>
      </c>
      <c r="N17" s="1676">
        <v>98498</v>
      </c>
      <c r="O17" s="1183" t="s">
        <v>128</v>
      </c>
      <c r="P17" s="699" t="s">
        <v>29</v>
      </c>
      <c r="Q17" s="1677">
        <v>46183</v>
      </c>
      <c r="R17" s="686"/>
      <c r="S17" s="1677"/>
      <c r="T17" s="1677"/>
      <c r="U17" s="1677"/>
      <c r="V17" s="1674">
        <v>7699</v>
      </c>
      <c r="W17" s="1646">
        <v>8024</v>
      </c>
      <c r="X17" s="1187">
        <f t="shared" ref="X17:X19" si="0">SUM(V17-W17)</f>
        <v>-325</v>
      </c>
      <c r="Y17" s="1202">
        <f t="shared" ref="Y17:Y35" si="1">IFERROR($W17/$V17, 0)</f>
        <v>1.0422132744512274</v>
      </c>
      <c r="Z17" s="1672">
        <v>46195</v>
      </c>
      <c r="AA17" s="1672"/>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71">
        <v>85</v>
      </c>
      <c r="I18" s="1194" t="s">
        <v>570</v>
      </c>
      <c r="J18" s="1183" t="s">
        <v>30</v>
      </c>
      <c r="K18" s="1675"/>
      <c r="L18" s="1340">
        <v>46181</v>
      </c>
      <c r="M18" s="1183" t="s">
        <v>128</v>
      </c>
      <c r="N18" s="1676">
        <v>62709</v>
      </c>
      <c r="O18" s="1183" t="s">
        <v>128</v>
      </c>
      <c r="P18" s="699" t="s">
        <v>29</v>
      </c>
      <c r="Q18" s="1677">
        <v>46178</v>
      </c>
      <c r="R18" s="686"/>
      <c r="S18" s="1677"/>
      <c r="T18" s="1677"/>
      <c r="U18" s="1677"/>
      <c r="V18" s="1674">
        <v>5055</v>
      </c>
      <c r="W18" s="1495">
        <v>5090</v>
      </c>
      <c r="X18" s="1187">
        <f t="shared" si="0"/>
        <v>-35</v>
      </c>
      <c r="Y18" s="1202">
        <f t="shared" si="1"/>
        <v>1.0069238377843719</v>
      </c>
      <c r="Z18" s="1677">
        <v>46188</v>
      </c>
      <c r="AA18" s="1672"/>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71">
        <v>69</v>
      </c>
      <c r="I19" s="1194" t="s">
        <v>570</v>
      </c>
      <c r="J19" s="1183" t="s">
        <v>30</v>
      </c>
      <c r="K19" s="1675"/>
      <c r="L19" s="1340">
        <v>46198</v>
      </c>
      <c r="M19" s="1183" t="s">
        <v>128</v>
      </c>
      <c r="N19" s="1676">
        <v>99986.2</v>
      </c>
      <c r="O19" s="1183" t="s">
        <v>128</v>
      </c>
      <c r="P19" s="699" t="s">
        <v>29</v>
      </c>
      <c r="Q19" s="1677">
        <v>46198</v>
      </c>
      <c r="R19" s="686"/>
      <c r="S19" s="1677"/>
      <c r="T19" s="1677"/>
      <c r="U19" s="1677"/>
      <c r="V19" s="1674">
        <v>8137</v>
      </c>
      <c r="W19" s="1646">
        <v>3705</v>
      </c>
      <c r="X19" s="1187">
        <f t="shared" si="0"/>
        <v>4432</v>
      </c>
      <c r="Y19" s="1236">
        <f>IFERROR($W19/$V19, 0)</f>
        <v>0.4553275162836426</v>
      </c>
      <c r="Z19" s="1677"/>
      <c r="AA19" s="1677"/>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71">
        <v>41</v>
      </c>
      <c r="I20" s="1194" t="s">
        <v>570</v>
      </c>
      <c r="J20" s="1183" t="s">
        <v>30</v>
      </c>
      <c r="K20" s="1675"/>
      <c r="L20" s="1340">
        <v>46225</v>
      </c>
      <c r="M20" s="1183" t="s">
        <v>128</v>
      </c>
      <c r="N20" s="960">
        <v>78963.5</v>
      </c>
      <c r="O20" s="365" t="s">
        <v>128</v>
      </c>
      <c r="P20" s="699" t="s">
        <v>35</v>
      </c>
      <c r="Q20" s="1677">
        <v>46225</v>
      </c>
      <c r="R20" s="686"/>
      <c r="S20" s="1677"/>
      <c r="T20" s="1677"/>
      <c r="U20" s="1677"/>
      <c r="V20" s="1674">
        <v>5973</v>
      </c>
      <c r="W20" s="1551"/>
      <c r="X20" s="1674">
        <v>7950</v>
      </c>
      <c r="Y20" s="1202">
        <f t="shared" si="1"/>
        <v>0</v>
      </c>
      <c r="Z20" s="1672"/>
      <c r="AA20" s="1672"/>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71">
        <v>83</v>
      </c>
      <c r="I21" s="1194" t="s">
        <v>570</v>
      </c>
      <c r="J21" s="1183" t="s">
        <v>30</v>
      </c>
      <c r="K21" s="1675"/>
      <c r="L21" s="1340">
        <v>46232</v>
      </c>
      <c r="M21" s="1183" t="s">
        <v>128</v>
      </c>
      <c r="N21" s="960">
        <v>63582</v>
      </c>
      <c r="O21" s="365" t="s">
        <v>128</v>
      </c>
      <c r="P21" s="699" t="s">
        <v>35</v>
      </c>
      <c r="Q21" s="1677">
        <v>46232</v>
      </c>
      <c r="R21" s="686"/>
      <c r="S21" s="1677"/>
      <c r="T21" s="1677"/>
      <c r="U21" s="1677"/>
      <c r="V21" s="1674">
        <v>5259</v>
      </c>
      <c r="W21" s="1411"/>
      <c r="X21" s="1674">
        <v>5259</v>
      </c>
      <c r="Y21" s="1236">
        <f>IFERROR($W21/$V21, 0)</f>
        <v>0</v>
      </c>
      <c r="Z21" s="1677"/>
      <c r="AA21" s="1677"/>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71">
        <v>63</v>
      </c>
      <c r="I22" s="1194" t="s">
        <v>570</v>
      </c>
      <c r="J22" s="1183" t="s">
        <v>30</v>
      </c>
      <c r="K22" s="1675"/>
      <c r="L22" s="1340">
        <v>46224</v>
      </c>
      <c r="M22" s="1183" t="s">
        <v>128</v>
      </c>
      <c r="N22" s="960">
        <v>78078</v>
      </c>
      <c r="O22" s="365" t="s">
        <v>128</v>
      </c>
      <c r="P22" s="699" t="s">
        <v>32</v>
      </c>
      <c r="Q22" s="1677"/>
      <c r="R22" s="686"/>
      <c r="S22" s="1677"/>
      <c r="T22" s="1677"/>
      <c r="U22" s="1677"/>
      <c r="V22" s="1674">
        <v>6335</v>
      </c>
      <c r="W22" s="1551"/>
      <c r="X22" s="1674">
        <v>4241</v>
      </c>
      <c r="Y22" s="1202">
        <f t="shared" si="1"/>
        <v>0</v>
      </c>
      <c r="Z22" s="1677"/>
      <c r="AA22" s="1677"/>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71">
        <v>69</v>
      </c>
      <c r="I23" s="1194" t="s">
        <v>570</v>
      </c>
      <c r="J23" s="1183" t="s">
        <v>30</v>
      </c>
      <c r="K23" s="1675"/>
      <c r="L23" s="1340"/>
      <c r="M23" s="1183" t="s">
        <v>128</v>
      </c>
      <c r="N23" s="960">
        <v>84458.5</v>
      </c>
      <c r="O23" s="365" t="s">
        <v>128</v>
      </c>
      <c r="P23" s="699" t="s">
        <v>32</v>
      </c>
      <c r="Q23" s="1677"/>
      <c r="R23" s="686"/>
      <c r="S23" s="1677"/>
      <c r="T23" s="1677"/>
      <c r="U23" s="1677"/>
      <c r="V23" s="1674">
        <v>6831</v>
      </c>
      <c r="W23" s="1551"/>
      <c r="X23" s="1674">
        <v>5374</v>
      </c>
      <c r="Y23" s="1202">
        <f t="shared" si="1"/>
        <v>0</v>
      </c>
      <c r="Z23" s="1677"/>
      <c r="AA23" s="1677"/>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71">
        <v>102</v>
      </c>
      <c r="I24" s="1194" t="s">
        <v>570</v>
      </c>
      <c r="J24" s="1183" t="s">
        <v>30</v>
      </c>
      <c r="K24" s="1675"/>
      <c r="L24" s="1340">
        <v>46224</v>
      </c>
      <c r="M24" s="365" t="s">
        <v>128</v>
      </c>
      <c r="N24" s="960">
        <v>59181</v>
      </c>
      <c r="O24" s="365" t="s">
        <v>128</v>
      </c>
      <c r="P24" s="699" t="s">
        <v>35</v>
      </c>
      <c r="Q24" s="1677">
        <v>46230</v>
      </c>
      <c r="R24" s="686"/>
      <c r="S24" s="1677"/>
      <c r="T24" s="1677"/>
      <c r="U24" s="1677"/>
      <c r="V24" s="1674">
        <v>4718</v>
      </c>
      <c r="W24" s="1551"/>
      <c r="X24" s="1674">
        <v>8078</v>
      </c>
      <c r="Y24" s="1202">
        <f t="shared" si="1"/>
        <v>0</v>
      </c>
      <c r="Z24" s="1677"/>
      <c r="AA24" s="1677"/>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71">
        <v>93</v>
      </c>
      <c r="I25" s="1194" t="s">
        <v>570</v>
      </c>
      <c r="J25" s="1183" t="s">
        <v>30</v>
      </c>
      <c r="K25" s="1678"/>
      <c r="L25" s="1471">
        <v>46224</v>
      </c>
      <c r="M25" s="1057" t="s">
        <v>128</v>
      </c>
      <c r="N25" s="960">
        <v>72479.5</v>
      </c>
      <c r="O25" s="365" t="s">
        <v>128</v>
      </c>
      <c r="P25" s="699" t="s">
        <v>35</v>
      </c>
      <c r="Q25" s="1677">
        <v>46227</v>
      </c>
      <c r="R25" s="686"/>
      <c r="S25" s="1677"/>
      <c r="T25" s="1677"/>
      <c r="U25" s="1677"/>
      <c r="V25" s="1674">
        <v>5861</v>
      </c>
      <c r="W25" s="1551"/>
      <c r="X25" s="1674">
        <v>7140</v>
      </c>
      <c r="Y25" s="1202">
        <f t="shared" si="1"/>
        <v>0</v>
      </c>
      <c r="Z25" s="1677"/>
      <c r="AA25" s="1677"/>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71">
        <v>67</v>
      </c>
      <c r="I26" s="1194" t="s">
        <v>570</v>
      </c>
      <c r="J26" s="1183" t="s">
        <v>30</v>
      </c>
      <c r="K26" s="1678"/>
      <c r="L26" s="1233">
        <v>46226</v>
      </c>
      <c r="M26" s="1057" t="s">
        <v>128</v>
      </c>
      <c r="N26" s="960">
        <v>86106.8</v>
      </c>
      <c r="O26" s="365" t="s">
        <v>128</v>
      </c>
      <c r="P26" s="699" t="s">
        <v>35</v>
      </c>
      <c r="Q26" s="1677">
        <v>46226</v>
      </c>
      <c r="R26" s="686"/>
      <c r="S26" s="1677"/>
      <c r="T26" s="1677"/>
      <c r="U26" s="1677"/>
      <c r="V26" s="1674">
        <v>7115</v>
      </c>
      <c r="W26" s="1411"/>
      <c r="X26" s="1674">
        <v>7115</v>
      </c>
      <c r="Y26" s="1202">
        <f t="shared" si="1"/>
        <v>0</v>
      </c>
      <c r="Z26" s="1677"/>
      <c r="AA26" s="1677"/>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71">
        <v>91</v>
      </c>
      <c r="I27" s="1194" t="s">
        <v>570</v>
      </c>
      <c r="J27" s="1183" t="s">
        <v>30</v>
      </c>
      <c r="K27" s="1678"/>
      <c r="L27" s="1630"/>
      <c r="M27" s="1057" t="s">
        <v>128</v>
      </c>
      <c r="N27" s="960">
        <v>79458</v>
      </c>
      <c r="O27" s="365" t="s">
        <v>128</v>
      </c>
      <c r="P27" s="699" t="s">
        <v>32</v>
      </c>
      <c r="Q27" s="1677"/>
      <c r="R27" s="686"/>
      <c r="S27" s="1677"/>
      <c r="T27" s="1677"/>
      <c r="U27" s="1677"/>
      <c r="V27" s="1674">
        <v>6519</v>
      </c>
      <c r="W27" s="1551"/>
      <c r="X27" s="1674">
        <v>5454</v>
      </c>
      <c r="Y27" s="1202">
        <f t="shared" si="1"/>
        <v>0</v>
      </c>
      <c r="Z27" s="1677"/>
      <c r="AA27" s="1677"/>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71">
        <v>83</v>
      </c>
      <c r="I28" s="1194" t="s">
        <v>570</v>
      </c>
      <c r="J28" s="1183" t="s">
        <v>30</v>
      </c>
      <c r="K28" s="1679"/>
      <c r="L28" s="1630">
        <v>46223</v>
      </c>
      <c r="M28" s="570" t="s">
        <v>128</v>
      </c>
      <c r="N28" s="1628">
        <v>87651</v>
      </c>
      <c r="O28" s="365" t="s">
        <v>128</v>
      </c>
      <c r="P28" s="699" t="s">
        <v>35</v>
      </c>
      <c r="Q28" s="1677">
        <v>46223</v>
      </c>
      <c r="R28" s="686"/>
      <c r="S28" s="1677"/>
      <c r="T28" s="1677"/>
      <c r="U28" s="1677"/>
      <c r="V28" s="1674">
        <v>7199</v>
      </c>
      <c r="W28" s="1551"/>
      <c r="X28" s="1674">
        <v>8272</v>
      </c>
      <c r="Y28" s="1202">
        <f t="shared" si="1"/>
        <v>0</v>
      </c>
      <c r="Z28" s="1677"/>
      <c r="AA28" s="1677"/>
      <c r="AB28" s="689">
        <v>0</v>
      </c>
      <c r="AC28" s="689">
        <v>0</v>
      </c>
      <c r="AD28" s="1023">
        <v>0</v>
      </c>
      <c r="AE28" s="1413" t="s">
        <v>602</v>
      </c>
    </row>
    <row r="29" spans="1:31" s="706" customFormat="1" ht="24.75" customHeight="1">
      <c r="A29" s="1337" t="s">
        <v>615</v>
      </c>
      <c r="B29" s="1213" t="s">
        <v>44</v>
      </c>
      <c r="C29" s="1214">
        <v>46290</v>
      </c>
      <c r="D29" s="1340"/>
      <c r="E29" s="1340"/>
      <c r="F29" s="1408"/>
      <c r="G29" s="1234"/>
      <c r="H29" s="1183">
        <v>18</v>
      </c>
      <c r="I29" s="1194" t="s">
        <v>570</v>
      </c>
      <c r="J29" s="1183" t="s">
        <v>30</v>
      </c>
      <c r="K29" s="1671"/>
      <c r="L29" s="1471"/>
      <c r="M29" s="1543" t="s">
        <v>128</v>
      </c>
      <c r="N29" s="1642">
        <v>80560</v>
      </c>
      <c r="O29" s="1222" t="s">
        <v>128</v>
      </c>
      <c r="P29" s="1370" t="s">
        <v>32</v>
      </c>
      <c r="Q29" s="1677"/>
      <c r="R29" s="686"/>
      <c r="S29" s="1677"/>
      <c r="T29" s="1677"/>
      <c r="U29" s="1677"/>
      <c r="V29" s="1674">
        <v>6416</v>
      </c>
      <c r="W29" s="1411"/>
      <c r="X29" s="1674">
        <v>6416</v>
      </c>
      <c r="Y29" s="1236">
        <f>IFERROR($W29/$V29, 0)</f>
        <v>0</v>
      </c>
      <c r="Z29" s="1677"/>
      <c r="AA29" s="1677"/>
      <c r="AB29" s="1154">
        <v>0</v>
      </c>
      <c r="AC29" s="1154">
        <v>0</v>
      </c>
      <c r="AD29" s="1219">
        <v>0</v>
      </c>
      <c r="AE29" s="1156" t="s">
        <v>616</v>
      </c>
    </row>
    <row r="30" spans="1:31" s="706" customFormat="1" ht="24.75" customHeight="1">
      <c r="A30" s="1337" t="s">
        <v>617</v>
      </c>
      <c r="B30" s="1213" t="s">
        <v>44</v>
      </c>
      <c r="C30" s="1214">
        <v>46290</v>
      </c>
      <c r="D30" s="1340"/>
      <c r="E30" s="1340"/>
      <c r="F30" s="1408"/>
      <c r="G30" s="1234"/>
      <c r="H30" s="1671">
        <v>90</v>
      </c>
      <c r="I30" s="1194" t="s">
        <v>570</v>
      </c>
      <c r="J30" s="1183" t="s">
        <v>30</v>
      </c>
      <c r="K30" s="1675"/>
      <c r="L30" s="1643"/>
      <c r="M30" s="1644" t="s">
        <v>128</v>
      </c>
      <c r="N30" s="1629">
        <v>113855.5</v>
      </c>
      <c r="O30" s="1543" t="s">
        <v>128</v>
      </c>
      <c r="P30" s="1143" t="s">
        <v>32</v>
      </c>
      <c r="Q30" s="1680"/>
      <c r="R30" s="686"/>
      <c r="S30" s="1677"/>
      <c r="T30" s="1677"/>
      <c r="U30" s="1677"/>
      <c r="V30" s="1674">
        <v>8970</v>
      </c>
      <c r="W30" s="1411"/>
      <c r="X30" s="1674">
        <v>8970</v>
      </c>
      <c r="Y30" s="1236">
        <f>IFERROR($W30/$V30, 0)</f>
        <v>0</v>
      </c>
      <c r="Z30" s="1677"/>
      <c r="AA30" s="1677"/>
      <c r="AB30" s="1154">
        <v>0</v>
      </c>
      <c r="AC30" s="1154">
        <v>0</v>
      </c>
      <c r="AD30" s="1219">
        <v>0</v>
      </c>
      <c r="AE30" s="1156" t="s">
        <v>618</v>
      </c>
    </row>
    <row r="31" spans="1:31" s="706" customFormat="1" ht="24.75" customHeight="1">
      <c r="A31" s="1337" t="s">
        <v>619</v>
      </c>
      <c r="B31" s="1213" t="s">
        <v>44</v>
      </c>
      <c r="C31" s="1214">
        <v>46290</v>
      </c>
      <c r="D31" s="1340" t="s">
        <v>492</v>
      </c>
      <c r="E31" s="1215">
        <v>46219</v>
      </c>
      <c r="F31" s="359" t="s">
        <v>71</v>
      </c>
      <c r="G31" s="1234" t="s">
        <v>620</v>
      </c>
      <c r="H31" s="1671">
        <v>83</v>
      </c>
      <c r="I31" s="1194" t="s">
        <v>570</v>
      </c>
      <c r="J31" s="1183" t="s">
        <v>30</v>
      </c>
      <c r="K31" s="1678"/>
      <c r="L31" s="1631"/>
      <c r="M31" s="1632" t="s">
        <v>128</v>
      </c>
      <c r="N31" s="1614">
        <v>79947</v>
      </c>
      <c r="O31" s="298" t="s">
        <v>128</v>
      </c>
      <c r="P31" s="735" t="s">
        <v>32</v>
      </c>
      <c r="Q31" s="1680"/>
      <c r="R31" s="686"/>
      <c r="S31" s="1677"/>
      <c r="T31" s="1677"/>
      <c r="U31" s="1677"/>
      <c r="V31" s="1674">
        <v>6058</v>
      </c>
      <c r="W31" s="1411"/>
      <c r="X31" s="1674">
        <v>6058</v>
      </c>
      <c r="Y31" s="1202">
        <f t="shared" si="1"/>
        <v>0</v>
      </c>
      <c r="Z31" s="1677"/>
      <c r="AA31" s="1677"/>
      <c r="AB31" s="689">
        <v>0</v>
      </c>
      <c r="AC31" s="689">
        <v>0</v>
      </c>
      <c r="AD31" s="1023">
        <v>0</v>
      </c>
      <c r="AE31" s="1156" t="s">
        <v>610</v>
      </c>
    </row>
    <row r="32" spans="1:31" s="706" customFormat="1" ht="24.75" customHeight="1">
      <c r="A32" s="1337" t="s">
        <v>621</v>
      </c>
      <c r="B32" s="1213" t="s">
        <v>44</v>
      </c>
      <c r="C32" s="1214">
        <v>46290</v>
      </c>
      <c r="D32" s="1340" t="s">
        <v>492</v>
      </c>
      <c r="E32" s="1215">
        <v>46219</v>
      </c>
      <c r="F32" s="359" t="s">
        <v>71</v>
      </c>
      <c r="G32" s="1234" t="s">
        <v>622</v>
      </c>
      <c r="H32" s="1671">
        <v>93</v>
      </c>
      <c r="I32" s="1194" t="s">
        <v>570</v>
      </c>
      <c r="J32" s="1183" t="s">
        <v>30</v>
      </c>
      <c r="K32" s="1678"/>
      <c r="L32" s="1615"/>
      <c r="M32" s="298" t="s">
        <v>128</v>
      </c>
      <c r="N32" s="1614">
        <v>74446.5</v>
      </c>
      <c r="O32" s="298" t="s">
        <v>128</v>
      </c>
      <c r="P32" s="735" t="s">
        <v>32</v>
      </c>
      <c r="Q32" s="1680"/>
      <c r="R32" s="686"/>
      <c r="S32" s="1677"/>
      <c r="T32" s="1677"/>
      <c r="U32" s="1677"/>
      <c r="V32" s="1674">
        <v>5775</v>
      </c>
      <c r="W32" s="1411"/>
      <c r="X32" s="1674">
        <v>5775</v>
      </c>
      <c r="Y32" s="1202">
        <f t="shared" si="1"/>
        <v>0</v>
      </c>
      <c r="Z32" s="1677"/>
      <c r="AA32" s="1677"/>
      <c r="AB32" s="689">
        <v>0</v>
      </c>
      <c r="AC32" s="689">
        <v>0</v>
      </c>
      <c r="AD32" s="1023">
        <v>0</v>
      </c>
      <c r="AE32" s="1156" t="s">
        <v>610</v>
      </c>
    </row>
    <row r="33" spans="1:31" s="706" customFormat="1" ht="24.75" customHeight="1">
      <c r="A33" s="1337" t="s">
        <v>623</v>
      </c>
      <c r="B33" s="1213" t="s">
        <v>44</v>
      </c>
      <c r="C33" s="1214">
        <v>46290</v>
      </c>
      <c r="D33" s="1340" t="s">
        <v>58</v>
      </c>
      <c r="E33" s="1340">
        <v>46223</v>
      </c>
      <c r="F33" s="1408" t="s">
        <v>573</v>
      </c>
      <c r="G33" s="1234"/>
      <c r="H33" s="1671">
        <v>44</v>
      </c>
      <c r="I33" s="1194" t="s">
        <v>570</v>
      </c>
      <c r="J33" s="1183" t="s">
        <v>30</v>
      </c>
      <c r="K33" s="1675"/>
      <c r="L33" s="1340"/>
      <c r="M33" s="1543" t="s">
        <v>128</v>
      </c>
      <c r="N33" s="896">
        <v>84001.5</v>
      </c>
      <c r="O33" s="1543" t="s">
        <v>128</v>
      </c>
      <c r="P33" s="1143" t="s">
        <v>32</v>
      </c>
      <c r="Q33" s="1680"/>
      <c r="R33" s="686"/>
      <c r="S33" s="1677"/>
      <c r="T33" s="1677"/>
      <c r="U33" s="1677"/>
      <c r="V33" s="1674">
        <v>6969</v>
      </c>
      <c r="W33" s="1411"/>
      <c r="X33" s="1674">
        <v>6969</v>
      </c>
      <c r="Y33" s="1236">
        <f>IFERROR($W33/$V33, 0)</f>
        <v>0</v>
      </c>
      <c r="Z33" s="1677"/>
      <c r="AA33" s="1677"/>
      <c r="AB33" s="1681"/>
      <c r="AC33" s="1681"/>
      <c r="AD33" s="1219"/>
      <c r="AE33" s="1156" t="s">
        <v>618</v>
      </c>
    </row>
    <row r="34" spans="1:31" s="706" customFormat="1" ht="24.75" customHeight="1">
      <c r="A34" s="1337" t="s">
        <v>624</v>
      </c>
      <c r="B34" s="1213" t="s">
        <v>44</v>
      </c>
      <c r="C34" s="1214">
        <v>46290</v>
      </c>
      <c r="D34" s="1340" t="s">
        <v>58</v>
      </c>
      <c r="E34" s="1215">
        <v>46223</v>
      </c>
      <c r="F34" s="1408" t="s">
        <v>573</v>
      </c>
      <c r="G34" s="1234" t="s">
        <v>625</v>
      </c>
      <c r="H34" s="1671">
        <v>0</v>
      </c>
      <c r="I34" s="1194" t="s">
        <v>570</v>
      </c>
      <c r="J34" s="1183" t="s">
        <v>30</v>
      </c>
      <c r="K34" s="1678"/>
      <c r="L34" s="1233">
        <v>46225</v>
      </c>
      <c r="M34" s="1057" t="s">
        <v>128</v>
      </c>
      <c r="N34" s="960">
        <v>71505.7</v>
      </c>
      <c r="O34" s="365" t="s">
        <v>128</v>
      </c>
      <c r="P34" s="699" t="s">
        <v>35</v>
      </c>
      <c r="Q34" s="1677">
        <v>46225</v>
      </c>
      <c r="R34" s="686"/>
      <c r="S34" s="1677"/>
      <c r="T34" s="1677"/>
      <c r="U34" s="1677"/>
      <c r="V34" s="1674">
        <v>5642</v>
      </c>
      <c r="W34" s="1551"/>
      <c r="X34" s="1674">
        <v>2879</v>
      </c>
      <c r="Y34" s="1202">
        <f t="shared" si="1"/>
        <v>0</v>
      </c>
      <c r="Z34" s="1677"/>
      <c r="AA34" s="1677"/>
      <c r="AB34" s="689">
        <v>0</v>
      </c>
      <c r="AC34" s="689">
        <v>0</v>
      </c>
      <c r="AD34" s="1023">
        <v>0</v>
      </c>
      <c r="AE34" s="1413" t="s">
        <v>626</v>
      </c>
    </row>
    <row r="35" spans="1:31" s="706" customFormat="1" ht="24.75" customHeight="1">
      <c r="A35" s="1337" t="s">
        <v>627</v>
      </c>
      <c r="B35" s="1213" t="s">
        <v>44</v>
      </c>
      <c r="C35" s="1214">
        <v>46290</v>
      </c>
      <c r="D35" s="359" t="s">
        <v>68</v>
      </c>
      <c r="E35" s="1215">
        <v>46219</v>
      </c>
      <c r="F35" s="359" t="s">
        <v>71</v>
      </c>
      <c r="G35" s="1234" t="s">
        <v>628</v>
      </c>
      <c r="H35" s="1671">
        <v>0</v>
      </c>
      <c r="I35" s="1194" t="s">
        <v>570</v>
      </c>
      <c r="J35" s="1183" t="s">
        <v>30</v>
      </c>
      <c r="K35" s="1682"/>
      <c r="L35" s="1599"/>
      <c r="M35" s="365" t="s">
        <v>128</v>
      </c>
      <c r="N35" s="960">
        <v>25127.05</v>
      </c>
      <c r="O35" s="365" t="s">
        <v>128</v>
      </c>
      <c r="P35" s="699" t="s">
        <v>32</v>
      </c>
      <c r="Q35" s="1677"/>
      <c r="R35" s="686"/>
      <c r="S35" s="1677"/>
      <c r="T35" s="1677"/>
      <c r="U35" s="1677"/>
      <c r="V35" s="1674">
        <v>2013</v>
      </c>
      <c r="W35" s="1411"/>
      <c r="X35" s="1674">
        <v>2013</v>
      </c>
      <c r="Y35" s="1202">
        <f t="shared" si="1"/>
        <v>0</v>
      </c>
      <c r="Z35" s="1677"/>
      <c r="AA35" s="1677"/>
      <c r="AB35" s="689">
        <v>0</v>
      </c>
      <c r="AC35" s="689">
        <v>0</v>
      </c>
      <c r="AD35" s="1023">
        <v>0</v>
      </c>
      <c r="AE35" s="1156" t="s">
        <v>610</v>
      </c>
    </row>
    <row r="36" spans="1:31" s="706" customFormat="1" ht="24.75" customHeight="1">
      <c r="A36" s="1337"/>
      <c r="B36" s="1410"/>
      <c r="C36" s="1340"/>
      <c r="D36" s="1340"/>
      <c r="E36" s="1340"/>
      <c r="F36" s="1408"/>
      <c r="G36" s="1234"/>
      <c r="H36" s="1671"/>
      <c r="I36" s="1194"/>
      <c r="J36" s="1671"/>
      <c r="K36" s="1675"/>
      <c r="L36" s="1340"/>
      <c r="M36" s="1671"/>
      <c r="N36" s="1676"/>
      <c r="O36" s="1671"/>
      <c r="P36" s="1683"/>
      <c r="Q36" s="1677"/>
      <c r="R36" s="686"/>
      <c r="S36" s="1677"/>
      <c r="T36" s="1677"/>
      <c r="U36" s="1677"/>
      <c r="V36" s="1674"/>
      <c r="W36" s="1411"/>
      <c r="X36" s="1674"/>
      <c r="Y36" s="1236"/>
      <c r="Z36" s="1677"/>
      <c r="AA36" s="1677"/>
      <c r="AB36" s="1681"/>
      <c r="AC36" s="1681"/>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629</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630</v>
      </c>
      <c r="H39" s="683">
        <v>43</v>
      </c>
      <c r="I39" s="1022" t="s">
        <v>570</v>
      </c>
      <c r="J39" s="683" t="s">
        <v>33</v>
      </c>
      <c r="K39" s="683" t="s">
        <v>631</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632</v>
      </c>
    </row>
    <row r="40" spans="1:31" ht="24.75" customHeight="1">
      <c r="A40" s="707" t="s">
        <v>633</v>
      </c>
      <c r="B40" s="682" t="s">
        <v>31</v>
      </c>
      <c r="C40" s="1009">
        <v>46006</v>
      </c>
      <c r="D40" s="1009" t="s">
        <v>58</v>
      </c>
      <c r="E40" s="1009">
        <v>45936</v>
      </c>
      <c r="F40" s="682" t="s">
        <v>634</v>
      </c>
      <c r="G40" s="682" t="s">
        <v>635</v>
      </c>
      <c r="H40" s="683">
        <v>0</v>
      </c>
      <c r="I40" s="1022" t="s">
        <v>570</v>
      </c>
      <c r="J40" s="683" t="s">
        <v>30</v>
      </c>
      <c r="K40" s="683" t="s">
        <v>631</v>
      </c>
      <c r="L40" s="681" t="s">
        <v>636</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637</v>
      </c>
    </row>
    <row r="41" spans="1:31" ht="24.75" customHeight="1">
      <c r="A41" s="1337" t="s">
        <v>638</v>
      </c>
      <c r="B41" s="682" t="s">
        <v>31</v>
      </c>
      <c r="C41" s="1340">
        <v>46233</v>
      </c>
      <c r="D41" s="1340" t="s">
        <v>489</v>
      </c>
      <c r="E41" s="1340">
        <v>46169</v>
      </c>
      <c r="F41" s="1234" t="s">
        <v>634</v>
      </c>
      <c r="G41" s="1234" t="s">
        <v>639</v>
      </c>
      <c r="H41" s="1671">
        <v>0</v>
      </c>
      <c r="I41" s="683" t="s">
        <v>570</v>
      </c>
      <c r="J41" s="683" t="s">
        <v>30</v>
      </c>
      <c r="K41" s="1671"/>
      <c r="L41" s="1340" t="s">
        <v>636</v>
      </c>
      <c r="M41" s="683" t="s">
        <v>128</v>
      </c>
      <c r="N41" s="684">
        <v>88403.8</v>
      </c>
      <c r="O41" s="693" t="s">
        <v>128</v>
      </c>
      <c r="P41" s="685" t="s">
        <v>29</v>
      </c>
      <c r="Q41" s="1677">
        <v>46169</v>
      </c>
      <c r="R41" s="709"/>
      <c r="S41" s="1684"/>
      <c r="T41" s="1680"/>
      <c r="U41" s="1677"/>
      <c r="V41" s="1286">
        <v>6992</v>
      </c>
      <c r="W41" s="1186">
        <v>6595</v>
      </c>
      <c r="X41" s="1674">
        <f>SUM(V41-W41)</f>
        <v>397</v>
      </c>
      <c r="Y41" s="358">
        <f t="shared" si="2"/>
        <v>0.94322082379862704</v>
      </c>
      <c r="Z41" s="1184">
        <v>46195</v>
      </c>
      <c r="AA41" s="1184"/>
      <c r="AB41" s="689">
        <v>0</v>
      </c>
      <c r="AC41" s="689">
        <v>0</v>
      </c>
      <c r="AD41" s="1023">
        <v>0</v>
      </c>
      <c r="AE41" s="1203" t="s">
        <v>640</v>
      </c>
    </row>
    <row r="42" spans="1:31" ht="24.75" customHeight="1">
      <c r="A42" s="791" t="s">
        <v>641</v>
      </c>
      <c r="B42" s="682" t="s">
        <v>31</v>
      </c>
      <c r="C42" s="681">
        <v>46142</v>
      </c>
      <c r="D42" s="681" t="s">
        <v>481</v>
      </c>
      <c r="E42" s="681"/>
      <c r="F42" s="682" t="s">
        <v>63</v>
      </c>
      <c r="G42" s="682" t="s">
        <v>642</v>
      </c>
      <c r="H42" s="683">
        <v>0</v>
      </c>
      <c r="I42" s="683" t="s">
        <v>570</v>
      </c>
      <c r="J42" s="683" t="s">
        <v>30</v>
      </c>
      <c r="K42" s="683" t="s">
        <v>631</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643</v>
      </c>
    </row>
    <row r="43" spans="1:31" ht="24.75" customHeight="1">
      <c r="A43" s="1475" t="s">
        <v>644</v>
      </c>
      <c r="B43" s="749" t="s">
        <v>31</v>
      </c>
      <c r="C43" s="729">
        <v>46052</v>
      </c>
      <c r="D43" s="729"/>
      <c r="E43" s="729">
        <v>45866</v>
      </c>
      <c r="F43" s="1234" t="s">
        <v>634</v>
      </c>
      <c r="G43" s="749" t="s">
        <v>645</v>
      </c>
      <c r="H43" s="750">
        <v>0</v>
      </c>
      <c r="I43" s="575" t="s">
        <v>570</v>
      </c>
      <c r="J43" s="750" t="s">
        <v>33</v>
      </c>
      <c r="K43" s="750" t="s">
        <v>631</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646</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647</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648</v>
      </c>
      <c r="B47" s="1028" t="s">
        <v>34</v>
      </c>
      <c r="C47" s="1340">
        <v>46295</v>
      </c>
      <c r="D47" s="1408" t="s">
        <v>56</v>
      </c>
      <c r="E47" s="1340">
        <v>46231</v>
      </c>
      <c r="F47" s="1408" t="s">
        <v>649</v>
      </c>
      <c r="G47" s="1234" t="s">
        <v>650</v>
      </c>
      <c r="H47" s="1671">
        <v>0</v>
      </c>
      <c r="I47" s="365" t="s">
        <v>570</v>
      </c>
      <c r="J47" s="1025" t="s">
        <v>30</v>
      </c>
      <c r="K47" s="683"/>
      <c r="L47" s="1340"/>
      <c r="M47" s="1142" t="s">
        <v>128</v>
      </c>
      <c r="N47" s="915">
        <v>18856.2</v>
      </c>
      <c r="O47" s="1143" t="s">
        <v>128</v>
      </c>
      <c r="P47" s="728" t="s">
        <v>35</v>
      </c>
      <c r="Q47" s="1677">
        <v>46234</v>
      </c>
      <c r="R47" s="1677"/>
      <c r="S47" s="1677"/>
      <c r="T47" s="1677"/>
      <c r="U47" s="1677"/>
      <c r="V47" s="1674">
        <v>1412</v>
      </c>
      <c r="W47" s="1674"/>
      <c r="X47" s="1674">
        <f>SUM(V47-W47)</f>
        <v>1412</v>
      </c>
      <c r="Y47" s="1236">
        <f>IFERROR($W47/$V47, 0)</f>
        <v>0</v>
      </c>
      <c r="Z47" s="1685"/>
      <c r="AA47" s="1592"/>
      <c r="AB47" s="689">
        <v>0</v>
      </c>
      <c r="AC47" s="689">
        <v>0</v>
      </c>
      <c r="AD47" s="1023">
        <v>0</v>
      </c>
      <c r="AE47" s="1203" t="s">
        <v>651</v>
      </c>
    </row>
    <row r="48" spans="1:31" ht="24.75" customHeight="1">
      <c r="A48" s="1337" t="s">
        <v>652</v>
      </c>
      <c r="B48" s="1457" t="s">
        <v>34</v>
      </c>
      <c r="C48" s="1340">
        <v>46264</v>
      </c>
      <c r="D48" s="1408" t="s">
        <v>56</v>
      </c>
      <c r="E48" s="1340">
        <v>46233</v>
      </c>
      <c r="F48" s="1408" t="s">
        <v>649</v>
      </c>
      <c r="G48" s="1234" t="s">
        <v>653</v>
      </c>
      <c r="H48" s="1671">
        <v>58</v>
      </c>
      <c r="I48" s="1222" t="s">
        <v>570</v>
      </c>
      <c r="J48" s="1223" t="s">
        <v>30</v>
      </c>
      <c r="K48" s="1671"/>
      <c r="L48" s="1340"/>
      <c r="M48" s="1142" t="s">
        <v>128</v>
      </c>
      <c r="N48" s="1600">
        <v>71336.100000000006</v>
      </c>
      <c r="O48" s="1143" t="s">
        <v>128</v>
      </c>
      <c r="P48" s="1297" t="s">
        <v>35</v>
      </c>
      <c r="Q48" s="1677">
        <v>46234</v>
      </c>
      <c r="R48" s="1677"/>
      <c r="S48" s="1677"/>
      <c r="T48" s="1677"/>
      <c r="U48" s="1677"/>
      <c r="V48" s="1674">
        <v>5678</v>
      </c>
      <c r="W48" s="1674"/>
      <c r="X48" s="1674">
        <f>SUM(V48-W48)</f>
        <v>5678</v>
      </c>
      <c r="Y48" s="1236">
        <f>IFERROR($W48/$V48, 0)</f>
        <v>0</v>
      </c>
      <c r="Z48" s="1685"/>
      <c r="AA48" s="1592"/>
      <c r="AB48" s="1154">
        <v>0</v>
      </c>
      <c r="AC48" s="1154">
        <v>0</v>
      </c>
      <c r="AD48" s="1219">
        <v>0</v>
      </c>
      <c r="AE48" s="1203" t="s">
        <v>654</v>
      </c>
    </row>
    <row r="49" spans="1:31" ht="24.75" customHeight="1">
      <c r="A49" s="1359" t="s">
        <v>655</v>
      </c>
      <c r="B49" s="1028" t="s">
        <v>34</v>
      </c>
      <c r="C49" s="1340">
        <v>46191</v>
      </c>
      <c r="D49" s="1339" t="s">
        <v>56</v>
      </c>
      <c r="E49" s="1339">
        <v>46171</v>
      </c>
      <c r="F49" s="1338" t="s">
        <v>55</v>
      </c>
      <c r="G49" s="1215"/>
      <c r="H49" s="1670">
        <v>61</v>
      </c>
      <c r="I49" s="365" t="s">
        <v>570</v>
      </c>
      <c r="J49" s="1025" t="s">
        <v>30</v>
      </c>
      <c r="K49" s="1671"/>
      <c r="L49" s="1339"/>
      <c r="M49" s="365" t="s">
        <v>128</v>
      </c>
      <c r="N49" s="960">
        <v>44936</v>
      </c>
      <c r="O49" s="365" t="s">
        <v>128</v>
      </c>
      <c r="P49" s="699" t="s">
        <v>35</v>
      </c>
      <c r="Q49" s="1672">
        <v>46146</v>
      </c>
      <c r="R49" s="1672"/>
      <c r="S49" s="1672"/>
      <c r="T49" s="1672"/>
      <c r="U49" s="1672"/>
      <c r="V49" s="1673">
        <v>3375</v>
      </c>
      <c r="W49" s="1674"/>
      <c r="X49" s="1674">
        <f>SUM(V49-W49)</f>
        <v>3375</v>
      </c>
      <c r="Y49" s="1202">
        <f>IFERROR($W49/$V49, 0)</f>
        <v>0</v>
      </c>
      <c r="Z49" s="1686"/>
      <c r="AA49" s="1686"/>
      <c r="AB49" s="689">
        <v>0</v>
      </c>
      <c r="AC49" s="689">
        <v>0</v>
      </c>
      <c r="AD49" s="1023">
        <v>0</v>
      </c>
      <c r="AE49" s="1203" t="s">
        <v>656</v>
      </c>
    </row>
    <row r="50" spans="1:31" ht="24.75" customHeight="1">
      <c r="A50" s="1359" t="s">
        <v>657</v>
      </c>
      <c r="B50" s="1028" t="s">
        <v>34</v>
      </c>
      <c r="C50" s="1340">
        <v>46191</v>
      </c>
      <c r="D50" s="1339" t="s">
        <v>56</v>
      </c>
      <c r="E50" s="1339">
        <v>46171</v>
      </c>
      <c r="F50" s="1338" t="s">
        <v>55</v>
      </c>
      <c r="G50" s="1215"/>
      <c r="H50" s="1670">
        <v>87</v>
      </c>
      <c r="I50" s="365" t="s">
        <v>570</v>
      </c>
      <c r="J50" s="1025" t="s">
        <v>30</v>
      </c>
      <c r="K50" s="1671"/>
      <c r="L50" s="1339"/>
      <c r="M50" s="365" t="s">
        <v>128</v>
      </c>
      <c r="N50" s="960">
        <v>64040</v>
      </c>
      <c r="O50" s="365" t="s">
        <v>128</v>
      </c>
      <c r="P50" s="699" t="s">
        <v>29</v>
      </c>
      <c r="Q50" s="1672">
        <v>46174</v>
      </c>
      <c r="R50" s="1672"/>
      <c r="S50" s="1672"/>
      <c r="T50" s="1672"/>
      <c r="U50" s="1672"/>
      <c r="V50" s="1673">
        <v>4888</v>
      </c>
      <c r="W50" s="1687">
        <v>3932</v>
      </c>
      <c r="X50" s="1674">
        <f>SUM(V50-W50)</f>
        <v>956</v>
      </c>
      <c r="Y50" s="1202">
        <f>IFERROR($W50/$V50, 0)</f>
        <v>0.80441898527004907</v>
      </c>
      <c r="Z50" s="1686"/>
      <c r="AA50" s="1686"/>
      <c r="AB50" s="689">
        <v>0</v>
      </c>
      <c r="AC50" s="689">
        <v>0</v>
      </c>
      <c r="AD50" s="1023">
        <v>0</v>
      </c>
      <c r="AE50" s="1203" t="s">
        <v>656</v>
      </c>
    </row>
    <row r="51" spans="1:31" ht="24.75" customHeight="1">
      <c r="A51" s="1359" t="s">
        <v>658</v>
      </c>
      <c r="B51" s="1028" t="s">
        <v>34</v>
      </c>
      <c r="C51" s="1340">
        <v>46191</v>
      </c>
      <c r="D51" s="1339" t="s">
        <v>56</v>
      </c>
      <c r="E51" s="1339">
        <v>46171</v>
      </c>
      <c r="F51" s="1338" t="s">
        <v>55</v>
      </c>
      <c r="G51" s="1215"/>
      <c r="H51" s="1670">
        <v>78</v>
      </c>
      <c r="I51" s="365" t="s">
        <v>570</v>
      </c>
      <c r="J51" s="1025" t="s">
        <v>30</v>
      </c>
      <c r="K51" s="1671"/>
      <c r="L51" s="1339"/>
      <c r="M51" s="365" t="s">
        <v>128</v>
      </c>
      <c r="N51" s="960">
        <v>58190</v>
      </c>
      <c r="O51" s="365" t="s">
        <v>128</v>
      </c>
      <c r="P51" s="699" t="s">
        <v>35</v>
      </c>
      <c r="Q51" s="1672">
        <v>46174</v>
      </c>
      <c r="R51" s="1672"/>
      <c r="S51" s="1672"/>
      <c r="T51" s="1672"/>
      <c r="U51" s="1672"/>
      <c r="V51" s="1673">
        <v>4283</v>
      </c>
      <c r="W51" s="1674"/>
      <c r="X51" s="1674">
        <f>SUM(V51-W51)</f>
        <v>4283</v>
      </c>
      <c r="Y51" s="1202">
        <f>IFERROR($W51/$V51, 0)</f>
        <v>0</v>
      </c>
      <c r="Z51" s="1686"/>
      <c r="AA51" s="1686"/>
      <c r="AB51" s="689">
        <v>0</v>
      </c>
      <c r="AC51" s="689">
        <v>0</v>
      </c>
      <c r="AD51" s="1023">
        <v>0</v>
      </c>
      <c r="AE51" s="1203" t="s">
        <v>656</v>
      </c>
    </row>
    <row r="52" spans="1:31" ht="24.75" customHeight="1">
      <c r="A52" s="1337" t="s">
        <v>659</v>
      </c>
      <c r="B52" s="1028" t="s">
        <v>34</v>
      </c>
      <c r="C52" s="1340">
        <v>46295</v>
      </c>
      <c r="D52" s="1339" t="s">
        <v>52</v>
      </c>
      <c r="E52" s="1339">
        <v>46225</v>
      </c>
      <c r="F52" s="1234" t="s">
        <v>649</v>
      </c>
      <c r="G52" s="1215" t="s">
        <v>660</v>
      </c>
      <c r="H52" s="693">
        <v>0</v>
      </c>
      <c r="I52" s="365" t="s">
        <v>570</v>
      </c>
      <c r="J52" s="693" t="s">
        <v>30</v>
      </c>
      <c r="K52" s="1671"/>
      <c r="L52" s="1339"/>
      <c r="M52" s="693" t="s">
        <v>128</v>
      </c>
      <c r="N52" s="1688">
        <v>36166.65</v>
      </c>
      <c r="O52" s="1143" t="s">
        <v>128</v>
      </c>
      <c r="P52" s="728" t="s">
        <v>29</v>
      </c>
      <c r="Q52" s="961">
        <v>46226</v>
      </c>
      <c r="R52" s="1672"/>
      <c r="S52" s="1672"/>
      <c r="T52" s="1672"/>
      <c r="U52" s="1672"/>
      <c r="V52" s="1673">
        <v>3036</v>
      </c>
      <c r="W52" s="1687">
        <v>497</v>
      </c>
      <c r="X52" s="1674">
        <f>SUM(V52-W52)</f>
        <v>2539</v>
      </c>
      <c r="Y52" s="1202">
        <f>IFERROR($W52/$V52, 0)</f>
        <v>0.16370223978919632</v>
      </c>
      <c r="Z52" s="1686"/>
      <c r="AA52" s="1323"/>
      <c r="AB52" s="689">
        <v>0</v>
      </c>
      <c r="AC52" s="689">
        <v>0</v>
      </c>
      <c r="AD52" s="1023">
        <v>0</v>
      </c>
      <c r="AE52" s="1203" t="s">
        <v>661</v>
      </c>
    </row>
    <row r="53" spans="1:31" ht="24.75" customHeight="1">
      <c r="A53" s="707" t="s">
        <v>662</v>
      </c>
      <c r="B53" s="370" t="s">
        <v>34</v>
      </c>
      <c r="C53" s="691">
        <v>46040</v>
      </c>
      <c r="D53" s="692" t="s">
        <v>56</v>
      </c>
      <c r="E53" s="691">
        <v>46125</v>
      </c>
      <c r="F53" s="692" t="s">
        <v>55</v>
      </c>
      <c r="G53" s="692" t="s">
        <v>663</v>
      </c>
      <c r="H53" s="693">
        <v>0</v>
      </c>
      <c r="I53" s="365" t="s">
        <v>570</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664</v>
      </c>
    </row>
    <row r="54" spans="1:31" ht="24.75" customHeight="1">
      <c r="A54" s="1337" t="s">
        <v>665</v>
      </c>
      <c r="B54" s="370" t="s">
        <v>34</v>
      </c>
      <c r="C54" s="1340">
        <v>46172</v>
      </c>
      <c r="D54" s="1338" t="s">
        <v>52</v>
      </c>
      <c r="E54" s="1339">
        <v>46231</v>
      </c>
      <c r="F54" s="1338" t="s">
        <v>55</v>
      </c>
      <c r="G54" s="1201" t="s">
        <v>666</v>
      </c>
      <c r="H54" s="959">
        <v>0</v>
      </c>
      <c r="I54" s="365" t="s">
        <v>570</v>
      </c>
      <c r="J54" s="693" t="s">
        <v>30</v>
      </c>
      <c r="K54" s="1671"/>
      <c r="L54" s="1339"/>
      <c r="M54" s="693" t="s">
        <v>128</v>
      </c>
      <c r="N54" s="697">
        <v>3443</v>
      </c>
      <c r="O54" s="693" t="s">
        <v>128</v>
      </c>
      <c r="P54" s="685" t="s">
        <v>35</v>
      </c>
      <c r="Q54" s="1672">
        <v>46234</v>
      </c>
      <c r="R54" s="1672"/>
      <c r="S54" s="1672"/>
      <c r="T54" s="1672"/>
      <c r="U54" s="1672"/>
      <c r="V54" s="1674">
        <v>224</v>
      </c>
      <c r="W54" s="1674"/>
      <c r="X54" s="1674">
        <f>SUM(V54-W54)</f>
        <v>224</v>
      </c>
      <c r="Y54" s="1202">
        <f>IFERROR($W54/$V54, 0)</f>
        <v>0</v>
      </c>
      <c r="Z54" s="1672"/>
      <c r="AA54" s="1672"/>
      <c r="AB54" s="689">
        <v>0</v>
      </c>
      <c r="AC54" s="689">
        <v>0</v>
      </c>
      <c r="AD54" s="695">
        <v>0</v>
      </c>
      <c r="AE54" s="1203" t="s">
        <v>667</v>
      </c>
    </row>
    <row r="55" spans="1:31" ht="24.75" customHeight="1">
      <c r="A55" s="1446" t="s">
        <v>668</v>
      </c>
      <c r="B55" s="370" t="s">
        <v>34</v>
      </c>
      <c r="C55" s="1340">
        <v>46295</v>
      </c>
      <c r="D55" s="1338" t="s">
        <v>52</v>
      </c>
      <c r="E55" s="1339">
        <v>46232</v>
      </c>
      <c r="F55" s="1234" t="s">
        <v>649</v>
      </c>
      <c r="G55" s="1201"/>
      <c r="H55" s="959">
        <v>0</v>
      </c>
      <c r="I55" s="365" t="s">
        <v>570</v>
      </c>
      <c r="J55" s="693" t="s">
        <v>30</v>
      </c>
      <c r="K55" s="1671"/>
      <c r="L55" s="1339"/>
      <c r="M55" s="1142" t="s">
        <v>128</v>
      </c>
      <c r="N55" s="915">
        <v>3232.9</v>
      </c>
      <c r="O55" s="1143" t="s">
        <v>128</v>
      </c>
      <c r="P55" s="728" t="s">
        <v>35</v>
      </c>
      <c r="Q55" s="1672">
        <v>46233</v>
      </c>
      <c r="R55" s="1672"/>
      <c r="S55" s="1672"/>
      <c r="T55" s="1672"/>
      <c r="U55" s="1672"/>
      <c r="V55" s="1674">
        <v>194</v>
      </c>
      <c r="W55" s="1674"/>
      <c r="X55" s="1674">
        <f>SUM(V55-W55)</f>
        <v>194</v>
      </c>
      <c r="Y55" s="1202">
        <f>IFERROR($W55/$V55, 0)</f>
        <v>0</v>
      </c>
      <c r="Z55" s="1672"/>
      <c r="AA55" s="1323"/>
      <c r="AB55" s="689">
        <v>0</v>
      </c>
      <c r="AC55" s="689">
        <v>0</v>
      </c>
      <c r="AD55" s="695">
        <v>0</v>
      </c>
      <c r="AE55" s="1203" t="s">
        <v>669</v>
      </c>
    </row>
    <row r="56" spans="1:31" ht="24.75" customHeight="1">
      <c r="A56" s="1026" t="s">
        <v>670</v>
      </c>
      <c r="B56" s="370" t="s">
        <v>34</v>
      </c>
      <c r="C56" s="353">
        <v>46160</v>
      </c>
      <c r="D56" s="359" t="s">
        <v>74</v>
      </c>
      <c r="E56" s="360"/>
      <c r="F56" s="359"/>
      <c r="G56" s="692"/>
      <c r="H56" s="959">
        <v>107</v>
      </c>
      <c r="I56" s="365" t="s">
        <v>570</v>
      </c>
      <c r="J56" s="732" t="s">
        <v>33</v>
      </c>
      <c r="K56" s="955" t="s">
        <v>671</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672</v>
      </c>
    </row>
    <row r="57" spans="1:31" ht="24.75" customHeight="1">
      <c r="A57" s="1337" t="s">
        <v>673</v>
      </c>
      <c r="B57" s="1367" t="s">
        <v>34</v>
      </c>
      <c r="C57" s="1340">
        <v>46233</v>
      </c>
      <c r="D57" s="1338" t="s">
        <v>74</v>
      </c>
      <c r="E57" s="1339">
        <v>46212</v>
      </c>
      <c r="F57" s="1338" t="s">
        <v>55</v>
      </c>
      <c r="G57" s="1201" t="s">
        <v>674</v>
      </c>
      <c r="H57" s="1142">
        <v>88</v>
      </c>
      <c r="I57" s="1222" t="s">
        <v>570</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675</v>
      </c>
    </row>
    <row r="58" spans="1:31" ht="24.75" customHeight="1">
      <c r="A58" s="1024" t="s">
        <v>676</v>
      </c>
      <c r="B58" s="370" t="s">
        <v>37</v>
      </c>
      <c r="C58" s="1340">
        <v>46172</v>
      </c>
      <c r="D58" s="692" t="s">
        <v>66</v>
      </c>
      <c r="E58" s="1200">
        <v>46196</v>
      </c>
      <c r="F58" s="1199" t="s">
        <v>53</v>
      </c>
      <c r="G58" s="1201"/>
      <c r="H58" s="959">
        <v>0</v>
      </c>
      <c r="I58" s="365" t="s">
        <v>570</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677</v>
      </c>
      <c r="B59" s="370" t="s">
        <v>37</v>
      </c>
      <c r="C59" s="681">
        <v>46081</v>
      </c>
      <c r="D59" s="692" t="s">
        <v>54</v>
      </c>
      <c r="E59" s="691">
        <v>46038</v>
      </c>
      <c r="F59" s="692" t="s">
        <v>53</v>
      </c>
      <c r="G59" s="692" t="s">
        <v>678</v>
      </c>
      <c r="H59" s="693">
        <v>88</v>
      </c>
      <c r="I59" s="365" t="s">
        <v>570</v>
      </c>
      <c r="J59" s="735" t="s">
        <v>33</v>
      </c>
      <c r="K59" s="683" t="s">
        <v>549</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679</v>
      </c>
    </row>
    <row r="60" spans="1:31" ht="24.75" customHeight="1">
      <c r="A60" s="731" t="s">
        <v>680</v>
      </c>
      <c r="B60" s="305" t="s">
        <v>37</v>
      </c>
      <c r="C60" s="681">
        <v>46081</v>
      </c>
      <c r="D60" s="692" t="s">
        <v>54</v>
      </c>
      <c r="E60" s="691">
        <v>46055</v>
      </c>
      <c r="F60" s="692" t="s">
        <v>53</v>
      </c>
      <c r="G60" s="692" t="s">
        <v>681</v>
      </c>
      <c r="H60" s="693">
        <v>86</v>
      </c>
      <c r="I60" s="365" t="s">
        <v>570</v>
      </c>
      <c r="J60" s="735" t="s">
        <v>33</v>
      </c>
      <c r="K60" s="683" t="s">
        <v>549</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682</v>
      </c>
    </row>
    <row r="61" spans="1:31" ht="24.75" customHeight="1">
      <c r="A61" s="749" t="s">
        <v>683</v>
      </c>
      <c r="B61" s="744" t="s">
        <v>37</v>
      </c>
      <c r="C61" s="760">
        <v>46171</v>
      </c>
      <c r="D61" s="692" t="s">
        <v>54</v>
      </c>
      <c r="E61" s="691">
        <v>46043</v>
      </c>
      <c r="F61" s="692" t="s">
        <v>53</v>
      </c>
      <c r="G61" s="692" t="s">
        <v>684</v>
      </c>
      <c r="H61" s="693">
        <v>26</v>
      </c>
      <c r="I61" s="365" t="s">
        <v>570</v>
      </c>
      <c r="J61" s="735" t="s">
        <v>33</v>
      </c>
      <c r="K61" s="683" t="s">
        <v>549</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685</v>
      </c>
    </row>
    <row r="62" spans="1:31" ht="24.75" customHeight="1">
      <c r="A62" s="1337" t="s">
        <v>686</v>
      </c>
      <c r="B62" s="1343" t="s">
        <v>37</v>
      </c>
      <c r="C62" s="1215">
        <v>46295</v>
      </c>
      <c r="D62" s="1338"/>
      <c r="E62" s="1339"/>
      <c r="F62" s="1338"/>
      <c r="G62" s="1201"/>
      <c r="H62" s="1670">
        <v>81</v>
      </c>
      <c r="I62" s="1222" t="s">
        <v>570</v>
      </c>
      <c r="J62" s="1142" t="s">
        <v>30</v>
      </c>
      <c r="K62" s="1671"/>
      <c r="L62" s="1339"/>
      <c r="M62" s="1142" t="s">
        <v>128</v>
      </c>
      <c r="N62" s="1369">
        <v>77302</v>
      </c>
      <c r="O62" s="1143" t="s">
        <v>128</v>
      </c>
      <c r="P62" s="1297" t="s">
        <v>32</v>
      </c>
      <c r="Q62" s="1672"/>
      <c r="R62" s="1672"/>
      <c r="S62" s="1672"/>
      <c r="T62" s="1672"/>
      <c r="U62" s="1672"/>
      <c r="V62" s="1673">
        <v>6384</v>
      </c>
      <c r="W62" s="1674"/>
      <c r="X62" s="1674">
        <f>SUM(V62-W62)</f>
        <v>6384</v>
      </c>
      <c r="Y62" s="1202">
        <f>IFERROR($W62/$V62, 0)</f>
        <v>0</v>
      </c>
      <c r="Z62" s="1672"/>
      <c r="AA62" s="1323"/>
      <c r="AB62" s="1154">
        <v>0</v>
      </c>
      <c r="AC62" s="1154">
        <v>0</v>
      </c>
      <c r="AD62" s="1187">
        <v>0</v>
      </c>
      <c r="AE62" s="1203" t="s">
        <v>687</v>
      </c>
    </row>
    <row r="63" spans="1:31" ht="24.75" customHeight="1">
      <c r="A63" s="1337" t="s">
        <v>688</v>
      </c>
      <c r="B63" s="1343" t="s">
        <v>37</v>
      </c>
      <c r="C63" s="1215">
        <v>46295</v>
      </c>
      <c r="D63" s="1338"/>
      <c r="E63" s="1339"/>
      <c r="F63" s="1338"/>
      <c r="G63" s="1201"/>
      <c r="H63" s="1670">
        <v>85</v>
      </c>
      <c r="I63" s="1222" t="s">
        <v>570</v>
      </c>
      <c r="J63" s="1142" t="s">
        <v>30</v>
      </c>
      <c r="K63" s="1671"/>
      <c r="L63" s="1339"/>
      <c r="M63" s="1142" t="s">
        <v>128</v>
      </c>
      <c r="N63" s="1369">
        <v>78787</v>
      </c>
      <c r="O63" s="1143" t="s">
        <v>128</v>
      </c>
      <c r="P63" s="1297" t="s">
        <v>32</v>
      </c>
      <c r="Q63" s="1672"/>
      <c r="R63" s="1672"/>
      <c r="S63" s="1672"/>
      <c r="T63" s="1672"/>
      <c r="U63" s="1672"/>
      <c r="V63" s="1673">
        <v>6242</v>
      </c>
      <c r="W63" s="1674"/>
      <c r="X63" s="1674">
        <f>SUM(V63-W63)</f>
        <v>6242</v>
      </c>
      <c r="Y63" s="1202">
        <f>IFERROR($W63/$V63, 0)</f>
        <v>0</v>
      </c>
      <c r="Z63" s="1672"/>
      <c r="AA63" s="1323"/>
      <c r="AB63" s="1154">
        <v>0</v>
      </c>
      <c r="AC63" s="1154">
        <v>0</v>
      </c>
      <c r="AD63" s="1187">
        <v>0</v>
      </c>
      <c r="AE63" s="1203" t="s">
        <v>687</v>
      </c>
    </row>
    <row r="64" spans="1:31" ht="24.75" customHeight="1">
      <c r="A64" s="1337" t="s">
        <v>689</v>
      </c>
      <c r="B64" s="1343" t="s">
        <v>37</v>
      </c>
      <c r="C64" s="1215">
        <v>46295</v>
      </c>
      <c r="D64" s="1338"/>
      <c r="E64" s="1339"/>
      <c r="F64" s="1338"/>
      <c r="G64" s="1201"/>
      <c r="H64" s="1670">
        <v>84</v>
      </c>
      <c r="I64" s="1222" t="s">
        <v>570</v>
      </c>
      <c r="J64" s="1142" t="s">
        <v>30</v>
      </c>
      <c r="K64" s="1671"/>
      <c r="L64" s="1339"/>
      <c r="M64" s="1142" t="s">
        <v>128</v>
      </c>
      <c r="N64" s="1369">
        <v>45941.5</v>
      </c>
      <c r="O64" s="1143" t="s">
        <v>128</v>
      </c>
      <c r="P64" s="1297" t="s">
        <v>32</v>
      </c>
      <c r="Q64" s="1672"/>
      <c r="R64" s="1672"/>
      <c r="S64" s="1672"/>
      <c r="T64" s="1672"/>
      <c r="U64" s="1672"/>
      <c r="V64" s="1673">
        <v>3794</v>
      </c>
      <c r="W64" s="1674"/>
      <c r="X64" s="1674">
        <f>SUM(V64-W64)</f>
        <v>3794</v>
      </c>
      <c r="Y64" s="1202">
        <f>IFERROR($W64/$V64, 0)</f>
        <v>0</v>
      </c>
      <c r="Z64" s="1672"/>
      <c r="AA64" s="1323"/>
      <c r="AB64" s="1154">
        <v>0</v>
      </c>
      <c r="AC64" s="1154">
        <v>0</v>
      </c>
      <c r="AD64" s="1187">
        <v>0</v>
      </c>
      <c r="AE64" s="1203" t="s">
        <v>687</v>
      </c>
    </row>
    <row r="65" spans="1:31" ht="24.75" customHeight="1">
      <c r="A65" s="1337" t="s">
        <v>690</v>
      </c>
      <c r="B65" s="1343" t="s">
        <v>37</v>
      </c>
      <c r="C65" s="691">
        <v>46295</v>
      </c>
      <c r="D65" s="1338"/>
      <c r="E65" s="1339"/>
      <c r="F65" s="1338"/>
      <c r="G65" s="1201"/>
      <c r="H65" s="1670">
        <v>71</v>
      </c>
      <c r="I65" s="1222" t="s">
        <v>570</v>
      </c>
      <c r="J65" s="1223" t="s">
        <v>30</v>
      </c>
      <c r="K65" s="1671"/>
      <c r="L65" s="1339"/>
      <c r="M65" s="1142" t="s">
        <v>128</v>
      </c>
      <c r="N65" s="1688">
        <v>71012.5</v>
      </c>
      <c r="O65" s="1143" t="s">
        <v>128</v>
      </c>
      <c r="P65" s="1297" t="s">
        <v>32</v>
      </c>
      <c r="Q65" s="1672"/>
      <c r="R65" s="1672"/>
      <c r="S65" s="1672"/>
      <c r="T65" s="1672"/>
      <c r="U65" s="1672"/>
      <c r="V65" s="1673">
        <v>5739</v>
      </c>
      <c r="W65" s="1674"/>
      <c r="X65" s="1674">
        <f>SUM(V65-W65)</f>
        <v>5739</v>
      </c>
      <c r="Y65" s="1202">
        <f>IFERROR($W65/$V65, 0)</f>
        <v>0</v>
      </c>
      <c r="Z65" s="1672"/>
      <c r="AA65" s="1323"/>
      <c r="AB65" s="689">
        <v>0</v>
      </c>
      <c r="AC65" s="689">
        <v>0</v>
      </c>
      <c r="AD65" s="695">
        <v>0</v>
      </c>
      <c r="AE65" s="1203" t="s">
        <v>691</v>
      </c>
    </row>
    <row r="66" spans="1:31" ht="24.75" customHeight="1">
      <c r="A66" s="1337" t="s">
        <v>692</v>
      </c>
      <c r="B66" s="1343" t="s">
        <v>37</v>
      </c>
      <c r="C66" s="1215">
        <v>46295</v>
      </c>
      <c r="D66" s="1338"/>
      <c r="E66" s="1339"/>
      <c r="F66" s="1338"/>
      <c r="G66" s="1201"/>
      <c r="H66" s="1670">
        <v>80</v>
      </c>
      <c r="I66" s="1222" t="s">
        <v>570</v>
      </c>
      <c r="J66" s="1142" t="s">
        <v>30</v>
      </c>
      <c r="K66" s="1671"/>
      <c r="L66" s="1339"/>
      <c r="M66" s="1142" t="s">
        <v>128</v>
      </c>
      <c r="N66" s="1369">
        <v>78742</v>
      </c>
      <c r="O66" s="1143" t="s">
        <v>128</v>
      </c>
      <c r="P66" s="1297" t="s">
        <v>32</v>
      </c>
      <c r="Q66" s="1672"/>
      <c r="R66" s="1672"/>
      <c r="S66" s="1672"/>
      <c r="T66" s="1672"/>
      <c r="U66" s="1672"/>
      <c r="V66" s="1673">
        <v>6179</v>
      </c>
      <c r="W66" s="1674"/>
      <c r="X66" s="1674">
        <f>SUM(V66-W66)</f>
        <v>6179</v>
      </c>
      <c r="Y66" s="1202">
        <f>IFERROR($W66/$V66, 0)</f>
        <v>0</v>
      </c>
      <c r="Z66" s="1672"/>
      <c r="AA66" s="1323"/>
      <c r="AB66" s="1154">
        <v>0</v>
      </c>
      <c r="AC66" s="1154">
        <v>0</v>
      </c>
      <c r="AD66" s="1187">
        <v>0</v>
      </c>
      <c r="AE66" s="1203" t="s">
        <v>687</v>
      </c>
    </row>
    <row r="67" spans="1:31" ht="24.75" customHeight="1">
      <c r="A67" s="1337" t="s">
        <v>693</v>
      </c>
      <c r="B67" s="1343" t="s">
        <v>37</v>
      </c>
      <c r="C67" s="1215">
        <v>46295</v>
      </c>
      <c r="D67" s="1338"/>
      <c r="E67" s="1339"/>
      <c r="F67" s="1338"/>
      <c r="G67" s="1201"/>
      <c r="H67" s="1670">
        <v>87</v>
      </c>
      <c r="I67" s="1222" t="s">
        <v>570</v>
      </c>
      <c r="J67" s="1223" t="s">
        <v>30</v>
      </c>
      <c r="K67" s="1671"/>
      <c r="L67" s="1339"/>
      <c r="M67" s="1142" t="s">
        <v>128</v>
      </c>
      <c r="N67" s="1369">
        <v>93327</v>
      </c>
      <c r="O67" s="1143" t="s">
        <v>128</v>
      </c>
      <c r="P67" s="1297" t="s">
        <v>32</v>
      </c>
      <c r="Q67" s="1672"/>
      <c r="R67" s="1672"/>
      <c r="S67" s="1672"/>
      <c r="T67" s="1672"/>
      <c r="U67" s="1672"/>
      <c r="V67" s="1673">
        <v>7138</v>
      </c>
      <c r="W67" s="1674"/>
      <c r="X67" s="1674">
        <f>SUM(V67-W67)</f>
        <v>7138</v>
      </c>
      <c r="Y67" s="1202">
        <f>IFERROR($W67/$V67, 0)</f>
        <v>0</v>
      </c>
      <c r="Z67" s="1672"/>
      <c r="AA67" s="1323"/>
      <c r="AB67" s="1154">
        <v>0</v>
      </c>
      <c r="AC67" s="1154">
        <v>0</v>
      </c>
      <c r="AD67" s="1187">
        <v>0</v>
      </c>
      <c r="AE67" s="1203" t="s">
        <v>694</v>
      </c>
    </row>
    <row r="68" spans="1:31" ht="24.75" customHeight="1">
      <c r="A68" s="1337" t="s">
        <v>695</v>
      </c>
      <c r="B68" s="1343" t="s">
        <v>37</v>
      </c>
      <c r="C68" s="1215">
        <v>46295</v>
      </c>
      <c r="D68" s="1338"/>
      <c r="E68" s="1339"/>
      <c r="F68" s="1338"/>
      <c r="G68" s="1201"/>
      <c r="H68" s="1670">
        <v>89</v>
      </c>
      <c r="I68" s="1222" t="s">
        <v>570</v>
      </c>
      <c r="J68" s="1223" t="s">
        <v>30</v>
      </c>
      <c r="K68" s="1671"/>
      <c r="L68" s="1339"/>
      <c r="M68" s="1142" t="s">
        <v>128</v>
      </c>
      <c r="N68" s="1369">
        <v>93910.15</v>
      </c>
      <c r="O68" s="1143" t="s">
        <v>128</v>
      </c>
      <c r="P68" s="1297" t="s">
        <v>32</v>
      </c>
      <c r="Q68" s="1672"/>
      <c r="R68" s="1672"/>
      <c r="S68" s="1672"/>
      <c r="T68" s="1672"/>
      <c r="U68" s="1672"/>
      <c r="V68" s="1673">
        <v>7299</v>
      </c>
      <c r="W68" s="1674"/>
      <c r="X68" s="1674">
        <f>SUM(V68-W68)</f>
        <v>7299</v>
      </c>
      <c r="Y68" s="1202">
        <f>IFERROR($W68/$V68, 0)</f>
        <v>0</v>
      </c>
      <c r="Z68" s="1672"/>
      <c r="AA68" s="1323"/>
      <c r="AB68" s="1154">
        <v>0</v>
      </c>
      <c r="AC68" s="1154">
        <v>0</v>
      </c>
      <c r="AD68" s="1187">
        <v>0</v>
      </c>
      <c r="AE68" s="1203" t="s">
        <v>687</v>
      </c>
    </row>
    <row r="69" spans="1:31" ht="24.75" customHeight="1">
      <c r="A69" s="1337" t="s">
        <v>696</v>
      </c>
      <c r="B69" s="1343" t="s">
        <v>37</v>
      </c>
      <c r="C69" s="1215">
        <v>46295</v>
      </c>
      <c r="D69" s="1338" t="s">
        <v>79</v>
      </c>
      <c r="E69" s="1339">
        <v>46240</v>
      </c>
      <c r="F69" s="1338" t="s">
        <v>53</v>
      </c>
      <c r="G69" s="1201" t="s">
        <v>697</v>
      </c>
      <c r="H69" s="1670">
        <v>83</v>
      </c>
      <c r="I69" s="1222" t="s">
        <v>570</v>
      </c>
      <c r="J69" s="1223" t="s">
        <v>30</v>
      </c>
      <c r="K69" s="1671"/>
      <c r="L69" s="1339"/>
      <c r="M69" s="1142" t="s">
        <v>128</v>
      </c>
      <c r="N69" s="1369">
        <v>78322</v>
      </c>
      <c r="O69" s="1143" t="s">
        <v>128</v>
      </c>
      <c r="P69" s="1297" t="s">
        <v>32</v>
      </c>
      <c r="Q69" s="1672"/>
      <c r="R69" s="1672"/>
      <c r="S69" s="1672"/>
      <c r="T69" s="1672"/>
      <c r="U69" s="1672"/>
      <c r="V69" s="1673">
        <v>6192</v>
      </c>
      <c r="W69" s="1674"/>
      <c r="X69" s="1674">
        <f>SUM(V69-W69)</f>
        <v>6192</v>
      </c>
      <c r="Y69" s="1202">
        <f>IFERROR($W69/$V69, 0)</f>
        <v>0</v>
      </c>
      <c r="Z69" s="1672"/>
      <c r="AA69" s="1323"/>
      <c r="AB69" s="1154">
        <v>0</v>
      </c>
      <c r="AC69" s="1154">
        <v>0</v>
      </c>
      <c r="AD69" s="1187">
        <v>0</v>
      </c>
      <c r="AE69" s="1203" t="s">
        <v>687</v>
      </c>
    </row>
    <row r="70" spans="1:31" ht="24.75" customHeight="1">
      <c r="A70" s="1572" t="s">
        <v>698</v>
      </c>
      <c r="B70" s="1144" t="s">
        <v>37</v>
      </c>
      <c r="C70" s="1340">
        <v>46260</v>
      </c>
      <c r="D70" s="1338" t="s">
        <v>495</v>
      </c>
      <c r="E70" s="1339">
        <v>46224</v>
      </c>
      <c r="F70" s="1338" t="s">
        <v>53</v>
      </c>
      <c r="G70" s="1201" t="s">
        <v>699</v>
      </c>
      <c r="H70" s="1670">
        <v>80</v>
      </c>
      <c r="I70" s="1222" t="s">
        <v>570</v>
      </c>
      <c r="J70" s="1223" t="s">
        <v>30</v>
      </c>
      <c r="K70" s="1671"/>
      <c r="L70" s="1339"/>
      <c r="M70" s="1142" t="s">
        <v>128</v>
      </c>
      <c r="N70" s="1369">
        <v>77657.7</v>
      </c>
      <c r="O70" s="1143" t="s">
        <v>128</v>
      </c>
      <c r="P70" s="1297" t="s">
        <v>32</v>
      </c>
      <c r="Q70" s="1672"/>
      <c r="R70" s="1672"/>
      <c r="S70" s="1672"/>
      <c r="T70" s="1672"/>
      <c r="U70" s="1672"/>
      <c r="V70" s="1673">
        <v>6243</v>
      </c>
      <c r="W70" s="1674"/>
      <c r="X70" s="1674">
        <f>SUM(V70-W70)</f>
        <v>6243</v>
      </c>
      <c r="Y70" s="1202">
        <f>IFERROR($W70/$V70, 0)</f>
        <v>0</v>
      </c>
      <c r="Z70" s="1672"/>
      <c r="AA70" s="1323"/>
      <c r="AB70" s="1295">
        <v>0</v>
      </c>
      <c r="AC70" s="1461">
        <v>0</v>
      </c>
      <c r="AD70" s="1374">
        <v>0</v>
      </c>
      <c r="AE70" s="1203" t="s">
        <v>675</v>
      </c>
    </row>
    <row r="71" spans="1:31" ht="24.75" customHeight="1">
      <c r="A71" s="1337" t="s">
        <v>700</v>
      </c>
      <c r="B71" s="1343" t="s">
        <v>37</v>
      </c>
      <c r="C71" s="1215">
        <v>46295</v>
      </c>
      <c r="D71" s="1338"/>
      <c r="E71" s="1339"/>
      <c r="F71" s="1338"/>
      <c r="G71" s="1201"/>
      <c r="H71" s="1670">
        <v>76</v>
      </c>
      <c r="I71" s="1222" t="s">
        <v>570</v>
      </c>
      <c r="J71" s="1223" t="s">
        <v>30</v>
      </c>
      <c r="K71" s="1671"/>
      <c r="L71" s="1339"/>
      <c r="M71" s="1142" t="s">
        <v>128</v>
      </c>
      <c r="N71" s="1369">
        <v>88272</v>
      </c>
      <c r="O71" s="1143" t="s">
        <v>128</v>
      </c>
      <c r="P71" s="1297" t="s">
        <v>32</v>
      </c>
      <c r="Q71" s="1672"/>
      <c r="R71" s="1672"/>
      <c r="S71" s="1672"/>
      <c r="T71" s="1672"/>
      <c r="U71" s="1672"/>
      <c r="V71" s="1673">
        <v>7206</v>
      </c>
      <c r="W71" s="1674"/>
      <c r="X71" s="1674">
        <f>SUM(V71-W71)</f>
        <v>7206</v>
      </c>
      <c r="Y71" s="1202">
        <f>IFERROR($W71/$V71, 0)</f>
        <v>0</v>
      </c>
      <c r="Z71" s="1672"/>
      <c r="AA71" s="1323"/>
      <c r="AB71" s="1154">
        <v>0</v>
      </c>
      <c r="AC71" s="1154">
        <v>0</v>
      </c>
      <c r="AD71" s="1187">
        <v>0</v>
      </c>
      <c r="AE71" s="1203" t="s">
        <v>687</v>
      </c>
    </row>
    <row r="72" spans="1:31" ht="24.75" customHeight="1">
      <c r="A72" s="1337" t="s">
        <v>701</v>
      </c>
      <c r="B72" s="1343" t="s">
        <v>37</v>
      </c>
      <c r="C72" s="691">
        <v>46295</v>
      </c>
      <c r="D72" s="1338"/>
      <c r="E72" s="1339"/>
      <c r="F72" s="1338"/>
      <c r="G72" s="1201"/>
      <c r="H72" s="1670">
        <v>83</v>
      </c>
      <c r="I72" s="1222" t="s">
        <v>570</v>
      </c>
      <c r="J72" s="1223" t="s">
        <v>30</v>
      </c>
      <c r="K72" s="1671"/>
      <c r="L72" s="1339"/>
      <c r="M72" s="1142" t="s">
        <v>128</v>
      </c>
      <c r="N72" s="1688">
        <v>57368</v>
      </c>
      <c r="O72" s="1143" t="s">
        <v>128</v>
      </c>
      <c r="P72" s="1297" t="s">
        <v>32</v>
      </c>
      <c r="Q72" s="1672"/>
      <c r="R72" s="1672"/>
      <c r="S72" s="1672"/>
      <c r="T72" s="1672"/>
      <c r="U72" s="1672"/>
      <c r="V72" s="1673">
        <v>4517</v>
      </c>
      <c r="W72" s="1674"/>
      <c r="X72" s="1674">
        <f>SUM(V72-W72)</f>
        <v>4517</v>
      </c>
      <c r="Y72" s="1202">
        <f>IFERROR($W72/$V72, 0)</f>
        <v>0</v>
      </c>
      <c r="Z72" s="1672"/>
      <c r="AA72" s="1323"/>
      <c r="AB72" s="689">
        <v>0</v>
      </c>
      <c r="AC72" s="689">
        <v>0</v>
      </c>
      <c r="AD72" s="695">
        <v>0</v>
      </c>
      <c r="AE72" s="1203" t="s">
        <v>691</v>
      </c>
    </row>
    <row r="73" spans="1:31" ht="24.75" customHeight="1">
      <c r="A73" s="1572" t="s">
        <v>702</v>
      </c>
      <c r="B73" s="1144" t="s">
        <v>37</v>
      </c>
      <c r="C73" s="1340">
        <v>46229</v>
      </c>
      <c r="D73" s="1338"/>
      <c r="E73" s="1339"/>
      <c r="F73" s="1338"/>
      <c r="G73" s="1201"/>
      <c r="H73" s="1670">
        <v>82</v>
      </c>
      <c r="I73" s="1222" t="s">
        <v>570</v>
      </c>
      <c r="J73" s="1223" t="s">
        <v>30</v>
      </c>
      <c r="K73" s="1671"/>
      <c r="L73" s="1339"/>
      <c r="M73" s="1142" t="s">
        <v>128</v>
      </c>
      <c r="N73" s="1369">
        <v>85513</v>
      </c>
      <c r="O73" s="1143" t="s">
        <v>128</v>
      </c>
      <c r="P73" s="1297" t="s">
        <v>32</v>
      </c>
      <c r="Q73" s="1672"/>
      <c r="R73" s="1672"/>
      <c r="S73" s="1672"/>
      <c r="T73" s="1672"/>
      <c r="U73" s="1672"/>
      <c r="V73" s="1673">
        <v>6678</v>
      </c>
      <c r="W73" s="1674"/>
      <c r="X73" s="1674">
        <f>SUM(V73-W73)</f>
        <v>6678</v>
      </c>
      <c r="Y73" s="1176">
        <f>IFERROR($W73/$V73, 0)</f>
        <v>0</v>
      </c>
      <c r="Z73" s="1689"/>
      <c r="AA73" s="1506"/>
      <c r="AB73" s="1295">
        <v>0</v>
      </c>
      <c r="AC73" s="1461">
        <v>0</v>
      </c>
      <c r="AD73" s="1374">
        <v>0</v>
      </c>
      <c r="AE73" s="1203" t="s">
        <v>675</v>
      </c>
    </row>
    <row r="74" spans="1:31" ht="24.75" customHeight="1">
      <c r="A74" s="1337" t="s">
        <v>703</v>
      </c>
      <c r="B74" s="1144" t="s">
        <v>37</v>
      </c>
      <c r="C74" s="1340">
        <v>46227</v>
      </c>
      <c r="D74" s="1338" t="s">
        <v>495</v>
      </c>
      <c r="E74" s="1339">
        <v>46213</v>
      </c>
      <c r="F74" s="1338" t="s">
        <v>53</v>
      </c>
      <c r="G74" s="1201" t="s">
        <v>704</v>
      </c>
      <c r="H74" s="1670">
        <v>0</v>
      </c>
      <c r="I74" s="1222" t="s">
        <v>570</v>
      </c>
      <c r="J74" s="1223" t="s">
        <v>30</v>
      </c>
      <c r="K74" s="1671"/>
      <c r="L74" s="1339"/>
      <c r="M74" s="1142" t="s">
        <v>128</v>
      </c>
      <c r="N74" s="1688">
        <v>25174.45</v>
      </c>
      <c r="O74" s="1143" t="s">
        <v>128</v>
      </c>
      <c r="P74" s="1297" t="s">
        <v>32</v>
      </c>
      <c r="Q74" s="1672"/>
      <c r="R74" s="1672"/>
      <c r="S74" s="1672"/>
      <c r="T74" s="1672"/>
      <c r="U74" s="1672"/>
      <c r="V74" s="1673">
        <v>2721</v>
      </c>
      <c r="W74" s="1674"/>
      <c r="X74" s="1674">
        <f>SUM(V74-W74)</f>
        <v>2721</v>
      </c>
      <c r="Y74" s="1176">
        <f>IFERROR($W74/$V74, 0)</f>
        <v>0</v>
      </c>
      <c r="Z74" s="1689"/>
      <c r="AA74" s="1564"/>
      <c r="AB74" s="792">
        <v>0</v>
      </c>
      <c r="AC74" s="795">
        <v>0</v>
      </c>
      <c r="AD74" s="725">
        <v>0</v>
      </c>
      <c r="AE74" s="1203" t="s">
        <v>705</v>
      </c>
    </row>
    <row r="75" spans="1:31" ht="24.75" customHeight="1">
      <c r="A75" s="1462" t="s">
        <v>706</v>
      </c>
      <c r="B75" s="1343" t="s">
        <v>37</v>
      </c>
      <c r="C75" s="691">
        <v>46203</v>
      </c>
      <c r="D75" s="1338" t="s">
        <v>66</v>
      </c>
      <c r="E75" s="1339">
        <v>46171</v>
      </c>
      <c r="F75" s="1338" t="s">
        <v>53</v>
      </c>
      <c r="G75" s="1201"/>
      <c r="H75" s="1670">
        <v>53</v>
      </c>
      <c r="I75" s="1222" t="s">
        <v>570</v>
      </c>
      <c r="J75" s="1223" t="s">
        <v>30</v>
      </c>
      <c r="K75" s="1320"/>
      <c r="L75" s="1200"/>
      <c r="M75" s="1142" t="s">
        <v>128</v>
      </c>
      <c r="N75" s="1321">
        <v>56455</v>
      </c>
      <c r="O75" s="1143" t="s">
        <v>128</v>
      </c>
      <c r="P75" s="1508" t="s">
        <v>38</v>
      </c>
      <c r="Q75" s="1672">
        <v>46174</v>
      </c>
      <c r="R75" s="1672"/>
      <c r="S75" s="1672"/>
      <c r="T75" s="1672"/>
      <c r="U75" s="1672"/>
      <c r="V75" s="1673">
        <v>4814</v>
      </c>
      <c r="W75" s="1690">
        <v>5133</v>
      </c>
      <c r="X75" s="1674">
        <f>SUM(V75-W75)</f>
        <v>-319</v>
      </c>
      <c r="Y75" s="1427">
        <f>IFERROR($W75/$V75, 0)</f>
        <v>1.0662650602409638</v>
      </c>
      <c r="Z75" s="1691">
        <v>46184</v>
      </c>
      <c r="AA75" s="1691">
        <v>46204</v>
      </c>
      <c r="AB75" s="904">
        <v>0</v>
      </c>
      <c r="AC75" s="726">
        <v>0</v>
      </c>
      <c r="AD75" s="725">
        <v>0</v>
      </c>
      <c r="AE75" s="1203" t="s">
        <v>707</v>
      </c>
    </row>
    <row r="76" spans="1:31" ht="24.75" customHeight="1">
      <c r="A76" s="1342" t="s">
        <v>708</v>
      </c>
      <c r="B76" s="1343" t="s">
        <v>37</v>
      </c>
      <c r="C76" s="1340">
        <v>46265</v>
      </c>
      <c r="D76" s="1338" t="s">
        <v>495</v>
      </c>
      <c r="E76" s="1339">
        <v>46231</v>
      </c>
      <c r="F76" s="1338" t="s">
        <v>53</v>
      </c>
      <c r="G76" s="1201" t="s">
        <v>709</v>
      </c>
      <c r="H76" s="1670">
        <v>77</v>
      </c>
      <c r="I76" s="1222" t="s">
        <v>570</v>
      </c>
      <c r="J76" s="1223" t="s">
        <v>30</v>
      </c>
      <c r="K76" s="1671"/>
      <c r="L76" s="1339"/>
      <c r="M76" s="1142" t="s">
        <v>128</v>
      </c>
      <c r="N76" s="1688">
        <v>68598</v>
      </c>
      <c r="O76" s="1143" t="s">
        <v>128</v>
      </c>
      <c r="P76" s="1297" t="s">
        <v>35</v>
      </c>
      <c r="Q76" s="1672">
        <v>46232</v>
      </c>
      <c r="R76" s="1672"/>
      <c r="S76" s="1672"/>
      <c r="T76" s="1672"/>
      <c r="U76" s="1672"/>
      <c r="V76" s="1673">
        <v>5803</v>
      </c>
      <c r="W76" s="1674"/>
      <c r="X76" s="1674">
        <f>SUM(V76-W76)</f>
        <v>5803</v>
      </c>
      <c r="Y76" s="1202">
        <f>IFERROR($W76/$V76, 0)</f>
        <v>0</v>
      </c>
      <c r="Z76" s="1672"/>
      <c r="AA76" s="1323"/>
      <c r="AB76" s="904">
        <v>0</v>
      </c>
      <c r="AC76" s="726">
        <v>0</v>
      </c>
      <c r="AD76" s="725">
        <v>0</v>
      </c>
      <c r="AE76" s="1203" t="s">
        <v>710</v>
      </c>
    </row>
    <row r="77" spans="1:31" ht="24.75" customHeight="1">
      <c r="A77" s="1342" t="s">
        <v>711</v>
      </c>
      <c r="B77" s="1343" t="s">
        <v>37</v>
      </c>
      <c r="C77" s="691">
        <v>46203</v>
      </c>
      <c r="D77" s="1338" t="s">
        <v>66</v>
      </c>
      <c r="E77" s="1339">
        <v>46141</v>
      </c>
      <c r="F77" s="1338" t="s">
        <v>53</v>
      </c>
      <c r="G77" s="1201"/>
      <c r="H77" s="1670">
        <v>74</v>
      </c>
      <c r="I77" s="1222" t="s">
        <v>570</v>
      </c>
      <c r="J77" s="1223" t="s">
        <v>30</v>
      </c>
      <c r="K77" s="1671"/>
      <c r="L77" s="1339"/>
      <c r="M77" s="1142" t="s">
        <v>128</v>
      </c>
      <c r="N77" s="1321">
        <v>92274</v>
      </c>
      <c r="O77" s="1143" t="s">
        <v>128</v>
      </c>
      <c r="P77" s="1297" t="s">
        <v>29</v>
      </c>
      <c r="Q77" s="1672">
        <v>46142</v>
      </c>
      <c r="R77" s="1672"/>
      <c r="S77" s="1672"/>
      <c r="T77" s="1672"/>
      <c r="U77" s="1672"/>
      <c r="V77" s="1673">
        <v>8145</v>
      </c>
      <c r="W77" s="1674">
        <v>7598</v>
      </c>
      <c r="X77" s="1674">
        <f>SUM(V77-W77)</f>
        <v>547</v>
      </c>
      <c r="Y77" s="1202">
        <f>IFERROR($W77/$V77, 0)</f>
        <v>0.93284223449969306</v>
      </c>
      <c r="Z77" s="1672">
        <v>46149</v>
      </c>
      <c r="AA77" s="1672"/>
      <c r="AB77" s="689">
        <v>0</v>
      </c>
      <c r="AC77" s="689">
        <v>0</v>
      </c>
      <c r="AD77" s="695">
        <v>0</v>
      </c>
      <c r="AE77" s="1203" t="s">
        <v>712</v>
      </c>
    </row>
    <row r="78" spans="1:31" ht="24.75" customHeight="1">
      <c r="A78" s="1342" t="s">
        <v>713</v>
      </c>
      <c r="B78" s="1343" t="s">
        <v>37</v>
      </c>
      <c r="C78" s="691">
        <v>46264</v>
      </c>
      <c r="D78" s="1338" t="s">
        <v>495</v>
      </c>
      <c r="E78" s="1339">
        <v>46231</v>
      </c>
      <c r="F78" s="1338" t="s">
        <v>53</v>
      </c>
      <c r="G78" s="1201" t="s">
        <v>714</v>
      </c>
      <c r="H78" s="1670">
        <v>85</v>
      </c>
      <c r="I78" s="1222" t="s">
        <v>570</v>
      </c>
      <c r="J78" s="1223" t="s">
        <v>30</v>
      </c>
      <c r="K78" s="1671"/>
      <c r="L78" s="1339"/>
      <c r="M78" s="1142" t="s">
        <v>128</v>
      </c>
      <c r="N78" s="1688">
        <v>64416.5</v>
      </c>
      <c r="O78" s="1143" t="s">
        <v>128</v>
      </c>
      <c r="P78" s="1297" t="s">
        <v>35</v>
      </c>
      <c r="Q78" s="1672">
        <v>46232</v>
      </c>
      <c r="R78" s="1672"/>
      <c r="S78" s="1672"/>
      <c r="T78" s="1672"/>
      <c r="U78" s="1672"/>
      <c r="V78" s="1673">
        <v>5445</v>
      </c>
      <c r="W78" s="1674"/>
      <c r="X78" s="1674">
        <f>SUM(V78-W78)</f>
        <v>5445</v>
      </c>
      <c r="Y78" s="1202">
        <f>IFERROR($W78/$V78, 0)</f>
        <v>0</v>
      </c>
      <c r="Z78" s="1672"/>
      <c r="AA78" s="1323"/>
      <c r="AB78" s="689">
        <v>0</v>
      </c>
      <c r="AC78" s="689">
        <v>0</v>
      </c>
      <c r="AD78" s="695">
        <v>0</v>
      </c>
      <c r="AE78" s="1203" t="s">
        <v>691</v>
      </c>
    </row>
    <row r="79" spans="1:31" ht="24.75" customHeight="1">
      <c r="A79" s="1342" t="s">
        <v>715</v>
      </c>
      <c r="B79" s="1343" t="s">
        <v>37</v>
      </c>
      <c r="C79" s="691">
        <v>46295</v>
      </c>
      <c r="D79" s="1338" t="s">
        <v>493</v>
      </c>
      <c r="E79" s="1339">
        <v>46231</v>
      </c>
      <c r="F79" s="1338" t="s">
        <v>53</v>
      </c>
      <c r="G79" s="1201" t="s">
        <v>716</v>
      </c>
      <c r="H79" s="1670">
        <v>46</v>
      </c>
      <c r="I79" s="1222" t="s">
        <v>570</v>
      </c>
      <c r="J79" s="1223" t="s">
        <v>30</v>
      </c>
      <c r="K79" s="1671"/>
      <c r="L79" s="1339"/>
      <c r="M79" s="1142" t="s">
        <v>128</v>
      </c>
      <c r="N79" s="1688">
        <v>54627.5</v>
      </c>
      <c r="O79" s="1143" t="s">
        <v>128</v>
      </c>
      <c r="P79" s="1297" t="s">
        <v>35</v>
      </c>
      <c r="Q79" s="1672">
        <v>46232</v>
      </c>
      <c r="R79" s="1672"/>
      <c r="S79" s="1672"/>
      <c r="T79" s="1672"/>
      <c r="U79" s="1672"/>
      <c r="V79" s="1673">
        <v>4834</v>
      </c>
      <c r="W79" s="1674"/>
      <c r="X79" s="1674">
        <f>SUM(V79-W79)</f>
        <v>4834</v>
      </c>
      <c r="Y79" s="1202">
        <f>IFERROR($W79/$V79, 0)</f>
        <v>0</v>
      </c>
      <c r="Z79" s="1672"/>
      <c r="AA79" s="1323"/>
      <c r="AB79" s="689">
        <v>0</v>
      </c>
      <c r="AC79" s="689">
        <v>0</v>
      </c>
      <c r="AD79" s="695">
        <v>0</v>
      </c>
      <c r="AE79" s="1203" t="s">
        <v>691</v>
      </c>
    </row>
    <row r="80" spans="1:31" ht="24.75" customHeight="1">
      <c r="A80" s="1342" t="s">
        <v>717</v>
      </c>
      <c r="B80" s="1343" t="s">
        <v>37</v>
      </c>
      <c r="C80" s="691">
        <v>46295</v>
      </c>
      <c r="D80" s="1338" t="s">
        <v>493</v>
      </c>
      <c r="E80" s="1339">
        <v>46231</v>
      </c>
      <c r="F80" s="1338" t="s">
        <v>53</v>
      </c>
      <c r="G80" s="1201" t="s">
        <v>718</v>
      </c>
      <c r="H80" s="1670">
        <v>82</v>
      </c>
      <c r="I80" s="1222" t="s">
        <v>570</v>
      </c>
      <c r="J80" s="1223" t="s">
        <v>30</v>
      </c>
      <c r="K80" s="1671"/>
      <c r="L80" s="1339"/>
      <c r="M80" s="1142" t="s">
        <v>128</v>
      </c>
      <c r="N80" s="1688">
        <v>77688.5</v>
      </c>
      <c r="O80" s="1143" t="s">
        <v>128</v>
      </c>
      <c r="P80" s="1297" t="s">
        <v>35</v>
      </c>
      <c r="Q80" s="1672">
        <v>46232</v>
      </c>
      <c r="R80" s="1672"/>
      <c r="S80" s="1672"/>
      <c r="T80" s="1672"/>
      <c r="U80" s="1672"/>
      <c r="V80" s="1673">
        <v>6136</v>
      </c>
      <c r="W80" s="1674"/>
      <c r="X80" s="1674">
        <f>SUM(V80-W80)</f>
        <v>6136</v>
      </c>
      <c r="Y80" s="1202">
        <f>IFERROR($W80/$V80, 0)</f>
        <v>0</v>
      </c>
      <c r="Z80" s="1672"/>
      <c r="AA80" s="1323"/>
      <c r="AB80" s="689">
        <v>0</v>
      </c>
      <c r="AC80" s="689">
        <v>0</v>
      </c>
      <c r="AD80" s="695">
        <v>0</v>
      </c>
      <c r="AE80" s="1203" t="s">
        <v>691</v>
      </c>
    </row>
    <row r="81" spans="1:31" ht="24.75" customHeight="1">
      <c r="A81" s="1337" t="s">
        <v>719</v>
      </c>
      <c r="B81" s="1343" t="s">
        <v>37</v>
      </c>
      <c r="C81" s="691">
        <v>46264</v>
      </c>
      <c r="D81" s="1338" t="s">
        <v>495</v>
      </c>
      <c r="E81" s="1339">
        <v>46219</v>
      </c>
      <c r="F81" s="1338" t="s">
        <v>53</v>
      </c>
      <c r="G81" s="1201" t="s">
        <v>720</v>
      </c>
      <c r="H81" s="1670">
        <v>56</v>
      </c>
      <c r="I81" s="1222" t="s">
        <v>570</v>
      </c>
      <c r="J81" s="1223" t="s">
        <v>30</v>
      </c>
      <c r="K81" s="1671"/>
      <c r="L81" s="1339"/>
      <c r="M81" s="1670" t="s">
        <v>128</v>
      </c>
      <c r="N81" s="1688">
        <v>55008</v>
      </c>
      <c r="O81" s="1143" t="s">
        <v>128</v>
      </c>
      <c r="P81" s="1297" t="s">
        <v>29</v>
      </c>
      <c r="Q81" s="1672">
        <v>46220</v>
      </c>
      <c r="R81" s="1672"/>
      <c r="S81" s="1672"/>
      <c r="T81" s="1672"/>
      <c r="U81" s="1672"/>
      <c r="V81" s="1673">
        <v>4625</v>
      </c>
      <c r="W81" s="1674">
        <v>3466</v>
      </c>
      <c r="X81" s="1674">
        <f>SUM(V81-W81)</f>
        <v>1159</v>
      </c>
      <c r="Y81" s="1202">
        <f>IFERROR($W81/$V81, 0)</f>
        <v>0.74940540540540546</v>
      </c>
      <c r="Z81" s="1672">
        <v>46231</v>
      </c>
      <c r="AA81" s="1323"/>
      <c r="AB81" s="1154">
        <v>0</v>
      </c>
      <c r="AC81" s="1154">
        <v>0</v>
      </c>
      <c r="AD81" s="1187">
        <v>0</v>
      </c>
      <c r="AE81" s="1559" t="s">
        <v>721</v>
      </c>
    </row>
    <row r="82" spans="1:31" ht="24.75" customHeight="1">
      <c r="A82" s="1342" t="s">
        <v>722</v>
      </c>
      <c r="B82" s="1343" t="s">
        <v>37</v>
      </c>
      <c r="C82" s="691">
        <v>46295</v>
      </c>
      <c r="D82" s="1338" t="s">
        <v>66</v>
      </c>
      <c r="E82" s="1339">
        <v>46231</v>
      </c>
      <c r="F82" s="1338" t="s">
        <v>53</v>
      </c>
      <c r="G82" s="1201" t="s">
        <v>723</v>
      </c>
      <c r="H82" s="1670">
        <v>79</v>
      </c>
      <c r="I82" s="1222" t="s">
        <v>570</v>
      </c>
      <c r="J82" s="1223" t="s">
        <v>30</v>
      </c>
      <c r="K82" s="1671"/>
      <c r="L82" s="1339"/>
      <c r="M82" s="1142" t="s">
        <v>128</v>
      </c>
      <c r="N82" s="1688">
        <v>80274</v>
      </c>
      <c r="O82" s="1143" t="s">
        <v>128</v>
      </c>
      <c r="P82" s="1297" t="s">
        <v>35</v>
      </c>
      <c r="Q82" s="1672">
        <v>46232</v>
      </c>
      <c r="R82" s="1672"/>
      <c r="S82" s="1672"/>
      <c r="T82" s="1672"/>
      <c r="U82" s="1672"/>
      <c r="V82" s="1673">
        <v>6786</v>
      </c>
      <c r="W82" s="1674"/>
      <c r="X82" s="1674">
        <f>SUM(V82-W82)</f>
        <v>6786</v>
      </c>
      <c r="Y82" s="1202">
        <f>IFERROR($W82/$V82, 0)</f>
        <v>0</v>
      </c>
      <c r="Z82" s="1672"/>
      <c r="AA82" s="1323"/>
      <c r="AB82" s="689">
        <v>0</v>
      </c>
      <c r="AC82" s="689">
        <v>0</v>
      </c>
      <c r="AD82" s="695">
        <v>0</v>
      </c>
      <c r="AE82" s="1203" t="s">
        <v>691</v>
      </c>
    </row>
    <row r="83" spans="1:31" ht="24.75" customHeight="1">
      <c r="A83" s="1342" t="s">
        <v>724</v>
      </c>
      <c r="B83" s="1343" t="s">
        <v>37</v>
      </c>
      <c r="C83" s="691">
        <v>46295</v>
      </c>
      <c r="D83" s="1338" t="s">
        <v>66</v>
      </c>
      <c r="E83" s="1339">
        <v>46231</v>
      </c>
      <c r="F83" s="1338" t="s">
        <v>53</v>
      </c>
      <c r="G83" s="1201" t="s">
        <v>725</v>
      </c>
      <c r="H83" s="1670">
        <v>77</v>
      </c>
      <c r="I83" s="1222" t="s">
        <v>570</v>
      </c>
      <c r="J83" s="1223" t="s">
        <v>30</v>
      </c>
      <c r="K83" s="1671"/>
      <c r="L83" s="1339"/>
      <c r="M83" s="1142" t="s">
        <v>128</v>
      </c>
      <c r="N83" s="1688">
        <v>76557.5</v>
      </c>
      <c r="O83" s="1143" t="s">
        <v>128</v>
      </c>
      <c r="P83" s="1297" t="s">
        <v>35</v>
      </c>
      <c r="Q83" s="1672">
        <v>46232</v>
      </c>
      <c r="R83" s="1672"/>
      <c r="S83" s="1672"/>
      <c r="T83" s="1672"/>
      <c r="U83" s="1672"/>
      <c r="V83" s="1673">
        <v>6200</v>
      </c>
      <c r="W83" s="1674"/>
      <c r="X83" s="1674">
        <f>SUM(V83-W83)</f>
        <v>6200</v>
      </c>
      <c r="Y83" s="1202">
        <f>IFERROR($W83/$V83, 0)</f>
        <v>0</v>
      </c>
      <c r="Z83" s="1672"/>
      <c r="AA83" s="1323"/>
      <c r="AB83" s="689">
        <v>0</v>
      </c>
      <c r="AC83" s="689">
        <v>0</v>
      </c>
      <c r="AD83" s="695">
        <v>0</v>
      </c>
      <c r="AE83" s="1203" t="s">
        <v>691</v>
      </c>
    </row>
    <row r="84" spans="1:31" ht="24.75" customHeight="1">
      <c r="A84" s="1572" t="s">
        <v>726</v>
      </c>
      <c r="B84" s="1343" t="s">
        <v>37</v>
      </c>
      <c r="C84" s="1340">
        <v>46233</v>
      </c>
      <c r="D84" s="1338" t="s">
        <v>495</v>
      </c>
      <c r="E84" s="1339">
        <v>46219</v>
      </c>
      <c r="F84" s="1338" t="s">
        <v>53</v>
      </c>
      <c r="G84" s="1201" t="s">
        <v>727</v>
      </c>
      <c r="H84" s="1670">
        <v>48</v>
      </c>
      <c r="I84" s="1222" t="s">
        <v>570</v>
      </c>
      <c r="J84" s="1223" t="s">
        <v>30</v>
      </c>
      <c r="K84" s="1671"/>
      <c r="L84" s="1339"/>
      <c r="M84" s="1142" t="s">
        <v>128</v>
      </c>
      <c r="N84" s="1321">
        <v>50669</v>
      </c>
      <c r="O84" s="1143" t="s">
        <v>128</v>
      </c>
      <c r="P84" s="1297" t="s">
        <v>29</v>
      </c>
      <c r="Q84" s="1672">
        <v>46220</v>
      </c>
      <c r="R84" s="1672"/>
      <c r="S84" s="1672"/>
      <c r="T84" s="1672"/>
      <c r="U84" s="1672"/>
      <c r="V84" s="1673">
        <v>3600</v>
      </c>
      <c r="W84" s="1674">
        <v>3041</v>
      </c>
      <c r="X84" s="1674">
        <f>SUM(V84-W84)</f>
        <v>559</v>
      </c>
      <c r="Y84" s="1202">
        <f>IFERROR($W84/$V84, 0)</f>
        <v>0.84472222222222226</v>
      </c>
      <c r="Z84" s="1672">
        <v>46226</v>
      </c>
      <c r="AA84" s="1672"/>
      <c r="AB84" s="689">
        <v>0</v>
      </c>
      <c r="AC84" s="689">
        <v>0</v>
      </c>
      <c r="AD84" s="695">
        <v>0</v>
      </c>
      <c r="AE84" s="1203" t="s">
        <v>728</v>
      </c>
    </row>
    <row r="85" spans="1:31" ht="24.75" customHeight="1">
      <c r="A85" s="1368" t="s">
        <v>729</v>
      </c>
      <c r="B85" s="1343" t="s">
        <v>37</v>
      </c>
      <c r="C85" s="691">
        <v>46203</v>
      </c>
      <c r="D85" s="1338" t="s">
        <v>66</v>
      </c>
      <c r="E85" s="1339">
        <v>46169</v>
      </c>
      <c r="F85" s="1338" t="s">
        <v>53</v>
      </c>
      <c r="G85" s="1201"/>
      <c r="H85" s="1670">
        <v>70</v>
      </c>
      <c r="I85" s="1222" t="s">
        <v>570</v>
      </c>
      <c r="J85" s="1223" t="s">
        <v>30</v>
      </c>
      <c r="K85" s="1671"/>
      <c r="L85" s="1339"/>
      <c r="M85" s="1142" t="s">
        <v>128</v>
      </c>
      <c r="N85" s="409">
        <v>65362</v>
      </c>
      <c r="O85" s="1143" t="s">
        <v>128</v>
      </c>
      <c r="P85" s="1297" t="s">
        <v>29</v>
      </c>
      <c r="Q85" s="1672">
        <v>46170</v>
      </c>
      <c r="R85" s="1672"/>
      <c r="S85" s="1672"/>
      <c r="T85" s="1672"/>
      <c r="U85" s="1672"/>
      <c r="V85" s="1673">
        <v>5460</v>
      </c>
      <c r="W85" s="1674">
        <v>5097</v>
      </c>
      <c r="X85" s="1674">
        <f>SUM(V85-W85)</f>
        <v>363</v>
      </c>
      <c r="Y85" s="1202">
        <f>IFERROR($W85/$V85, 0)</f>
        <v>0.93351648351648353</v>
      </c>
      <c r="Z85" s="1672">
        <v>46189</v>
      </c>
      <c r="AA85" s="1672"/>
      <c r="AB85" s="1154">
        <v>0</v>
      </c>
      <c r="AC85" s="1154">
        <v>0</v>
      </c>
      <c r="AD85" s="1187">
        <v>0</v>
      </c>
      <c r="AE85" s="1203" t="s">
        <v>730</v>
      </c>
    </row>
    <row r="86" spans="1:31" ht="24.75" customHeight="1">
      <c r="A86" s="1573" t="s">
        <v>731</v>
      </c>
      <c r="B86" s="1343" t="s">
        <v>37</v>
      </c>
      <c r="C86" s="691">
        <v>46233</v>
      </c>
      <c r="D86" s="1199" t="s">
        <v>497</v>
      </c>
      <c r="E86" s="1200">
        <v>46219</v>
      </c>
      <c r="F86" s="1199" t="s">
        <v>53</v>
      </c>
      <c r="G86" s="1201" t="s">
        <v>732</v>
      </c>
      <c r="H86" s="1326">
        <v>79</v>
      </c>
      <c r="I86" s="1222" t="s">
        <v>570</v>
      </c>
      <c r="J86" s="1223" t="s">
        <v>30</v>
      </c>
      <c r="K86" s="1320"/>
      <c r="L86" s="1200"/>
      <c r="M86" s="1142" t="s">
        <v>128</v>
      </c>
      <c r="N86" s="1321">
        <v>89293.95</v>
      </c>
      <c r="O86" s="1143" t="s">
        <v>128</v>
      </c>
      <c r="P86" s="1297" t="s">
        <v>29</v>
      </c>
      <c r="Q86" s="1323">
        <v>46220</v>
      </c>
      <c r="R86" s="1323"/>
      <c r="S86" s="1323"/>
      <c r="T86" s="1323"/>
      <c r="U86" s="1323"/>
      <c r="V86" s="1324">
        <v>7494</v>
      </c>
      <c r="W86" s="1648">
        <v>2157</v>
      </c>
      <c r="X86" s="1325">
        <f t="shared" ref="X86:X88" si="9">SUM(V86-W86)</f>
        <v>5337</v>
      </c>
      <c r="Y86" s="1202">
        <f t="shared" ref="Y86:Y88" si="10">IFERROR($W86/$V86, 0)</f>
        <v>0.28783026421136909</v>
      </c>
      <c r="Z86" s="1323">
        <v>46231</v>
      </c>
      <c r="AA86" s="1323"/>
      <c r="AB86" s="689">
        <v>0</v>
      </c>
      <c r="AC86" s="726">
        <v>0</v>
      </c>
      <c r="AD86" s="725">
        <v>0</v>
      </c>
      <c r="AE86" s="1203" t="s">
        <v>733</v>
      </c>
    </row>
    <row r="87" spans="1:31" ht="24.75" customHeight="1">
      <c r="A87" s="1572" t="s">
        <v>734</v>
      </c>
      <c r="B87" s="1343" t="s">
        <v>37</v>
      </c>
      <c r="C87" s="691">
        <v>46264</v>
      </c>
      <c r="D87" s="1338" t="s">
        <v>497</v>
      </c>
      <c r="E87" s="1339">
        <v>46231</v>
      </c>
      <c r="F87" s="1338" t="s">
        <v>53</v>
      </c>
      <c r="G87" s="1201" t="s">
        <v>735</v>
      </c>
      <c r="H87" s="1670">
        <v>90</v>
      </c>
      <c r="I87" s="1222" t="s">
        <v>570</v>
      </c>
      <c r="J87" s="1223" t="s">
        <v>30</v>
      </c>
      <c r="K87" s="1671"/>
      <c r="L87" s="1339"/>
      <c r="M87" s="1142" t="s">
        <v>128</v>
      </c>
      <c r="N87" s="1321">
        <v>90888</v>
      </c>
      <c r="O87" s="1143" t="s">
        <v>128</v>
      </c>
      <c r="P87" s="1297" t="s">
        <v>35</v>
      </c>
      <c r="Q87" s="1672">
        <v>46232</v>
      </c>
      <c r="R87" s="1672"/>
      <c r="S87" s="1672"/>
      <c r="T87" s="1672"/>
      <c r="U87" s="1672"/>
      <c r="V87" s="1673">
        <v>7881</v>
      </c>
      <c r="W87" s="1674"/>
      <c r="X87" s="1674">
        <f>SUM(V87-W87)</f>
        <v>7881</v>
      </c>
      <c r="Y87" s="1202">
        <f>IFERROR($W87/$V87, 0)</f>
        <v>0</v>
      </c>
      <c r="Z87" s="1672"/>
      <c r="AA87" s="1672"/>
      <c r="AB87" s="689">
        <v>0</v>
      </c>
      <c r="AC87" s="689">
        <v>0</v>
      </c>
      <c r="AD87" s="695">
        <v>0</v>
      </c>
      <c r="AE87" s="1203" t="s">
        <v>728</v>
      </c>
    </row>
    <row r="88" spans="1:31" ht="24.75" customHeight="1">
      <c r="A88" s="1341" t="s">
        <v>736</v>
      </c>
      <c r="B88" s="1343" t="s">
        <v>37</v>
      </c>
      <c r="C88" s="691">
        <v>46203</v>
      </c>
      <c r="D88" s="1199" t="s">
        <v>66</v>
      </c>
      <c r="E88" s="1200">
        <v>46156</v>
      </c>
      <c r="F88" s="1199" t="s">
        <v>53</v>
      </c>
      <c r="G88" s="1201"/>
      <c r="H88" s="1326">
        <v>71</v>
      </c>
      <c r="I88" s="1222" t="s">
        <v>570</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733</v>
      </c>
    </row>
    <row r="89" spans="1:31" ht="24.75" customHeight="1">
      <c r="A89" s="1574" t="s">
        <v>737</v>
      </c>
      <c r="B89" s="1144" t="s">
        <v>37</v>
      </c>
      <c r="C89" s="691">
        <v>46203</v>
      </c>
      <c r="D89" s="1338" t="s">
        <v>66</v>
      </c>
      <c r="E89" s="1339">
        <v>46171</v>
      </c>
      <c r="F89" s="1338" t="s">
        <v>53</v>
      </c>
      <c r="G89" s="1201"/>
      <c r="H89" s="1670">
        <v>74</v>
      </c>
      <c r="I89" s="1222" t="s">
        <v>570</v>
      </c>
      <c r="J89" s="1223" t="s">
        <v>30</v>
      </c>
      <c r="K89" s="1671"/>
      <c r="L89" s="1339"/>
      <c r="M89" s="1142" t="s">
        <v>128</v>
      </c>
      <c r="N89" s="409">
        <v>70534.5</v>
      </c>
      <c r="O89" s="1143" t="s">
        <v>128</v>
      </c>
      <c r="P89" s="1297" t="s">
        <v>29</v>
      </c>
      <c r="Q89" s="1672">
        <v>46174</v>
      </c>
      <c r="R89" s="1672"/>
      <c r="S89" s="1672"/>
      <c r="T89" s="1672"/>
      <c r="U89" s="1672"/>
      <c r="V89" s="1673">
        <v>5756</v>
      </c>
      <c r="W89" s="1674">
        <v>5626</v>
      </c>
      <c r="X89" s="1674">
        <f>SUM(V89-W89)</f>
        <v>130</v>
      </c>
      <c r="Y89" s="1202">
        <f>IFERROR($W89/$V89, 0)</f>
        <v>0.97741487143849892</v>
      </c>
      <c r="Z89" s="1672">
        <v>46191</v>
      </c>
      <c r="AA89" s="1672"/>
      <c r="AB89" s="1154">
        <v>0</v>
      </c>
      <c r="AC89" s="1154">
        <v>0</v>
      </c>
      <c r="AD89" s="1187">
        <v>0</v>
      </c>
      <c r="AE89" s="1203" t="s">
        <v>730</v>
      </c>
    </row>
    <row r="90" spans="1:31" ht="24.75" customHeight="1">
      <c r="A90" s="1337" t="s">
        <v>738</v>
      </c>
      <c r="B90" s="1343" t="s">
        <v>37</v>
      </c>
      <c r="C90" s="691">
        <v>46203</v>
      </c>
      <c r="D90" s="1338"/>
      <c r="E90" s="1339"/>
      <c r="F90" s="1338"/>
      <c r="G90" s="1201"/>
      <c r="H90" s="1670">
        <v>56</v>
      </c>
      <c r="I90" s="1222" t="s">
        <v>570</v>
      </c>
      <c r="J90" s="735" t="s">
        <v>30</v>
      </c>
      <c r="K90" s="1320"/>
      <c r="L90" s="1200"/>
      <c r="M90" s="1142" t="s">
        <v>128</v>
      </c>
      <c r="N90" s="1321">
        <v>50042</v>
      </c>
      <c r="O90" s="1143" t="s">
        <v>128</v>
      </c>
      <c r="P90" s="1297" t="s">
        <v>32</v>
      </c>
      <c r="Q90" s="1672"/>
      <c r="R90" s="1672"/>
      <c r="S90" s="1672"/>
      <c r="T90" s="1672"/>
      <c r="U90" s="1672"/>
      <c r="V90" s="1673">
        <v>4159</v>
      </c>
      <c r="W90" s="1674"/>
      <c r="X90" s="1674">
        <f>SUM(V90-W90)</f>
        <v>4159</v>
      </c>
      <c r="Y90" s="1202">
        <f>IFERROR($W90/$V90, 0)</f>
        <v>0</v>
      </c>
      <c r="Z90" s="1672"/>
      <c r="AA90" s="1672"/>
      <c r="AB90" s="689">
        <v>0</v>
      </c>
      <c r="AC90" s="726">
        <v>0</v>
      </c>
      <c r="AD90" s="725">
        <v>0</v>
      </c>
      <c r="AE90" s="1203" t="s">
        <v>739</v>
      </c>
    </row>
    <row r="91" spans="1:31" ht="24.75" customHeight="1">
      <c r="A91" s="1337" t="s">
        <v>740</v>
      </c>
      <c r="B91" s="1343" t="s">
        <v>37</v>
      </c>
      <c r="C91" s="691">
        <v>46203</v>
      </c>
      <c r="D91" s="1338" t="s">
        <v>70</v>
      </c>
      <c r="E91" s="1339">
        <v>46184</v>
      </c>
      <c r="F91" s="1338" t="s">
        <v>53</v>
      </c>
      <c r="G91" s="1201"/>
      <c r="H91" s="1670">
        <v>62</v>
      </c>
      <c r="I91" s="1222" t="s">
        <v>570</v>
      </c>
      <c r="J91" s="735" t="s">
        <v>30</v>
      </c>
      <c r="K91" s="1320"/>
      <c r="L91" s="1200"/>
      <c r="M91" s="1142" t="s">
        <v>128</v>
      </c>
      <c r="N91" s="1321">
        <v>48766</v>
      </c>
      <c r="O91" s="1143" t="s">
        <v>128</v>
      </c>
      <c r="P91" s="1297" t="s">
        <v>35</v>
      </c>
      <c r="Q91" s="1672">
        <v>46185</v>
      </c>
      <c r="R91" s="1672"/>
      <c r="S91" s="1672"/>
      <c r="T91" s="1672"/>
      <c r="U91" s="1672"/>
      <c r="V91" s="1673">
        <v>4009</v>
      </c>
      <c r="W91" s="1674"/>
      <c r="X91" s="1674">
        <f>SUM(V91-W91)</f>
        <v>4009</v>
      </c>
      <c r="Y91" s="1202">
        <f>IFERROR($W91/$V91, 0)</f>
        <v>0</v>
      </c>
      <c r="Z91" s="1672"/>
      <c r="AA91" s="1672"/>
      <c r="AB91" s="689">
        <v>0</v>
      </c>
      <c r="AC91" s="726">
        <v>0</v>
      </c>
      <c r="AD91" s="725">
        <v>0</v>
      </c>
      <c r="AE91" s="1203" t="s">
        <v>739</v>
      </c>
    </row>
    <row r="92" spans="1:31" ht="24.75" customHeight="1">
      <c r="A92" s="1572" t="s">
        <v>741</v>
      </c>
      <c r="B92" s="1144" t="s">
        <v>37</v>
      </c>
      <c r="C92" s="1340">
        <v>46233</v>
      </c>
      <c r="D92" s="1338" t="s">
        <v>66</v>
      </c>
      <c r="E92" s="1339">
        <v>46213</v>
      </c>
      <c r="F92" s="1338" t="s">
        <v>53</v>
      </c>
      <c r="G92" s="1201" t="s">
        <v>742</v>
      </c>
      <c r="H92" s="1670">
        <v>0</v>
      </c>
      <c r="I92" s="1222" t="s">
        <v>570</v>
      </c>
      <c r="J92" s="1223" t="s">
        <v>30</v>
      </c>
      <c r="K92" s="1671"/>
      <c r="L92" s="1339"/>
      <c r="M92" s="1142" t="s">
        <v>128</v>
      </c>
      <c r="N92" s="1321">
        <v>72557.350000000006</v>
      </c>
      <c r="O92" s="1143" t="s">
        <v>128</v>
      </c>
      <c r="P92" s="1297" t="s">
        <v>29</v>
      </c>
      <c r="Q92" s="1672">
        <v>46213</v>
      </c>
      <c r="R92" s="1672"/>
      <c r="S92" s="1672"/>
      <c r="T92" s="1672"/>
      <c r="U92" s="1672"/>
      <c r="V92" s="1673">
        <v>5666</v>
      </c>
      <c r="W92" s="1674">
        <v>4426</v>
      </c>
      <c r="X92" s="1674">
        <f>SUM(V92-W92)</f>
        <v>1240</v>
      </c>
      <c r="Y92" s="1202">
        <f>IFERROR($W92/$V92, 0)</f>
        <v>0.78115072361454285</v>
      </c>
      <c r="Z92" s="1672"/>
      <c r="AA92" s="1323"/>
      <c r="AB92" s="1154">
        <v>0</v>
      </c>
      <c r="AC92" s="1154">
        <v>0</v>
      </c>
      <c r="AD92" s="1187">
        <v>0</v>
      </c>
      <c r="AE92" s="1203" t="s">
        <v>743</v>
      </c>
    </row>
    <row r="93" spans="1:31" ht="24.75" customHeight="1">
      <c r="A93" s="1572" t="s">
        <v>744</v>
      </c>
      <c r="B93" s="1144" t="s">
        <v>37</v>
      </c>
      <c r="C93" s="1340">
        <v>46295</v>
      </c>
      <c r="D93" s="1338" t="s">
        <v>66</v>
      </c>
      <c r="E93" s="1339">
        <v>46231</v>
      </c>
      <c r="F93" s="1338" t="s">
        <v>53</v>
      </c>
      <c r="G93" s="1201" t="s">
        <v>745</v>
      </c>
      <c r="H93" s="1670">
        <v>0</v>
      </c>
      <c r="I93" s="1222" t="s">
        <v>570</v>
      </c>
      <c r="J93" s="1223" t="s">
        <v>30</v>
      </c>
      <c r="K93" s="1671"/>
      <c r="L93" s="1339"/>
      <c r="M93" s="1142" t="s">
        <v>128</v>
      </c>
      <c r="N93" s="1688">
        <v>17689.150000000001</v>
      </c>
      <c r="O93" s="1143" t="s">
        <v>128</v>
      </c>
      <c r="P93" s="1297" t="s">
        <v>35</v>
      </c>
      <c r="Q93" s="1672">
        <v>46232</v>
      </c>
      <c r="R93" s="1672"/>
      <c r="S93" s="1672"/>
      <c r="T93" s="1672"/>
      <c r="U93" s="1672"/>
      <c r="V93" s="1673">
        <v>949</v>
      </c>
      <c r="W93" s="1674"/>
      <c r="X93" s="1674">
        <f>SUM(V93-W93)</f>
        <v>949</v>
      </c>
      <c r="Y93" s="1202">
        <f>IFERROR($W93/$V93, 0)</f>
        <v>0</v>
      </c>
      <c r="Z93" s="1672"/>
      <c r="AA93" s="1323"/>
      <c r="AB93" s="689">
        <v>0</v>
      </c>
      <c r="AC93" s="689">
        <v>0</v>
      </c>
      <c r="AD93" s="695">
        <v>0</v>
      </c>
      <c r="AE93" s="1203" t="s">
        <v>691</v>
      </c>
    </row>
    <row r="94" spans="1:31" ht="24.75" customHeight="1">
      <c r="A94" s="1337" t="s">
        <v>746</v>
      </c>
      <c r="B94" s="1144" t="s">
        <v>37</v>
      </c>
      <c r="C94" s="691">
        <v>46203</v>
      </c>
      <c r="D94" s="1338" t="s">
        <v>79</v>
      </c>
      <c r="E94" s="1339">
        <v>46184</v>
      </c>
      <c r="F94" s="1338" t="s">
        <v>53</v>
      </c>
      <c r="G94" s="1201"/>
      <c r="H94" s="1670">
        <v>0</v>
      </c>
      <c r="I94" s="1222" t="s">
        <v>570</v>
      </c>
      <c r="J94" s="1223" t="s">
        <v>30</v>
      </c>
      <c r="K94" s="1671"/>
      <c r="L94" s="1339"/>
      <c r="M94" s="1142" t="s">
        <v>128</v>
      </c>
      <c r="N94" s="409">
        <v>75219.199999999997</v>
      </c>
      <c r="O94" s="1143" t="s">
        <v>128</v>
      </c>
      <c r="P94" s="1297" t="s">
        <v>29</v>
      </c>
      <c r="Q94" s="1672">
        <v>46189</v>
      </c>
      <c r="R94" s="1672"/>
      <c r="S94" s="1672"/>
      <c r="T94" s="1672"/>
      <c r="U94" s="1672"/>
      <c r="V94" s="1673">
        <v>5902</v>
      </c>
      <c r="W94" s="1687">
        <v>4116</v>
      </c>
      <c r="X94" s="1674">
        <f>SUM(V94-W94)</f>
        <v>1786</v>
      </c>
      <c r="Y94" s="1202">
        <f>IFERROR($W94/$V94, 0)</f>
        <v>0.69739071501186034</v>
      </c>
      <c r="Z94" s="1672">
        <v>46210</v>
      </c>
      <c r="AA94" s="1672"/>
      <c r="AB94" s="1154">
        <v>0</v>
      </c>
      <c r="AC94" s="1154">
        <v>0</v>
      </c>
      <c r="AD94" s="1187">
        <v>0</v>
      </c>
      <c r="AE94" s="1203" t="s">
        <v>730</v>
      </c>
    </row>
    <row r="95" spans="1:31" ht="24.75" customHeight="1">
      <c r="A95" s="1024" t="s">
        <v>747</v>
      </c>
      <c r="B95" s="1027" t="s">
        <v>37</v>
      </c>
      <c r="C95" s="353">
        <v>46172</v>
      </c>
      <c r="D95" s="359" t="s">
        <v>483</v>
      </c>
      <c r="E95" s="360"/>
      <c r="F95" s="359"/>
      <c r="G95" s="692"/>
      <c r="H95" s="959">
        <v>402</v>
      </c>
      <c r="I95" s="298" t="s">
        <v>570</v>
      </c>
      <c r="J95" s="1670"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748</v>
      </c>
    </row>
    <row r="96" spans="1:31" ht="24.75" customHeight="1">
      <c r="A96" s="1263" t="s">
        <v>749</v>
      </c>
      <c r="B96" s="1028" t="s">
        <v>40</v>
      </c>
      <c r="C96" s="1340">
        <v>46172</v>
      </c>
      <c r="D96" s="692" t="s">
        <v>66</v>
      </c>
      <c r="E96" s="1200">
        <v>46210</v>
      </c>
      <c r="F96" s="1199" t="s">
        <v>53</v>
      </c>
      <c r="G96" s="1201"/>
      <c r="H96" s="964">
        <v>89</v>
      </c>
      <c r="I96" s="298" t="s">
        <v>570</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750</v>
      </c>
    </row>
    <row r="97" spans="1:31" ht="24.75" customHeight="1">
      <c r="A97" s="1337" t="s">
        <v>751</v>
      </c>
      <c r="B97" s="1028" t="s">
        <v>40</v>
      </c>
      <c r="C97" s="691">
        <v>46295</v>
      </c>
      <c r="D97" s="1338"/>
      <c r="E97" s="1339"/>
      <c r="F97" s="1338"/>
      <c r="G97" s="1201"/>
      <c r="H97" s="1670">
        <v>79</v>
      </c>
      <c r="I97" s="1222" t="s">
        <v>570</v>
      </c>
      <c r="J97" s="735" t="s">
        <v>30</v>
      </c>
      <c r="K97" s="683"/>
      <c r="L97" s="1339"/>
      <c r="M97" s="1142" t="s">
        <v>128</v>
      </c>
      <c r="N97" s="1688">
        <v>75443.75</v>
      </c>
      <c r="O97" s="1143" t="s">
        <v>128</v>
      </c>
      <c r="P97" s="728" t="s">
        <v>32</v>
      </c>
      <c r="Q97" s="1672"/>
      <c r="R97" s="1672"/>
      <c r="S97" s="1672"/>
      <c r="T97" s="1672"/>
      <c r="U97" s="1672"/>
      <c r="V97" s="1673">
        <v>5953</v>
      </c>
      <c r="W97" s="1674"/>
      <c r="X97" s="1674">
        <f>SUM(V97-W97)</f>
        <v>5953</v>
      </c>
      <c r="Y97" s="1202">
        <f>IFERROR($W97/$V97, 0)</f>
        <v>0</v>
      </c>
      <c r="Z97" s="1672"/>
      <c r="AA97" s="1323"/>
      <c r="AB97" s="689">
        <v>0</v>
      </c>
      <c r="AC97" s="726">
        <v>0</v>
      </c>
      <c r="AD97" s="725">
        <v>0</v>
      </c>
      <c r="AE97" s="1262" t="s">
        <v>752</v>
      </c>
    </row>
    <row r="98" spans="1:31" ht="24.75" customHeight="1">
      <c r="A98" s="1337" t="s">
        <v>753</v>
      </c>
      <c r="B98" s="1028" t="s">
        <v>40</v>
      </c>
      <c r="C98" s="691">
        <v>46295</v>
      </c>
      <c r="D98" s="1338"/>
      <c r="E98" s="1339"/>
      <c r="F98" s="1338"/>
      <c r="G98" s="1201"/>
      <c r="H98" s="1670">
        <v>78</v>
      </c>
      <c r="I98" s="1222" t="s">
        <v>570</v>
      </c>
      <c r="J98" s="735" t="s">
        <v>30</v>
      </c>
      <c r="K98" s="683"/>
      <c r="L98" s="1339"/>
      <c r="M98" s="1142" t="s">
        <v>128</v>
      </c>
      <c r="N98" s="1688">
        <v>72242</v>
      </c>
      <c r="O98" s="1143" t="s">
        <v>128</v>
      </c>
      <c r="P98" s="728" t="s">
        <v>32</v>
      </c>
      <c r="Q98" s="1672"/>
      <c r="R98" s="1672"/>
      <c r="S98" s="1672"/>
      <c r="T98" s="1672"/>
      <c r="U98" s="1672"/>
      <c r="V98" s="1673">
        <v>5890</v>
      </c>
      <c r="W98" s="1674"/>
      <c r="X98" s="1674">
        <f>SUM(V98-W98)</f>
        <v>5890</v>
      </c>
      <c r="Y98" s="1202">
        <f>IFERROR($W98/$V98, 0)</f>
        <v>0</v>
      </c>
      <c r="Z98" s="1672"/>
      <c r="AA98" s="1323"/>
      <c r="AB98" s="689">
        <v>0</v>
      </c>
      <c r="AC98" s="726">
        <v>0</v>
      </c>
      <c r="AD98" s="725">
        <v>0</v>
      </c>
      <c r="AE98" s="1262" t="s">
        <v>752</v>
      </c>
    </row>
    <row r="99" spans="1:31" ht="24.75" customHeight="1">
      <c r="A99" s="1351" t="s">
        <v>754</v>
      </c>
      <c r="B99" s="1457" t="s">
        <v>40</v>
      </c>
      <c r="C99" s="1215">
        <v>46295</v>
      </c>
      <c r="D99" s="1338"/>
      <c r="E99" s="1339"/>
      <c r="F99" s="1338"/>
      <c r="G99" s="1201"/>
      <c r="H99" s="1670">
        <v>49</v>
      </c>
      <c r="I99" s="1222" t="s">
        <v>570</v>
      </c>
      <c r="J99" s="1143" t="s">
        <v>30</v>
      </c>
      <c r="K99" s="1183"/>
      <c r="L99" s="1339"/>
      <c r="M99" s="1142" t="s">
        <v>128</v>
      </c>
      <c r="N99" s="896">
        <v>62657</v>
      </c>
      <c r="O99" s="1543" t="s">
        <v>128</v>
      </c>
      <c r="P99" s="1394" t="s">
        <v>32</v>
      </c>
      <c r="Q99" s="1689"/>
      <c r="R99" s="1692"/>
      <c r="S99" s="1672"/>
      <c r="T99" s="1672"/>
      <c r="U99" s="1672"/>
      <c r="V99" s="1673">
        <v>5185</v>
      </c>
      <c r="W99" s="1674"/>
      <c r="X99" s="1674">
        <f>SUM(V99-W99)</f>
        <v>5185</v>
      </c>
      <c r="Y99" s="1202">
        <f>IFERROR($W99/$V99, 0)</f>
        <v>0</v>
      </c>
      <c r="Z99" s="1672"/>
      <c r="AA99" s="1323"/>
      <c r="AB99" s="1154">
        <v>0</v>
      </c>
      <c r="AC99" s="1154">
        <v>0</v>
      </c>
      <c r="AD99" s="1219">
        <v>0</v>
      </c>
      <c r="AE99" s="1156" t="s">
        <v>618</v>
      </c>
    </row>
    <row r="100" spans="1:31" ht="24.75" customHeight="1">
      <c r="A100" s="1337" t="s">
        <v>755</v>
      </c>
      <c r="B100" s="1028" t="s">
        <v>40</v>
      </c>
      <c r="C100" s="1215">
        <v>46295</v>
      </c>
      <c r="D100" s="1338"/>
      <c r="E100" s="1339"/>
      <c r="F100" s="1338"/>
      <c r="G100" s="1201"/>
      <c r="H100" s="1670">
        <v>49</v>
      </c>
      <c r="I100" s="1222" t="s">
        <v>570</v>
      </c>
      <c r="J100" s="735" t="s">
        <v>30</v>
      </c>
      <c r="K100" s="683"/>
      <c r="L100" s="1339"/>
      <c r="M100" s="1142" t="s">
        <v>128</v>
      </c>
      <c r="N100" s="1688">
        <v>58273.5</v>
      </c>
      <c r="O100" s="735" t="s">
        <v>256</v>
      </c>
      <c r="P100" s="728" t="s">
        <v>32</v>
      </c>
      <c r="Q100" s="1691"/>
      <c r="R100" s="1672"/>
      <c r="S100" s="1672"/>
      <c r="T100" s="1672"/>
      <c r="U100" s="1672"/>
      <c r="V100" s="1673">
        <v>4709</v>
      </c>
      <c r="W100" s="1674"/>
      <c r="X100" s="1674">
        <f>SUM(V100-W100)</f>
        <v>4709</v>
      </c>
      <c r="Y100" s="1202">
        <f>IFERROR($W100/$V100, 0)</f>
        <v>0</v>
      </c>
      <c r="Z100" s="1672"/>
      <c r="AA100" s="1323"/>
      <c r="AB100" s="689">
        <v>0</v>
      </c>
      <c r="AC100" s="726">
        <v>0</v>
      </c>
      <c r="AD100" s="725">
        <v>0</v>
      </c>
      <c r="AE100" s="1262" t="s">
        <v>756</v>
      </c>
    </row>
    <row r="101" spans="1:31" ht="24.75" customHeight="1">
      <c r="A101" s="1263" t="s">
        <v>757</v>
      </c>
      <c r="B101" s="1028" t="s">
        <v>40</v>
      </c>
      <c r="C101" s="1340">
        <v>46172</v>
      </c>
      <c r="D101" s="1199" t="s">
        <v>52</v>
      </c>
      <c r="E101" s="1200">
        <v>46140</v>
      </c>
      <c r="F101" s="1199" t="s">
        <v>53</v>
      </c>
      <c r="G101" s="1201"/>
      <c r="H101" s="964">
        <v>0</v>
      </c>
      <c r="I101" s="298" t="s">
        <v>570</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750</v>
      </c>
    </row>
    <row r="102" spans="1:31" ht="24.75" customHeight="1">
      <c r="A102" s="1026" t="s">
        <v>758</v>
      </c>
      <c r="B102" s="1028" t="s">
        <v>40</v>
      </c>
      <c r="C102" s="353">
        <v>46111</v>
      </c>
      <c r="D102" s="359"/>
      <c r="E102" s="360"/>
      <c r="F102" s="692"/>
      <c r="G102" s="692"/>
      <c r="H102" s="964">
        <v>0</v>
      </c>
      <c r="I102" s="298" t="s">
        <v>570</v>
      </c>
      <c r="J102" s="735" t="s">
        <v>33</v>
      </c>
      <c r="K102" s="965" t="s">
        <v>759</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760</v>
      </c>
    </row>
    <row r="103" spans="1:31" ht="24.75" customHeight="1">
      <c r="A103" s="1026" t="s">
        <v>761</v>
      </c>
      <c r="B103" s="1028" t="s">
        <v>40</v>
      </c>
      <c r="C103" s="353">
        <v>46111</v>
      </c>
      <c r="D103" s="359"/>
      <c r="E103" s="360"/>
      <c r="F103" s="692"/>
      <c r="G103" s="692"/>
      <c r="H103" s="1606">
        <v>0</v>
      </c>
      <c r="I103" s="570" t="s">
        <v>570</v>
      </c>
      <c r="J103" s="752" t="s">
        <v>33</v>
      </c>
      <c r="K103" s="1607" t="s">
        <v>759</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760</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762</v>
      </c>
      <c r="B106" s="1609" t="s">
        <v>108</v>
      </c>
      <c r="C106" s="1609" t="s">
        <v>109</v>
      </c>
      <c r="D106" s="1609" t="s">
        <v>462</v>
      </c>
      <c r="E106" s="1609" t="s">
        <v>551</v>
      </c>
      <c r="F106" s="1609" t="s">
        <v>552</v>
      </c>
      <c r="G106" s="1609" t="s">
        <v>110</v>
      </c>
      <c r="H106" s="1609" t="s">
        <v>86</v>
      </c>
      <c r="I106" s="1609" t="s">
        <v>111</v>
      </c>
      <c r="J106" s="1609" t="s">
        <v>26</v>
      </c>
      <c r="K106" s="1609" t="s">
        <v>553</v>
      </c>
      <c r="L106" s="1609" t="s">
        <v>114</v>
      </c>
      <c r="M106" s="1609" t="s">
        <v>113</v>
      </c>
      <c r="N106" s="1610" t="s">
        <v>554</v>
      </c>
      <c r="O106" s="1609" t="s">
        <v>112</v>
      </c>
      <c r="P106" s="1033" t="s">
        <v>115</v>
      </c>
      <c r="Q106" s="1019" t="s">
        <v>116</v>
      </c>
      <c r="R106" s="1019" t="s">
        <v>555</v>
      </c>
      <c r="S106" s="1019" t="s">
        <v>556</v>
      </c>
      <c r="T106" s="1019" t="s">
        <v>557</v>
      </c>
      <c r="U106" s="1019" t="s">
        <v>558</v>
      </c>
      <c r="V106" s="1019" t="s">
        <v>87</v>
      </c>
      <c r="W106" s="1019" t="s">
        <v>559</v>
      </c>
      <c r="X106" s="1034" t="s">
        <v>560</v>
      </c>
      <c r="Y106" s="1034" t="s">
        <v>519</v>
      </c>
      <c r="Z106" s="1033" t="s">
        <v>561</v>
      </c>
      <c r="AA106" s="1033" t="s">
        <v>562</v>
      </c>
      <c r="AB106" s="1020" t="s">
        <v>563</v>
      </c>
      <c r="AC106" s="1019" t="s">
        <v>521</v>
      </c>
      <c r="AD106" s="1019" t="s">
        <v>564</v>
      </c>
      <c r="AE106" s="1021" t="s">
        <v>565</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763</v>
      </c>
      <c r="B110" s="1031" t="s">
        <v>108</v>
      </c>
      <c r="C110" s="1031" t="s">
        <v>109</v>
      </c>
      <c r="D110" s="1031" t="s">
        <v>462</v>
      </c>
      <c r="E110" s="1031" t="s">
        <v>551</v>
      </c>
      <c r="F110" s="1031" t="s">
        <v>552</v>
      </c>
      <c r="G110" s="1031" t="s">
        <v>110</v>
      </c>
      <c r="H110" s="1031" t="s">
        <v>86</v>
      </c>
      <c r="I110" s="1031" t="s">
        <v>111</v>
      </c>
      <c r="J110" s="1031" t="s">
        <v>26</v>
      </c>
      <c r="K110" s="1031" t="s">
        <v>553</v>
      </c>
      <c r="L110" s="1031" t="s">
        <v>114</v>
      </c>
      <c r="M110" s="1031" t="s">
        <v>113</v>
      </c>
      <c r="N110" s="1032" t="s">
        <v>554</v>
      </c>
      <c r="O110" s="1031" t="s">
        <v>112</v>
      </c>
      <c r="P110" s="1035" t="s">
        <v>115</v>
      </c>
      <c r="Q110" s="1036" t="s">
        <v>116</v>
      </c>
      <c r="R110" s="1036" t="s">
        <v>555</v>
      </c>
      <c r="S110" s="1019" t="s">
        <v>556</v>
      </c>
      <c r="T110" s="1019" t="s">
        <v>557</v>
      </c>
      <c r="U110" s="1019" t="s">
        <v>558</v>
      </c>
      <c r="V110" s="1036" t="s">
        <v>87</v>
      </c>
      <c r="W110" s="1036" t="s">
        <v>559</v>
      </c>
      <c r="X110" s="1037" t="s">
        <v>560</v>
      </c>
      <c r="Y110" s="1037" t="s">
        <v>519</v>
      </c>
      <c r="Z110" s="1038" t="s">
        <v>561</v>
      </c>
      <c r="AA110" s="1038" t="s">
        <v>562</v>
      </c>
      <c r="AB110" s="1039" t="s">
        <v>563</v>
      </c>
      <c r="AC110" s="1040" t="s">
        <v>521</v>
      </c>
      <c r="AD110" s="1040" t="s">
        <v>564</v>
      </c>
      <c r="AE110" s="1041" t="s">
        <v>565</v>
      </c>
    </row>
    <row r="111" spans="1:31" ht="24.75" customHeight="1">
      <c r="A111" s="292" t="s">
        <v>764</v>
      </c>
      <c r="B111" s="348" t="s">
        <v>42</v>
      </c>
      <c r="C111" s="293">
        <v>46326</v>
      </c>
      <c r="D111" s="448"/>
      <c r="E111" s="293"/>
      <c r="F111" s="292"/>
      <c r="G111" s="731"/>
      <c r="H111" s="737">
        <v>0</v>
      </c>
      <c r="I111" s="295" t="s">
        <v>570</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765</v>
      </c>
    </row>
    <row r="112" spans="1:31" ht="24.75" customHeight="1">
      <c r="A112" s="292" t="s">
        <v>766</v>
      </c>
      <c r="B112" s="348" t="s">
        <v>42</v>
      </c>
      <c r="C112" s="293">
        <v>46326</v>
      </c>
      <c r="D112" s="448" t="s">
        <v>767</v>
      </c>
      <c r="E112" s="293">
        <v>46237</v>
      </c>
      <c r="F112" s="292" t="s">
        <v>61</v>
      </c>
      <c r="G112" s="731"/>
      <c r="H112" s="737">
        <v>0</v>
      </c>
      <c r="I112" s="295" t="s">
        <v>570</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768</v>
      </c>
    </row>
    <row r="113" spans="1:31" ht="24.75" customHeight="1">
      <c r="A113" s="292" t="s">
        <v>769</v>
      </c>
      <c r="B113" s="348" t="s">
        <v>42</v>
      </c>
      <c r="C113" s="293">
        <v>46318</v>
      </c>
      <c r="D113" s="448"/>
      <c r="E113" s="293"/>
      <c r="F113" s="292"/>
      <c r="G113" s="731"/>
      <c r="H113" s="737">
        <v>60</v>
      </c>
      <c r="I113" s="295" t="s">
        <v>570</v>
      </c>
      <c r="J113" s="732" t="s">
        <v>33</v>
      </c>
      <c r="K113" s="732" t="s">
        <v>549</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770</v>
      </c>
    </row>
    <row r="114" spans="1:31" ht="24.75" customHeight="1">
      <c r="A114" s="292" t="s">
        <v>771</v>
      </c>
      <c r="B114" s="348" t="s">
        <v>42</v>
      </c>
      <c r="C114" s="293">
        <v>46318</v>
      </c>
      <c r="D114" s="448"/>
      <c r="E114" s="293"/>
      <c r="F114" s="292"/>
      <c r="G114" s="731"/>
      <c r="H114" s="737">
        <v>83</v>
      </c>
      <c r="I114" s="295" t="s">
        <v>570</v>
      </c>
      <c r="J114" s="732" t="s">
        <v>33</v>
      </c>
      <c r="K114" s="732" t="s">
        <v>549</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770</v>
      </c>
    </row>
    <row r="115" spans="1:31" ht="24.75" customHeight="1">
      <c r="A115" s="1209" t="s">
        <v>772</v>
      </c>
      <c r="B115" s="348" t="s">
        <v>42</v>
      </c>
      <c r="C115" s="293">
        <v>46318</v>
      </c>
      <c r="D115" s="448"/>
      <c r="E115" s="293"/>
      <c r="F115" s="292"/>
      <c r="G115" s="731"/>
      <c r="H115" s="737">
        <v>84</v>
      </c>
      <c r="I115" s="295" t="s">
        <v>570</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773</v>
      </c>
    </row>
    <row r="116" spans="1:31" ht="24.75" customHeight="1">
      <c r="A116" s="1209" t="s">
        <v>774</v>
      </c>
      <c r="B116" s="348" t="s">
        <v>42</v>
      </c>
      <c r="C116" s="293">
        <v>46318</v>
      </c>
      <c r="D116" s="448"/>
      <c r="E116" s="293"/>
      <c r="F116" s="292"/>
      <c r="G116" s="731"/>
      <c r="H116" s="737">
        <v>89</v>
      </c>
      <c r="I116" s="295" t="s">
        <v>570</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773</v>
      </c>
    </row>
    <row r="117" spans="1:31" ht="24.75" customHeight="1">
      <c r="A117" s="292" t="s">
        <v>775</v>
      </c>
      <c r="B117" s="348" t="s">
        <v>42</v>
      </c>
      <c r="C117" s="293">
        <v>46318</v>
      </c>
      <c r="D117" s="448"/>
      <c r="E117" s="293"/>
      <c r="F117" s="292"/>
      <c r="G117" s="731"/>
      <c r="H117" s="737">
        <v>79</v>
      </c>
      <c r="I117" s="295" t="s">
        <v>570</v>
      </c>
      <c r="J117" s="732" t="s">
        <v>33</v>
      </c>
      <c r="K117" s="732" t="s">
        <v>549</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770</v>
      </c>
    </row>
    <row r="118" spans="1:31" ht="24.75" customHeight="1">
      <c r="A118" s="292" t="s">
        <v>776</v>
      </c>
      <c r="B118" s="348" t="s">
        <v>42</v>
      </c>
      <c r="C118" s="293">
        <v>46318</v>
      </c>
      <c r="D118" s="448"/>
      <c r="E118" s="293"/>
      <c r="F118" s="292"/>
      <c r="G118" s="731"/>
      <c r="H118" s="737">
        <v>87</v>
      </c>
      <c r="I118" s="295" t="s">
        <v>570</v>
      </c>
      <c r="J118" s="732" t="s">
        <v>33</v>
      </c>
      <c r="K118" s="732" t="s">
        <v>549</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777</v>
      </c>
    </row>
    <row r="119" spans="1:31" ht="24.75" customHeight="1">
      <c r="A119" s="292" t="s">
        <v>778</v>
      </c>
      <c r="B119" s="348" t="s">
        <v>42</v>
      </c>
      <c r="C119" s="293">
        <v>46351</v>
      </c>
      <c r="D119" s="448"/>
      <c r="E119" s="293"/>
      <c r="F119" s="292"/>
      <c r="G119" s="731"/>
      <c r="H119" s="737">
        <v>86</v>
      </c>
      <c r="I119" s="295" t="s">
        <v>570</v>
      </c>
      <c r="J119" s="732" t="s">
        <v>33</v>
      </c>
      <c r="K119" s="732" t="s">
        <v>549</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770</v>
      </c>
    </row>
    <row r="120" spans="1:31" ht="24.75" customHeight="1">
      <c r="A120" s="292" t="s">
        <v>779</v>
      </c>
      <c r="B120" s="348" t="s">
        <v>42</v>
      </c>
      <c r="C120" s="293">
        <v>46351</v>
      </c>
      <c r="D120" s="448"/>
      <c r="E120" s="293"/>
      <c r="F120" s="292"/>
      <c r="G120" s="731"/>
      <c r="H120" s="737">
        <v>63</v>
      </c>
      <c r="I120" s="295" t="s">
        <v>570</v>
      </c>
      <c r="J120" s="732" t="s">
        <v>33</v>
      </c>
      <c r="K120" s="732" t="s">
        <v>549</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770</v>
      </c>
    </row>
    <row r="121" spans="1:31" ht="24.75" customHeight="1">
      <c r="A121" s="292" t="s">
        <v>780</v>
      </c>
      <c r="B121" s="348" t="s">
        <v>42</v>
      </c>
      <c r="C121" s="293">
        <v>46379</v>
      </c>
      <c r="D121" s="448"/>
      <c r="E121" s="293"/>
      <c r="F121" s="292"/>
      <c r="G121" s="731"/>
      <c r="H121" s="737">
        <v>78</v>
      </c>
      <c r="I121" s="295" t="s">
        <v>570</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781</v>
      </c>
    </row>
    <row r="122" spans="1:31" ht="24.75" customHeight="1">
      <c r="A122" s="292" t="s">
        <v>782</v>
      </c>
      <c r="B122" s="348" t="s">
        <v>42</v>
      </c>
      <c r="C122" s="293">
        <v>46487</v>
      </c>
      <c r="D122" s="448"/>
      <c r="E122" s="293"/>
      <c r="F122" s="292"/>
      <c r="G122" s="731"/>
      <c r="H122" s="737">
        <v>60</v>
      </c>
      <c r="I122" s="295" t="s">
        <v>570</v>
      </c>
      <c r="J122" s="732" t="s">
        <v>33</v>
      </c>
      <c r="K122" s="732" t="s">
        <v>549</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770</v>
      </c>
    </row>
    <row r="123" spans="1:31" ht="24.75" customHeight="1">
      <c r="A123" s="292" t="s">
        <v>783</v>
      </c>
      <c r="B123" s="348" t="s">
        <v>42</v>
      </c>
      <c r="C123" s="293">
        <v>46310</v>
      </c>
      <c r="D123" s="448"/>
      <c r="E123" s="293"/>
      <c r="F123" s="292"/>
      <c r="G123" s="731"/>
      <c r="H123" s="737">
        <v>60</v>
      </c>
      <c r="I123" s="295" t="s">
        <v>570</v>
      </c>
      <c r="J123" s="732" t="s">
        <v>33</v>
      </c>
      <c r="K123" s="732" t="s">
        <v>549</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770</v>
      </c>
    </row>
    <row r="124" spans="1:31" ht="24.75" customHeight="1">
      <c r="A124" s="292" t="s">
        <v>784</v>
      </c>
      <c r="B124" s="348" t="s">
        <v>42</v>
      </c>
      <c r="C124" s="293">
        <v>46492</v>
      </c>
      <c r="D124" s="448"/>
      <c r="E124" s="293"/>
      <c r="F124" s="292"/>
      <c r="G124" s="731"/>
      <c r="H124" s="737">
        <v>62</v>
      </c>
      <c r="I124" s="295" t="s">
        <v>570</v>
      </c>
      <c r="J124" s="732" t="s">
        <v>33</v>
      </c>
      <c r="K124" s="732" t="s">
        <v>549</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770</v>
      </c>
    </row>
    <row r="125" spans="1:31" ht="24.75" customHeight="1">
      <c r="A125" s="292" t="s">
        <v>785</v>
      </c>
      <c r="B125" s="348" t="s">
        <v>42</v>
      </c>
      <c r="C125" s="293">
        <v>46487</v>
      </c>
      <c r="D125" s="448"/>
      <c r="E125" s="293"/>
      <c r="F125" s="292"/>
      <c r="G125" s="731"/>
      <c r="H125" s="737">
        <v>60</v>
      </c>
      <c r="I125" s="295" t="s">
        <v>570</v>
      </c>
      <c r="J125" s="732" t="s">
        <v>33</v>
      </c>
      <c r="K125" s="732" t="s">
        <v>549</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770</v>
      </c>
    </row>
    <row r="126" spans="1:31" ht="24.75" customHeight="1">
      <c r="A126" s="292" t="s">
        <v>786</v>
      </c>
      <c r="B126" s="348" t="s">
        <v>42</v>
      </c>
      <c r="C126" s="293">
        <v>46379</v>
      </c>
      <c r="D126" s="448"/>
      <c r="E126" s="293"/>
      <c r="F126" s="292"/>
      <c r="G126" s="731"/>
      <c r="H126" s="737">
        <v>86</v>
      </c>
      <c r="I126" s="295" t="s">
        <v>570</v>
      </c>
      <c r="J126" s="732" t="s">
        <v>33</v>
      </c>
      <c r="K126" s="732" t="s">
        <v>549</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770</v>
      </c>
    </row>
    <row r="127" spans="1:31" ht="24.75" customHeight="1">
      <c r="A127" s="292" t="s">
        <v>787</v>
      </c>
      <c r="B127" s="348" t="s">
        <v>42</v>
      </c>
      <c r="C127" s="293">
        <v>46487</v>
      </c>
      <c r="D127" s="448"/>
      <c r="E127" s="293"/>
      <c r="F127" s="292"/>
      <c r="G127" s="731"/>
      <c r="H127" s="737">
        <v>89</v>
      </c>
      <c r="I127" s="295" t="s">
        <v>570</v>
      </c>
      <c r="J127" s="732" t="s">
        <v>33</v>
      </c>
      <c r="K127" s="732" t="s">
        <v>549</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770</v>
      </c>
    </row>
    <row r="128" spans="1:31" ht="24.75" customHeight="1">
      <c r="A128" s="292" t="s">
        <v>788</v>
      </c>
      <c r="B128" s="348" t="s">
        <v>42</v>
      </c>
      <c r="C128" s="293">
        <v>46351</v>
      </c>
      <c r="D128" s="448"/>
      <c r="E128" s="293"/>
      <c r="F128" s="292"/>
      <c r="G128" s="731"/>
      <c r="H128" s="737">
        <v>25</v>
      </c>
      <c r="I128" s="295" t="s">
        <v>570</v>
      </c>
      <c r="J128" s="732" t="s">
        <v>33</v>
      </c>
      <c r="K128" s="732" t="s">
        <v>549</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770</v>
      </c>
    </row>
    <row r="129" spans="1:31" ht="24.75" customHeight="1">
      <c r="A129" s="292" t="s">
        <v>789</v>
      </c>
      <c r="B129" s="348" t="s">
        <v>42</v>
      </c>
      <c r="C129" s="293">
        <v>46351</v>
      </c>
      <c r="D129" s="448"/>
      <c r="E129" s="293"/>
      <c r="F129" s="292"/>
      <c r="G129" s="731"/>
      <c r="H129" s="737">
        <v>79</v>
      </c>
      <c r="I129" s="295" t="s">
        <v>570</v>
      </c>
      <c r="J129" s="732" t="s">
        <v>33</v>
      </c>
      <c r="K129" s="732" t="s">
        <v>549</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770</v>
      </c>
    </row>
    <row r="130" spans="1:31" ht="24.75" customHeight="1">
      <c r="A130" s="292" t="s">
        <v>790</v>
      </c>
      <c r="B130" s="348" t="s">
        <v>42</v>
      </c>
      <c r="C130" s="293">
        <v>46318</v>
      </c>
      <c r="D130" s="448"/>
      <c r="E130" s="293"/>
      <c r="F130" s="292"/>
      <c r="G130" s="731"/>
      <c r="H130" s="737">
        <v>84</v>
      </c>
      <c r="I130" s="295" t="s">
        <v>570</v>
      </c>
      <c r="J130" s="732" t="s">
        <v>33</v>
      </c>
      <c r="K130" s="732" t="s">
        <v>549</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770</v>
      </c>
    </row>
    <row r="131" spans="1:31" ht="24.75" customHeight="1">
      <c r="A131" s="292" t="s">
        <v>791</v>
      </c>
      <c r="B131" s="348" t="s">
        <v>42</v>
      </c>
      <c r="C131" s="293">
        <v>46318</v>
      </c>
      <c r="D131" s="448"/>
      <c r="E131" s="293"/>
      <c r="F131" s="292"/>
      <c r="G131" s="731"/>
      <c r="H131" s="737">
        <v>88</v>
      </c>
      <c r="I131" s="295" t="s">
        <v>570</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781</v>
      </c>
    </row>
    <row r="132" spans="1:31" ht="24.75" customHeight="1">
      <c r="A132" s="292" t="s">
        <v>792</v>
      </c>
      <c r="B132" s="348" t="s">
        <v>42</v>
      </c>
      <c r="C132" s="293">
        <v>46318</v>
      </c>
      <c r="D132" s="448"/>
      <c r="E132" s="293"/>
      <c r="F132" s="292"/>
      <c r="G132" s="731"/>
      <c r="H132" s="737">
        <v>60</v>
      </c>
      <c r="I132" s="295" t="s">
        <v>570</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781</v>
      </c>
    </row>
    <row r="133" spans="1:31" ht="24.75" customHeight="1">
      <c r="A133" s="292" t="s">
        <v>793</v>
      </c>
      <c r="B133" s="348" t="s">
        <v>42</v>
      </c>
      <c r="C133" s="293">
        <v>46318</v>
      </c>
      <c r="D133" s="448"/>
      <c r="E133" s="293"/>
      <c r="F133" s="292"/>
      <c r="G133" s="731"/>
      <c r="H133" s="737">
        <v>61</v>
      </c>
      <c r="I133" s="295" t="s">
        <v>570</v>
      </c>
      <c r="J133" s="732" t="s">
        <v>33</v>
      </c>
      <c r="K133" s="732" t="s">
        <v>549</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770</v>
      </c>
    </row>
    <row r="134" spans="1:31" ht="24.75" customHeight="1">
      <c r="A134" s="292" t="s">
        <v>794</v>
      </c>
      <c r="B134" s="348" t="s">
        <v>42</v>
      </c>
      <c r="C134" s="293">
        <v>46318</v>
      </c>
      <c r="D134" s="448"/>
      <c r="E134" s="293"/>
      <c r="F134" s="292"/>
      <c r="G134" s="731"/>
      <c r="H134" s="737">
        <v>89</v>
      </c>
      <c r="I134" s="295" t="s">
        <v>570</v>
      </c>
      <c r="J134" s="732" t="s">
        <v>33</v>
      </c>
      <c r="K134" s="732" t="s">
        <v>549</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770</v>
      </c>
    </row>
    <row r="135" spans="1:31" ht="24.75" customHeight="1">
      <c r="A135" s="292" t="s">
        <v>795</v>
      </c>
      <c r="B135" s="348" t="s">
        <v>42</v>
      </c>
      <c r="C135" s="293">
        <v>46415</v>
      </c>
      <c r="D135" s="448"/>
      <c r="E135" s="293"/>
      <c r="F135" s="292"/>
      <c r="G135" s="731"/>
      <c r="H135" s="737">
        <v>87</v>
      </c>
      <c r="I135" s="295" t="s">
        <v>570</v>
      </c>
      <c r="J135" s="732" t="s">
        <v>33</v>
      </c>
      <c r="K135" s="732" t="s">
        <v>549</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770</v>
      </c>
    </row>
    <row r="136" spans="1:31" ht="24.75" customHeight="1">
      <c r="A136" s="292" t="s">
        <v>796</v>
      </c>
      <c r="B136" s="348" t="s">
        <v>42</v>
      </c>
      <c r="C136" s="293">
        <v>46415</v>
      </c>
      <c r="D136" s="448"/>
      <c r="E136" s="293"/>
      <c r="F136" s="292"/>
      <c r="G136" s="731"/>
      <c r="H136" s="737">
        <v>76</v>
      </c>
      <c r="I136" s="295" t="s">
        <v>570</v>
      </c>
      <c r="J136" s="732" t="s">
        <v>33</v>
      </c>
      <c r="K136" s="732" t="s">
        <v>549</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770</v>
      </c>
    </row>
    <row r="137" spans="1:31" ht="24.75" customHeight="1">
      <c r="A137" s="292" t="s">
        <v>797</v>
      </c>
      <c r="B137" s="348" t="s">
        <v>42</v>
      </c>
      <c r="C137" s="293">
        <v>46367</v>
      </c>
      <c r="D137" s="448"/>
      <c r="E137" s="293"/>
      <c r="F137" s="292"/>
      <c r="G137" s="731"/>
      <c r="H137" s="737">
        <v>89</v>
      </c>
      <c r="I137" s="295" t="s">
        <v>570</v>
      </c>
      <c r="J137" s="732" t="s">
        <v>33</v>
      </c>
      <c r="K137" s="732" t="s">
        <v>549</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798</v>
      </c>
    </row>
    <row r="138" spans="1:31" ht="24.75" customHeight="1">
      <c r="A138" s="292" t="s">
        <v>799</v>
      </c>
      <c r="B138" s="348" t="s">
        <v>42</v>
      </c>
      <c r="C138" s="293">
        <v>46367</v>
      </c>
      <c r="D138" s="448"/>
      <c r="E138" s="293"/>
      <c r="F138" s="292"/>
      <c r="G138" s="731"/>
      <c r="H138" s="737">
        <v>85</v>
      </c>
      <c r="I138" s="295" t="s">
        <v>570</v>
      </c>
      <c r="J138" s="732" t="s">
        <v>33</v>
      </c>
      <c r="K138" s="732" t="s">
        <v>549</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770</v>
      </c>
    </row>
    <row r="139" spans="1:31" ht="24.75" customHeight="1">
      <c r="A139" s="292" t="s">
        <v>800</v>
      </c>
      <c r="B139" s="348" t="s">
        <v>42</v>
      </c>
      <c r="C139" s="293">
        <v>46415</v>
      </c>
      <c r="D139" s="448"/>
      <c r="E139" s="293"/>
      <c r="F139" s="292"/>
      <c r="G139" s="731"/>
      <c r="H139" s="737">
        <v>87</v>
      </c>
      <c r="I139" s="295" t="s">
        <v>570</v>
      </c>
      <c r="J139" s="732" t="s">
        <v>33</v>
      </c>
      <c r="K139" s="732" t="s">
        <v>549</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770</v>
      </c>
    </row>
    <row r="140" spans="1:31" ht="24.75" customHeight="1">
      <c r="A140" s="292" t="s">
        <v>801</v>
      </c>
      <c r="B140" s="348" t="s">
        <v>42</v>
      </c>
      <c r="C140" s="293">
        <v>46487</v>
      </c>
      <c r="D140" s="448"/>
      <c r="E140" s="293"/>
      <c r="F140" s="292"/>
      <c r="G140" s="731"/>
      <c r="H140" s="737">
        <v>87</v>
      </c>
      <c r="I140" s="295" t="s">
        <v>570</v>
      </c>
      <c r="J140" s="732" t="s">
        <v>33</v>
      </c>
      <c r="K140" s="732" t="s">
        <v>549</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770</v>
      </c>
    </row>
    <row r="141" spans="1:31" ht="24.75" customHeight="1">
      <c r="A141" s="292" t="s">
        <v>802</v>
      </c>
      <c r="B141" s="348" t="s">
        <v>42</v>
      </c>
      <c r="C141" s="293">
        <v>46487</v>
      </c>
      <c r="D141" s="448"/>
      <c r="E141" s="293"/>
      <c r="F141" s="292"/>
      <c r="G141" s="731"/>
      <c r="H141" s="737">
        <v>52</v>
      </c>
      <c r="I141" s="295" t="s">
        <v>570</v>
      </c>
      <c r="J141" s="732" t="s">
        <v>33</v>
      </c>
      <c r="K141" s="732" t="s">
        <v>549</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770</v>
      </c>
    </row>
    <row r="142" spans="1:31" ht="24.75" customHeight="1">
      <c r="A142" s="292" t="s">
        <v>803</v>
      </c>
      <c r="B142" s="348" t="s">
        <v>42</v>
      </c>
      <c r="C142" s="293">
        <v>46487</v>
      </c>
      <c r="D142" s="448"/>
      <c r="E142" s="293"/>
      <c r="F142" s="292"/>
      <c r="G142" s="731"/>
      <c r="H142" s="737">
        <v>48</v>
      </c>
      <c r="I142" s="295" t="s">
        <v>570</v>
      </c>
      <c r="J142" s="732" t="s">
        <v>33</v>
      </c>
      <c r="K142" s="732" t="s">
        <v>549</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770</v>
      </c>
    </row>
    <row r="143" spans="1:31" ht="24.75" customHeight="1">
      <c r="A143" s="292" t="s">
        <v>804</v>
      </c>
      <c r="B143" s="348" t="s">
        <v>42</v>
      </c>
      <c r="C143" s="293">
        <v>46379</v>
      </c>
      <c r="D143" s="448"/>
      <c r="E143" s="293"/>
      <c r="F143" s="292"/>
      <c r="G143" s="731"/>
      <c r="H143" s="737">
        <v>88</v>
      </c>
      <c r="I143" s="295" t="s">
        <v>570</v>
      </c>
      <c r="J143" s="732" t="s">
        <v>33</v>
      </c>
      <c r="K143" s="732" t="s">
        <v>549</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770</v>
      </c>
    </row>
    <row r="144" spans="1:31" ht="24.75" customHeight="1">
      <c r="A144" s="292" t="s">
        <v>805</v>
      </c>
      <c r="B144" s="348" t="s">
        <v>42</v>
      </c>
      <c r="C144" s="293">
        <v>46415</v>
      </c>
      <c r="D144" s="448"/>
      <c r="E144" s="293"/>
      <c r="F144" s="292"/>
      <c r="G144" s="731"/>
      <c r="H144" s="737">
        <v>90</v>
      </c>
      <c r="I144" s="295" t="s">
        <v>570</v>
      </c>
      <c r="J144" s="732" t="s">
        <v>33</v>
      </c>
      <c r="K144" s="732" t="s">
        <v>549</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770</v>
      </c>
    </row>
    <row r="145" spans="1:31" ht="24.75" customHeight="1">
      <c r="A145" s="292" t="s">
        <v>806</v>
      </c>
      <c r="B145" s="348" t="s">
        <v>42</v>
      </c>
      <c r="C145" s="293">
        <v>46487</v>
      </c>
      <c r="D145" s="448"/>
      <c r="E145" s="293"/>
      <c r="F145" s="292"/>
      <c r="G145" s="731"/>
      <c r="H145" s="737">
        <v>83</v>
      </c>
      <c r="I145" s="295" t="s">
        <v>570</v>
      </c>
      <c r="J145" s="732" t="s">
        <v>33</v>
      </c>
      <c r="K145" s="732" t="s">
        <v>549</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770</v>
      </c>
    </row>
    <row r="146" spans="1:31" ht="24.75" customHeight="1">
      <c r="A146" s="292" t="s">
        <v>807</v>
      </c>
      <c r="B146" s="348" t="s">
        <v>42</v>
      </c>
      <c r="C146" s="293">
        <v>46415</v>
      </c>
      <c r="D146" s="448"/>
      <c r="E146" s="293"/>
      <c r="F146" s="292"/>
      <c r="G146" s="731"/>
      <c r="H146" s="737">
        <v>63</v>
      </c>
      <c r="I146" s="295" t="s">
        <v>570</v>
      </c>
      <c r="J146" s="732" t="s">
        <v>33</v>
      </c>
      <c r="K146" s="732" t="s">
        <v>549</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770</v>
      </c>
    </row>
    <row r="147" spans="1:31" ht="24.75" customHeight="1">
      <c r="A147" s="292" t="s">
        <v>808</v>
      </c>
      <c r="B147" s="348" t="s">
        <v>42</v>
      </c>
      <c r="C147" s="293">
        <v>46367</v>
      </c>
      <c r="D147" s="448"/>
      <c r="E147" s="293"/>
      <c r="F147" s="292"/>
      <c r="G147" s="731"/>
      <c r="H147" s="737">
        <v>86</v>
      </c>
      <c r="I147" s="295" t="s">
        <v>570</v>
      </c>
      <c r="J147" s="732" t="s">
        <v>33</v>
      </c>
      <c r="K147" s="732" t="s">
        <v>549</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770</v>
      </c>
    </row>
    <row r="148" spans="1:31" ht="24.75" customHeight="1">
      <c r="A148" s="292" t="s">
        <v>809</v>
      </c>
      <c r="B148" s="348" t="s">
        <v>42</v>
      </c>
      <c r="C148" s="293">
        <v>46367</v>
      </c>
      <c r="D148" s="448"/>
      <c r="E148" s="293"/>
      <c r="F148" s="292"/>
      <c r="G148" s="731"/>
      <c r="H148" s="737">
        <v>81</v>
      </c>
      <c r="I148" s="295" t="s">
        <v>570</v>
      </c>
      <c r="J148" s="732" t="s">
        <v>33</v>
      </c>
      <c r="K148" s="732" t="s">
        <v>549</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770</v>
      </c>
    </row>
    <row r="149" spans="1:31" ht="24.75" customHeight="1">
      <c r="A149" s="292" t="s">
        <v>810</v>
      </c>
      <c r="B149" s="348" t="s">
        <v>42</v>
      </c>
      <c r="C149" s="293">
        <v>46379</v>
      </c>
      <c r="D149" s="448"/>
      <c r="E149" s="293"/>
      <c r="F149" s="292"/>
      <c r="G149" s="731"/>
      <c r="H149" s="737">
        <v>77</v>
      </c>
      <c r="I149" s="295" t="s">
        <v>570</v>
      </c>
      <c r="J149" s="732" t="s">
        <v>33</v>
      </c>
      <c r="K149" s="732" t="s">
        <v>549</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770</v>
      </c>
    </row>
    <row r="150" spans="1:31" ht="24.75" customHeight="1">
      <c r="A150" s="292" t="s">
        <v>811</v>
      </c>
      <c r="B150" s="348" t="s">
        <v>42</v>
      </c>
      <c r="C150" s="293">
        <v>46379</v>
      </c>
      <c r="D150" s="448"/>
      <c r="E150" s="293"/>
      <c r="F150" s="292"/>
      <c r="G150" s="731"/>
      <c r="H150" s="737">
        <v>67</v>
      </c>
      <c r="I150" s="295" t="s">
        <v>570</v>
      </c>
      <c r="J150" s="732" t="s">
        <v>33</v>
      </c>
      <c r="K150" s="732" t="s">
        <v>549</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770</v>
      </c>
    </row>
    <row r="151" spans="1:31" ht="24.75" customHeight="1">
      <c r="A151" s="292" t="s">
        <v>812</v>
      </c>
      <c r="B151" s="348" t="s">
        <v>42</v>
      </c>
      <c r="C151" s="293">
        <v>46379</v>
      </c>
      <c r="D151" s="448"/>
      <c r="E151" s="293"/>
      <c r="F151" s="292"/>
      <c r="G151" s="731"/>
      <c r="H151" s="737">
        <v>90</v>
      </c>
      <c r="I151" s="295" t="s">
        <v>570</v>
      </c>
      <c r="J151" s="732" t="s">
        <v>33</v>
      </c>
      <c r="K151" s="732" t="s">
        <v>549</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770</v>
      </c>
    </row>
    <row r="152" spans="1:31" ht="24.75" customHeight="1">
      <c r="A152" s="292" t="s">
        <v>813</v>
      </c>
      <c r="B152" s="348" t="s">
        <v>42</v>
      </c>
      <c r="C152" s="293">
        <v>46379</v>
      </c>
      <c r="D152" s="448"/>
      <c r="E152" s="293"/>
      <c r="F152" s="292"/>
      <c r="G152" s="731"/>
      <c r="H152" s="737">
        <v>90</v>
      </c>
      <c r="I152" s="295" t="s">
        <v>570</v>
      </c>
      <c r="J152" s="732" t="s">
        <v>33</v>
      </c>
      <c r="K152" s="732" t="s">
        <v>549</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770</v>
      </c>
    </row>
    <row r="153" spans="1:31" ht="24.75" customHeight="1">
      <c r="A153" s="292" t="s">
        <v>814</v>
      </c>
      <c r="B153" s="348" t="s">
        <v>42</v>
      </c>
      <c r="C153" s="293">
        <v>46351</v>
      </c>
      <c r="D153" s="448"/>
      <c r="E153" s="293"/>
      <c r="F153" s="292"/>
      <c r="G153" s="731"/>
      <c r="H153" s="737">
        <v>87</v>
      </c>
      <c r="I153" s="295" t="s">
        <v>570</v>
      </c>
      <c r="J153" s="732" t="s">
        <v>33</v>
      </c>
      <c r="K153" s="732" t="s">
        <v>549</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770</v>
      </c>
    </row>
    <row r="154" spans="1:31" ht="24.75" customHeight="1">
      <c r="A154" s="292" t="s">
        <v>815</v>
      </c>
      <c r="B154" s="348" t="s">
        <v>42</v>
      </c>
      <c r="C154" s="293">
        <v>46379</v>
      </c>
      <c r="D154" s="448"/>
      <c r="E154" s="293"/>
      <c r="F154" s="292"/>
      <c r="G154" s="731"/>
      <c r="H154" s="737">
        <v>90</v>
      </c>
      <c r="I154" s="295" t="s">
        <v>570</v>
      </c>
      <c r="J154" s="732" t="s">
        <v>33</v>
      </c>
      <c r="K154" s="732" t="s">
        <v>549</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770</v>
      </c>
    </row>
    <row r="155" spans="1:31" ht="24.75" customHeight="1">
      <c r="A155" s="292" t="s">
        <v>816</v>
      </c>
      <c r="B155" s="348" t="s">
        <v>42</v>
      </c>
      <c r="C155" s="293">
        <v>46487</v>
      </c>
      <c r="D155" s="448"/>
      <c r="E155" s="293"/>
      <c r="F155" s="292"/>
      <c r="G155" s="731"/>
      <c r="H155" s="737">
        <v>89</v>
      </c>
      <c r="I155" s="295" t="s">
        <v>570</v>
      </c>
      <c r="J155" s="732" t="s">
        <v>33</v>
      </c>
      <c r="K155" s="732" t="s">
        <v>549</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770</v>
      </c>
    </row>
    <row r="156" spans="1:31" ht="24.75" customHeight="1">
      <c r="A156" s="292" t="s">
        <v>817</v>
      </c>
      <c r="B156" s="348" t="s">
        <v>42</v>
      </c>
      <c r="C156" s="293">
        <v>46340</v>
      </c>
      <c r="D156" s="448"/>
      <c r="E156" s="293"/>
      <c r="F156" s="292"/>
      <c r="G156" s="731"/>
      <c r="H156" s="737">
        <v>76</v>
      </c>
      <c r="I156" s="295" t="s">
        <v>570</v>
      </c>
      <c r="J156" s="732" t="s">
        <v>33</v>
      </c>
      <c r="K156" s="732" t="s">
        <v>549</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770</v>
      </c>
    </row>
    <row r="157" spans="1:31" ht="24.75" customHeight="1">
      <c r="A157" s="292" t="s">
        <v>818</v>
      </c>
      <c r="B157" s="348" t="s">
        <v>42</v>
      </c>
      <c r="C157" s="293">
        <v>46340</v>
      </c>
      <c r="D157" s="448"/>
      <c r="E157" s="293"/>
      <c r="F157" s="292"/>
      <c r="G157" s="731"/>
      <c r="H157" s="737">
        <v>84</v>
      </c>
      <c r="I157" s="295" t="s">
        <v>570</v>
      </c>
      <c r="J157" s="732" t="s">
        <v>33</v>
      </c>
      <c r="K157" s="732" t="s">
        <v>549</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770</v>
      </c>
    </row>
    <row r="158" spans="1:31" ht="24.75" customHeight="1">
      <c r="A158" s="292" t="s">
        <v>819</v>
      </c>
      <c r="B158" s="348" t="s">
        <v>42</v>
      </c>
      <c r="C158" s="293">
        <v>46340</v>
      </c>
      <c r="D158" s="448"/>
      <c r="E158" s="293"/>
      <c r="F158" s="292"/>
      <c r="G158" s="731"/>
      <c r="H158" s="737">
        <v>55</v>
      </c>
      <c r="I158" s="295" t="s">
        <v>570</v>
      </c>
      <c r="J158" s="732" t="s">
        <v>33</v>
      </c>
      <c r="K158" s="732" t="s">
        <v>549</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770</v>
      </c>
    </row>
    <row r="159" spans="1:31" ht="24.75" customHeight="1">
      <c r="A159" s="292" t="s">
        <v>820</v>
      </c>
      <c r="B159" s="348" t="s">
        <v>42</v>
      </c>
      <c r="C159" s="293">
        <v>46367</v>
      </c>
      <c r="D159" s="448"/>
      <c r="E159" s="293"/>
      <c r="F159" s="292"/>
      <c r="G159" s="731"/>
      <c r="H159" s="737">
        <v>54</v>
      </c>
      <c r="I159" s="295" t="s">
        <v>570</v>
      </c>
      <c r="J159" s="732" t="s">
        <v>33</v>
      </c>
      <c r="K159" s="732" t="s">
        <v>549</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770</v>
      </c>
    </row>
    <row r="160" spans="1:31" ht="24.75" customHeight="1">
      <c r="A160" s="292" t="s">
        <v>821</v>
      </c>
      <c r="B160" s="348" t="s">
        <v>42</v>
      </c>
      <c r="C160" s="293">
        <v>46379</v>
      </c>
      <c r="D160" s="448"/>
      <c r="E160" s="293"/>
      <c r="F160" s="292"/>
      <c r="G160" s="731"/>
      <c r="H160" s="737">
        <v>88</v>
      </c>
      <c r="I160" s="295" t="s">
        <v>570</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822</v>
      </c>
    </row>
    <row r="161" spans="1:31" ht="24.75" customHeight="1">
      <c r="A161" s="292" t="s">
        <v>823</v>
      </c>
      <c r="B161" s="348" t="s">
        <v>42</v>
      </c>
      <c r="C161" s="293">
        <v>46318</v>
      </c>
      <c r="D161" s="448"/>
      <c r="E161" s="293"/>
      <c r="F161" s="292"/>
      <c r="G161" s="731"/>
      <c r="H161" s="737">
        <v>0</v>
      </c>
      <c r="I161" s="295" t="s">
        <v>570</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822</v>
      </c>
    </row>
    <row r="162" spans="1:31" ht="24.75" customHeight="1">
      <c r="A162" s="292" t="s">
        <v>824</v>
      </c>
      <c r="B162" s="348" t="s">
        <v>42</v>
      </c>
      <c r="C162" s="293">
        <v>46318</v>
      </c>
      <c r="D162" s="448"/>
      <c r="E162" s="293"/>
      <c r="F162" s="292" t="s">
        <v>61</v>
      </c>
      <c r="G162" s="731"/>
      <c r="H162" s="737">
        <v>0</v>
      </c>
      <c r="I162" s="295" t="s">
        <v>570</v>
      </c>
      <c r="J162" s="732" t="s">
        <v>33</v>
      </c>
      <c r="K162" s="732" t="s">
        <v>549</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691</v>
      </c>
    </row>
    <row r="163" spans="1:31" ht="24.75" customHeight="1">
      <c r="A163" s="1209" t="s">
        <v>825</v>
      </c>
      <c r="B163" s="348" t="s">
        <v>42</v>
      </c>
      <c r="C163" s="293">
        <v>46318</v>
      </c>
      <c r="D163" s="448"/>
      <c r="E163" s="293"/>
      <c r="F163" s="292"/>
      <c r="G163" s="731"/>
      <c r="H163" s="737">
        <v>0</v>
      </c>
      <c r="I163" s="295" t="s">
        <v>570</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826</v>
      </c>
    </row>
    <row r="164" spans="1:31" ht="24.75" customHeight="1">
      <c r="A164" s="292" t="s">
        <v>827</v>
      </c>
      <c r="B164" s="348" t="s">
        <v>42</v>
      </c>
      <c r="C164" s="293">
        <v>46318</v>
      </c>
      <c r="D164" s="448"/>
      <c r="E164" s="293"/>
      <c r="F164" s="292"/>
      <c r="G164" s="731"/>
      <c r="H164" s="737">
        <v>0</v>
      </c>
      <c r="I164" s="295" t="s">
        <v>570</v>
      </c>
      <c r="J164" s="732" t="s">
        <v>33</v>
      </c>
      <c r="K164" s="732" t="s">
        <v>549</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828</v>
      </c>
    </row>
    <row r="165" spans="1:31" ht="24.75" customHeight="1">
      <c r="A165" s="292" t="s">
        <v>829</v>
      </c>
      <c r="B165" s="348" t="s">
        <v>42</v>
      </c>
      <c r="C165" s="293">
        <v>46367</v>
      </c>
      <c r="D165" s="448" t="s">
        <v>767</v>
      </c>
      <c r="E165" s="293">
        <v>46238</v>
      </c>
      <c r="F165" s="292" t="s">
        <v>61</v>
      </c>
      <c r="G165" s="731"/>
      <c r="H165" s="737">
        <v>0</v>
      </c>
      <c r="I165" s="295" t="s">
        <v>570</v>
      </c>
      <c r="J165" s="732" t="s">
        <v>30</v>
      </c>
      <c r="K165" s="732"/>
      <c r="L165" s="293"/>
      <c r="M165" s="735" t="s">
        <v>128</v>
      </c>
      <c r="N165" s="794">
        <v>126441.9</v>
      </c>
      <c r="O165" s="735" t="s">
        <v>128</v>
      </c>
      <c r="P165" s="728" t="s">
        <v>32</v>
      </c>
      <c r="Q165" s="969"/>
      <c r="R165" s="969"/>
      <c r="S165" s="1042"/>
      <c r="T165" s="1042"/>
      <c r="U165" s="1042"/>
      <c r="V165" s="738">
        <v>9638</v>
      </c>
      <c r="W165" s="714"/>
      <c r="X165" s="738">
        <v>9638</v>
      </c>
      <c r="Y165" s="1030"/>
      <c r="Z165" s="970"/>
      <c r="AA165" s="1436"/>
      <c r="AB165" s="726">
        <v>0</v>
      </c>
      <c r="AC165" s="726">
        <v>0</v>
      </c>
      <c r="AD165" s="725">
        <v>0</v>
      </c>
      <c r="AE165" s="711" t="s">
        <v>830</v>
      </c>
    </row>
    <row r="166" spans="1:31" ht="24.75" customHeight="1">
      <c r="A166" s="292" t="s">
        <v>831</v>
      </c>
      <c r="B166" s="348" t="s">
        <v>42</v>
      </c>
      <c r="C166" s="293">
        <v>46318</v>
      </c>
      <c r="D166" s="448"/>
      <c r="E166" s="293"/>
      <c r="F166" s="292"/>
      <c r="G166" s="731"/>
      <c r="H166" s="737">
        <v>0</v>
      </c>
      <c r="I166" s="295" t="s">
        <v>570</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832</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833</v>
      </c>
      <c r="B169" s="1031" t="s">
        <v>108</v>
      </c>
      <c r="C169" s="1031" t="s">
        <v>109</v>
      </c>
      <c r="D169" s="1031" t="s">
        <v>462</v>
      </c>
      <c r="E169" s="1031" t="s">
        <v>551</v>
      </c>
      <c r="F169" s="1031" t="s">
        <v>552</v>
      </c>
      <c r="G169" s="1031" t="s">
        <v>110</v>
      </c>
      <c r="H169" s="1031" t="s">
        <v>86</v>
      </c>
      <c r="I169" s="1031" t="s">
        <v>111</v>
      </c>
      <c r="J169" s="1031" t="s">
        <v>26</v>
      </c>
      <c r="K169" s="1031" t="s">
        <v>553</v>
      </c>
      <c r="L169" s="1031" t="s">
        <v>114</v>
      </c>
      <c r="M169" s="1031" t="s">
        <v>113</v>
      </c>
      <c r="N169" s="1032" t="s">
        <v>554</v>
      </c>
      <c r="O169" s="1031" t="s">
        <v>112</v>
      </c>
      <c r="P169" s="1049" t="s">
        <v>115</v>
      </c>
      <c r="Q169" s="1050" t="s">
        <v>116</v>
      </c>
      <c r="R169" s="1019" t="s">
        <v>555</v>
      </c>
      <c r="S169" s="1019" t="s">
        <v>556</v>
      </c>
      <c r="T169" s="1019" t="s">
        <v>557</v>
      </c>
      <c r="U169" s="1019" t="s">
        <v>558</v>
      </c>
      <c r="V169" s="1050" t="s">
        <v>87</v>
      </c>
      <c r="W169" s="1050" t="s">
        <v>559</v>
      </c>
      <c r="X169" s="1050" t="s">
        <v>560</v>
      </c>
      <c r="Y169" s="1050" t="s">
        <v>519</v>
      </c>
      <c r="Z169" s="1050" t="s">
        <v>561</v>
      </c>
      <c r="AA169" s="1439" t="s">
        <v>562</v>
      </c>
      <c r="AB169" s="1051" t="s">
        <v>563</v>
      </c>
      <c r="AC169" s="1050" t="s">
        <v>521</v>
      </c>
      <c r="AD169" s="1050" t="s">
        <v>564</v>
      </c>
      <c r="AE169" s="1052" t="s">
        <v>565</v>
      </c>
    </row>
    <row r="170" spans="1:31" ht="24.75" customHeight="1">
      <c r="A170" s="731" t="s">
        <v>834</v>
      </c>
      <c r="B170" s="348" t="s">
        <v>43</v>
      </c>
      <c r="C170" s="730">
        <v>46387</v>
      </c>
      <c r="D170" s="448" t="s">
        <v>62</v>
      </c>
      <c r="E170" s="730">
        <v>46029</v>
      </c>
      <c r="F170" s="731" t="s">
        <v>835</v>
      </c>
      <c r="G170" s="731"/>
      <c r="H170" s="732">
        <v>87</v>
      </c>
      <c r="I170" s="295" t="s">
        <v>570</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836</v>
      </c>
    </row>
    <row r="171" spans="1:31" ht="24.75" customHeight="1">
      <c r="A171" s="731" t="s">
        <v>837</v>
      </c>
      <c r="B171" s="348" t="s">
        <v>43</v>
      </c>
      <c r="C171" s="730">
        <v>46326</v>
      </c>
      <c r="D171" s="448"/>
      <c r="E171" s="730">
        <v>46029</v>
      </c>
      <c r="F171" s="731" t="s">
        <v>835</v>
      </c>
      <c r="G171" s="731"/>
      <c r="H171" s="732">
        <v>70</v>
      </c>
      <c r="I171" s="295" t="s">
        <v>570</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836</v>
      </c>
    </row>
    <row r="172" spans="1:31" ht="24.75" customHeight="1">
      <c r="A172" s="731" t="s">
        <v>838</v>
      </c>
      <c r="B172" s="348" t="s">
        <v>43</v>
      </c>
      <c r="C172" s="730">
        <v>46387</v>
      </c>
      <c r="D172" s="448"/>
      <c r="E172" s="730"/>
      <c r="F172" s="731"/>
      <c r="G172" s="731"/>
      <c r="H172" s="732">
        <v>77</v>
      </c>
      <c r="I172" s="295" t="s">
        <v>570</v>
      </c>
      <c r="J172" s="732" t="s">
        <v>30</v>
      </c>
      <c r="K172" s="732"/>
      <c r="L172" s="734"/>
      <c r="M172" s="735" t="s">
        <v>128</v>
      </c>
      <c r="N172" s="753">
        <v>78047.350000000006</v>
      </c>
      <c r="O172" s="735" t="s">
        <v>128</v>
      </c>
      <c r="P172" s="718" t="s">
        <v>32</v>
      </c>
      <c r="Q172" s="739"/>
      <c r="R172" s="739"/>
      <c r="S172" s="736"/>
      <c r="T172" s="736"/>
      <c r="U172" s="736"/>
      <c r="V172" s="714">
        <v>6238</v>
      </c>
      <c r="W172" s="714"/>
      <c r="X172" s="1325">
        <f t="shared" si="15"/>
        <v>6238</v>
      </c>
      <c r="Y172" s="28">
        <f t="shared" si="16"/>
        <v>0</v>
      </c>
      <c r="Z172" s="679"/>
      <c r="AA172" s="1437"/>
      <c r="AB172" s="726">
        <v>0</v>
      </c>
      <c r="AC172" s="726">
        <v>0</v>
      </c>
      <c r="AD172" s="725">
        <v>0</v>
      </c>
      <c r="AE172" s="711" t="s">
        <v>836</v>
      </c>
    </row>
    <row r="173" spans="1:31" ht="24.75" customHeight="1">
      <c r="A173" s="731" t="s">
        <v>839</v>
      </c>
      <c r="B173" s="348" t="s">
        <v>43</v>
      </c>
      <c r="C173" s="730">
        <v>46387</v>
      </c>
      <c r="D173" s="448"/>
      <c r="E173" s="730">
        <v>46029</v>
      </c>
      <c r="F173" s="731" t="s">
        <v>835</v>
      </c>
      <c r="G173" s="731"/>
      <c r="H173" s="732">
        <v>52</v>
      </c>
      <c r="I173" s="295" t="s">
        <v>570</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840</v>
      </c>
    </row>
    <row r="174" spans="1:31" ht="24.75" customHeight="1">
      <c r="A174" s="292" t="s">
        <v>841</v>
      </c>
      <c r="B174" s="348" t="s">
        <v>43</v>
      </c>
      <c r="C174" s="730">
        <v>46387</v>
      </c>
      <c r="D174" s="448"/>
      <c r="E174" s="730">
        <v>46029</v>
      </c>
      <c r="F174" s="731" t="s">
        <v>835</v>
      </c>
      <c r="G174" s="731"/>
      <c r="H174" s="732">
        <v>81</v>
      </c>
      <c r="I174" s="295" t="s">
        <v>570</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840</v>
      </c>
    </row>
    <row r="175" spans="1:31" ht="24.75" customHeight="1">
      <c r="A175" s="292" t="s">
        <v>842</v>
      </c>
      <c r="B175" s="348" t="s">
        <v>43</v>
      </c>
      <c r="C175" s="730">
        <v>46387</v>
      </c>
      <c r="D175" s="448"/>
      <c r="E175" s="730">
        <v>46029</v>
      </c>
      <c r="F175" s="731" t="s">
        <v>835</v>
      </c>
      <c r="G175" s="731"/>
      <c r="H175" s="732">
        <v>79</v>
      </c>
      <c r="I175" s="295" t="s">
        <v>570</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840</v>
      </c>
    </row>
    <row r="176" spans="1:31" ht="24.75" customHeight="1">
      <c r="A176" s="1209" t="s">
        <v>843</v>
      </c>
      <c r="B176" s="348" t="s">
        <v>43</v>
      </c>
      <c r="C176" s="730">
        <v>46173</v>
      </c>
      <c r="D176" s="448" t="s">
        <v>62</v>
      </c>
      <c r="E176" s="730">
        <v>46029</v>
      </c>
      <c r="F176" s="1289" t="s">
        <v>835</v>
      </c>
      <c r="G176" s="731"/>
      <c r="H176" s="732">
        <v>0</v>
      </c>
      <c r="I176" s="295" t="s">
        <v>570</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844</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R13" activePane="topRight" state="frozen"/>
      <selection pane="topRight" activeCell="X19" sqref="X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636</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636</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70">
        <v>58</v>
      </c>
      <c r="I5" s="365" t="s">
        <v>847</v>
      </c>
      <c r="J5" s="1025" t="s">
        <v>30</v>
      </c>
      <c r="K5" s="683"/>
      <c r="L5" s="353" t="s">
        <v>636</v>
      </c>
      <c r="M5" s="365" t="s">
        <v>128</v>
      </c>
      <c r="N5" s="960">
        <v>56668.15</v>
      </c>
      <c r="O5" s="365" t="s">
        <v>128</v>
      </c>
      <c r="P5" s="720" t="s">
        <v>38</v>
      </c>
      <c r="Q5" s="1672">
        <v>46144</v>
      </c>
      <c r="R5" s="694" t="s">
        <v>128</v>
      </c>
      <c r="S5" s="356">
        <v>46190</v>
      </c>
      <c r="T5" s="356">
        <v>46217</v>
      </c>
      <c r="U5" s="356">
        <v>46217</v>
      </c>
      <c r="V5" s="1674">
        <v>4061</v>
      </c>
      <c r="W5" s="1690">
        <v>4061</v>
      </c>
      <c r="X5" s="1674">
        <f>SUM(V5-W5)</f>
        <v>0</v>
      </c>
      <c r="Y5" s="1202">
        <f>IFERROR($W5/$V5, 0)</f>
        <v>1</v>
      </c>
      <c r="Z5" s="1672">
        <v>46153</v>
      </c>
      <c r="AA5" s="1689">
        <v>46178</v>
      </c>
      <c r="AB5" s="1295">
        <v>1</v>
      </c>
      <c r="AC5" s="1441">
        <v>1</v>
      </c>
      <c r="AD5" s="1154">
        <v>1</v>
      </c>
      <c r="AE5" s="1203" t="s">
        <v>859</v>
      </c>
    </row>
    <row r="6" spans="1:31" ht="39.75" customHeight="1">
      <c r="A6" s="1647" t="s">
        <v>860</v>
      </c>
      <c r="B6" s="1028" t="s">
        <v>34</v>
      </c>
      <c r="C6" s="1340">
        <v>46181</v>
      </c>
      <c r="D6" s="1339" t="s">
        <v>56</v>
      </c>
      <c r="E6" s="1339">
        <v>46171</v>
      </c>
      <c r="F6" s="1338" t="s">
        <v>55</v>
      </c>
      <c r="G6" s="1215"/>
      <c r="H6" s="1670">
        <v>85</v>
      </c>
      <c r="I6" s="365" t="s">
        <v>847</v>
      </c>
      <c r="J6" s="1025" t="s">
        <v>30</v>
      </c>
      <c r="K6" s="683"/>
      <c r="L6" s="353" t="s">
        <v>636</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656</v>
      </c>
    </row>
    <row r="7" spans="1:31" ht="39.75" customHeight="1">
      <c r="A7" s="1456" t="s">
        <v>862</v>
      </c>
      <c r="B7" s="1028" t="s">
        <v>34</v>
      </c>
      <c r="C7" s="1340">
        <v>46191</v>
      </c>
      <c r="D7" s="1339" t="s">
        <v>56</v>
      </c>
      <c r="E7" s="1339">
        <v>46171</v>
      </c>
      <c r="F7" s="1338" t="s">
        <v>55</v>
      </c>
      <c r="G7" s="1215"/>
      <c r="H7" s="1670">
        <v>86</v>
      </c>
      <c r="I7" s="365" t="s">
        <v>847</v>
      </c>
      <c r="J7" s="1025" t="s">
        <v>30</v>
      </c>
      <c r="K7" s="683"/>
      <c r="L7" s="353" t="s">
        <v>636</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656</v>
      </c>
    </row>
    <row r="8" spans="1:31" ht="39.75" customHeight="1">
      <c r="A8" s="1456" t="s">
        <v>863</v>
      </c>
      <c r="B8" s="1028" t="s">
        <v>34</v>
      </c>
      <c r="C8" s="1340">
        <v>46191</v>
      </c>
      <c r="D8" s="1339" t="s">
        <v>56</v>
      </c>
      <c r="E8" s="1339">
        <v>46163</v>
      </c>
      <c r="F8" s="1338" t="s">
        <v>55</v>
      </c>
      <c r="G8" s="1215" t="s">
        <v>864</v>
      </c>
      <c r="H8" s="1670">
        <v>82</v>
      </c>
      <c r="I8" s="365" t="s">
        <v>847</v>
      </c>
      <c r="J8" s="1025" t="s">
        <v>30</v>
      </c>
      <c r="K8" s="1183"/>
      <c r="L8" s="353" t="s">
        <v>636</v>
      </c>
      <c r="M8" s="365" t="s">
        <v>128</v>
      </c>
      <c r="N8" s="960">
        <v>60234</v>
      </c>
      <c r="O8" s="365" t="s">
        <v>128</v>
      </c>
      <c r="P8" s="1565" t="s">
        <v>38</v>
      </c>
      <c r="Q8" s="1184">
        <v>46164</v>
      </c>
      <c r="R8" s="694" t="s">
        <v>256</v>
      </c>
      <c r="S8" s="356" t="s">
        <v>861</v>
      </c>
      <c r="T8" s="366" t="s">
        <v>852</v>
      </c>
      <c r="U8" s="366" t="s">
        <v>852</v>
      </c>
      <c r="V8" s="1187">
        <v>4497</v>
      </c>
      <c r="W8" s="1433">
        <v>4556</v>
      </c>
      <c r="X8" s="1186">
        <f>SUM(V8-W8)</f>
        <v>-59</v>
      </c>
      <c r="Y8" s="1202">
        <f>IFERROR($W8/$V8, 0)</f>
        <v>1.0131198576828997</v>
      </c>
      <c r="Z8" s="1184">
        <v>46219</v>
      </c>
      <c r="AA8" s="1466">
        <v>46226</v>
      </c>
      <c r="AB8" s="1295">
        <v>1</v>
      </c>
      <c r="AC8" s="1441">
        <v>1</v>
      </c>
      <c r="AD8" s="1154">
        <v>1</v>
      </c>
      <c r="AE8" s="1203" t="s">
        <v>656</v>
      </c>
    </row>
    <row r="9" spans="1:31" ht="39.75" customHeight="1">
      <c r="A9" s="1456" t="s">
        <v>865</v>
      </c>
      <c r="B9" s="1457" t="s">
        <v>34</v>
      </c>
      <c r="C9" s="1340">
        <v>46191</v>
      </c>
      <c r="D9" s="1339" t="s">
        <v>68</v>
      </c>
      <c r="E9" s="1339">
        <v>46142</v>
      </c>
      <c r="F9" s="1338" t="s">
        <v>55</v>
      </c>
      <c r="G9" s="1215"/>
      <c r="H9" s="1670">
        <v>81</v>
      </c>
      <c r="I9" s="365" t="s">
        <v>847</v>
      </c>
      <c r="J9" s="1025" t="s">
        <v>30</v>
      </c>
      <c r="K9" s="683"/>
      <c r="L9" s="353" t="s">
        <v>636</v>
      </c>
      <c r="M9" s="365" t="s">
        <v>128</v>
      </c>
      <c r="N9" s="960">
        <v>66206</v>
      </c>
      <c r="O9" s="365" t="s">
        <v>128</v>
      </c>
      <c r="P9" s="720" t="s">
        <v>38</v>
      </c>
      <c r="Q9" s="1184">
        <v>46144</v>
      </c>
      <c r="R9" s="694" t="s">
        <v>128</v>
      </c>
      <c r="S9" s="356">
        <v>46190</v>
      </c>
      <c r="T9" s="366" t="s">
        <v>848</v>
      </c>
      <c r="U9" s="366" t="s">
        <v>852</v>
      </c>
      <c r="V9" s="1187">
        <v>5035</v>
      </c>
      <c r="W9" s="1433">
        <v>4865</v>
      </c>
      <c r="X9" s="1186">
        <f>SUM(V9-W9)</f>
        <v>170</v>
      </c>
      <c r="Y9" s="1202">
        <f>IFERROR($W9/$V9, 0)</f>
        <v>0.96623634558093352</v>
      </c>
      <c r="Z9" s="1184">
        <v>46164</v>
      </c>
      <c r="AA9" s="1466">
        <v>46181</v>
      </c>
      <c r="AB9" s="1295">
        <v>0</v>
      </c>
      <c r="AC9" s="1442">
        <v>0</v>
      </c>
      <c r="AD9" s="1219">
        <v>0</v>
      </c>
      <c r="AE9" s="1203" t="s">
        <v>859</v>
      </c>
    </row>
    <row r="10" spans="1:31" ht="39.75" customHeight="1">
      <c r="A10" s="1456" t="s">
        <v>866</v>
      </c>
      <c r="B10" s="1457" t="s">
        <v>34</v>
      </c>
      <c r="C10" s="1340">
        <v>46191</v>
      </c>
      <c r="D10" s="1339" t="s">
        <v>56</v>
      </c>
      <c r="E10" s="1339">
        <v>46171</v>
      </c>
      <c r="F10" s="1338" t="s">
        <v>55</v>
      </c>
      <c r="G10" s="1215"/>
      <c r="H10" s="1670">
        <v>55</v>
      </c>
      <c r="I10" s="365" t="s">
        <v>847</v>
      </c>
      <c r="J10" s="1025" t="s">
        <v>30</v>
      </c>
      <c r="K10" s="683"/>
      <c r="L10" s="353" t="s">
        <v>636</v>
      </c>
      <c r="M10" s="365" t="s">
        <v>128</v>
      </c>
      <c r="N10" s="960">
        <v>45757.7</v>
      </c>
      <c r="O10" s="365" t="s">
        <v>128</v>
      </c>
      <c r="P10" s="720" t="s">
        <v>38</v>
      </c>
      <c r="Q10" s="1184">
        <v>46174</v>
      </c>
      <c r="R10" s="694" t="s">
        <v>256</v>
      </c>
      <c r="S10" s="356" t="s">
        <v>861</v>
      </c>
      <c r="T10" s="366" t="s">
        <v>852</v>
      </c>
      <c r="U10" s="366" t="s">
        <v>852</v>
      </c>
      <c r="V10" s="1187">
        <v>3537</v>
      </c>
      <c r="W10" s="1433">
        <v>3397</v>
      </c>
      <c r="X10" s="1186">
        <f>SUM(V10-W10)</f>
        <v>140</v>
      </c>
      <c r="Y10" s="1202">
        <f>IFERROR($W10/$V10, 0)</f>
        <v>0.96041843370087643</v>
      </c>
      <c r="Z10" s="1184">
        <v>46225</v>
      </c>
      <c r="AA10" s="1466">
        <v>46227</v>
      </c>
      <c r="AB10" s="1295">
        <v>1</v>
      </c>
      <c r="AC10" s="1442">
        <v>1</v>
      </c>
      <c r="AD10" s="1154">
        <v>1</v>
      </c>
      <c r="AE10" s="1203" t="s">
        <v>656</v>
      </c>
    </row>
    <row r="11" spans="1:31" ht="39.75" customHeight="1">
      <c r="A11" s="1456" t="s">
        <v>867</v>
      </c>
      <c r="B11" s="1457" t="s">
        <v>34</v>
      </c>
      <c r="C11" s="1340">
        <v>46191</v>
      </c>
      <c r="D11" s="1339" t="s">
        <v>56</v>
      </c>
      <c r="E11" s="1339">
        <v>46171</v>
      </c>
      <c r="F11" s="1338" t="s">
        <v>55</v>
      </c>
      <c r="G11" s="1215"/>
      <c r="H11" s="1670">
        <v>54</v>
      </c>
      <c r="I11" s="365" t="s">
        <v>847</v>
      </c>
      <c r="J11" s="1025" t="s">
        <v>30</v>
      </c>
      <c r="K11" s="683"/>
      <c r="L11" s="353" t="s">
        <v>636</v>
      </c>
      <c r="M11" s="365" t="s">
        <v>128</v>
      </c>
      <c r="N11" s="960">
        <v>39903.550000000003</v>
      </c>
      <c r="O11" s="365" t="s">
        <v>128</v>
      </c>
      <c r="P11" s="720" t="s">
        <v>38</v>
      </c>
      <c r="Q11" s="1184">
        <v>46174</v>
      </c>
      <c r="R11" s="694" t="s">
        <v>256</v>
      </c>
      <c r="S11" s="356" t="s">
        <v>861</v>
      </c>
      <c r="T11" s="366" t="s">
        <v>852</v>
      </c>
      <c r="U11" s="366" t="s">
        <v>852</v>
      </c>
      <c r="V11" s="1187">
        <v>3000</v>
      </c>
      <c r="W11" s="1433">
        <v>3029</v>
      </c>
      <c r="X11" s="1186">
        <f>SUM(V11-W11)</f>
        <v>-29</v>
      </c>
      <c r="Y11" s="1202">
        <f>IFERROR($W11/$V11, 0)</f>
        <v>1.0096666666666667</v>
      </c>
      <c r="Z11" s="1184">
        <v>46217</v>
      </c>
      <c r="AA11" s="1466">
        <v>46219</v>
      </c>
      <c r="AB11" s="1295">
        <v>1</v>
      </c>
      <c r="AC11" s="1442">
        <v>1</v>
      </c>
      <c r="AD11" s="1154">
        <v>1</v>
      </c>
      <c r="AE11" s="1203" t="s">
        <v>656</v>
      </c>
    </row>
    <row r="12" spans="1:31" ht="39.75" customHeight="1">
      <c r="A12" s="1456" t="s">
        <v>868</v>
      </c>
      <c r="B12" s="1457" t="s">
        <v>34</v>
      </c>
      <c r="C12" s="1340">
        <v>46191</v>
      </c>
      <c r="D12" s="1339" t="s">
        <v>68</v>
      </c>
      <c r="E12" s="1339">
        <v>46142</v>
      </c>
      <c r="F12" s="1338" t="s">
        <v>55</v>
      </c>
      <c r="G12" s="1215"/>
      <c r="H12" s="1670">
        <v>75</v>
      </c>
      <c r="I12" s="365" t="s">
        <v>847</v>
      </c>
      <c r="J12" s="1025" t="s">
        <v>30</v>
      </c>
      <c r="K12" s="683"/>
      <c r="L12" s="353" t="s">
        <v>636</v>
      </c>
      <c r="M12" s="365" t="s">
        <v>128</v>
      </c>
      <c r="N12" s="960">
        <v>61026</v>
      </c>
      <c r="O12" s="365" t="s">
        <v>128</v>
      </c>
      <c r="P12" s="720" t="s">
        <v>38</v>
      </c>
      <c r="Q12" s="1184">
        <v>46144</v>
      </c>
      <c r="R12" s="694" t="s">
        <v>256</v>
      </c>
      <c r="S12" s="356" t="s">
        <v>861</v>
      </c>
      <c r="T12" s="366" t="s">
        <v>852</v>
      </c>
      <c r="U12" s="366" t="s">
        <v>852</v>
      </c>
      <c r="V12" s="1187">
        <v>4683</v>
      </c>
      <c r="W12" s="1433">
        <v>4769</v>
      </c>
      <c r="X12" s="1186">
        <f>SUM(V12-W12)</f>
        <v>-86</v>
      </c>
      <c r="Y12" s="1202">
        <f>IFERROR($W12/$V12, 0)</f>
        <v>1.0183642963912023</v>
      </c>
      <c r="Z12" s="1184">
        <v>46177</v>
      </c>
      <c r="AA12" s="1466">
        <v>46219</v>
      </c>
      <c r="AB12" s="1295">
        <v>1</v>
      </c>
      <c r="AC12" s="1442">
        <v>1</v>
      </c>
      <c r="AD12" s="1154">
        <v>1</v>
      </c>
      <c r="AE12" s="1203" t="s">
        <v>656</v>
      </c>
    </row>
    <row r="13" spans="1:31" ht="39.75" customHeight="1">
      <c r="A13" s="1462" t="s">
        <v>869</v>
      </c>
      <c r="B13" s="1028" t="s">
        <v>34</v>
      </c>
      <c r="C13" s="1340">
        <v>46191</v>
      </c>
      <c r="D13" s="1339" t="s">
        <v>56</v>
      </c>
      <c r="E13" s="1339">
        <v>46184</v>
      </c>
      <c r="F13" s="1338" t="s">
        <v>55</v>
      </c>
      <c r="G13" s="1215"/>
      <c r="H13" s="1670">
        <v>65</v>
      </c>
      <c r="I13" s="365" t="s">
        <v>847</v>
      </c>
      <c r="J13" s="1025" t="s">
        <v>30</v>
      </c>
      <c r="K13" s="683"/>
      <c r="L13" s="353" t="s">
        <v>636</v>
      </c>
      <c r="M13" s="365" t="s">
        <v>128</v>
      </c>
      <c r="N13" s="960">
        <v>45252</v>
      </c>
      <c r="O13" s="365" t="s">
        <v>128</v>
      </c>
      <c r="P13" s="720" t="s">
        <v>38</v>
      </c>
      <c r="Q13" s="1672">
        <v>46184</v>
      </c>
      <c r="R13" s="694" t="s">
        <v>128</v>
      </c>
      <c r="S13" s="356">
        <v>46238</v>
      </c>
      <c r="T13" s="356">
        <v>46240</v>
      </c>
      <c r="U13" s="356">
        <v>46240</v>
      </c>
      <c r="V13" s="1673">
        <v>3360</v>
      </c>
      <c r="W13" s="1690">
        <v>3403</v>
      </c>
      <c r="X13" s="1674">
        <f>SUM(V13-W13)</f>
        <v>-43</v>
      </c>
      <c r="Y13" s="1202">
        <f>IFERROR($W13/$V13, 0)</f>
        <v>1.0127976190476191</v>
      </c>
      <c r="Z13" s="1672">
        <v>46192</v>
      </c>
      <c r="AA13" s="1691">
        <v>46197</v>
      </c>
      <c r="AB13" s="1627">
        <v>1</v>
      </c>
      <c r="AC13" s="1295">
        <v>1</v>
      </c>
      <c r="AD13" s="1295">
        <v>1</v>
      </c>
      <c r="AE13" s="1203" t="s">
        <v>859</v>
      </c>
    </row>
    <row r="14" spans="1:31" ht="39.75" customHeight="1">
      <c r="A14" s="1462" t="s">
        <v>870</v>
      </c>
      <c r="B14" s="1028" t="s">
        <v>34</v>
      </c>
      <c r="C14" s="1340">
        <v>46191</v>
      </c>
      <c r="D14" s="1339" t="s">
        <v>56</v>
      </c>
      <c r="E14" s="1339">
        <v>46184</v>
      </c>
      <c r="F14" s="1338" t="s">
        <v>55</v>
      </c>
      <c r="G14" s="1215"/>
      <c r="H14" s="1670">
        <v>21</v>
      </c>
      <c r="I14" s="365" t="s">
        <v>847</v>
      </c>
      <c r="J14" s="732" t="s">
        <v>30</v>
      </c>
      <c r="K14" s="683"/>
      <c r="L14" s="353" t="s">
        <v>636</v>
      </c>
      <c r="M14" s="365" t="s">
        <v>128</v>
      </c>
      <c r="N14" s="960">
        <v>38308</v>
      </c>
      <c r="O14" s="365" t="s">
        <v>128</v>
      </c>
      <c r="P14" s="720" t="s">
        <v>38</v>
      </c>
      <c r="Q14" s="1672">
        <v>46185</v>
      </c>
      <c r="R14" s="694" t="s">
        <v>128</v>
      </c>
      <c r="S14" s="356">
        <v>46238</v>
      </c>
      <c r="T14" s="356">
        <v>46240</v>
      </c>
      <c r="U14" s="356">
        <v>46240</v>
      </c>
      <c r="V14" s="1673">
        <v>3379</v>
      </c>
      <c r="W14" s="1690">
        <v>3364</v>
      </c>
      <c r="X14" s="1674">
        <f>SUM(V14-W14)</f>
        <v>15</v>
      </c>
      <c r="Y14" s="1202">
        <f>IFERROR($W14/$V14, 0)</f>
        <v>0.99556081680970698</v>
      </c>
      <c r="Z14" s="1672">
        <v>46198</v>
      </c>
      <c r="AA14" s="1672">
        <v>46202</v>
      </c>
      <c r="AB14" s="1295">
        <v>1</v>
      </c>
      <c r="AC14" s="1295">
        <v>1</v>
      </c>
      <c r="AD14" s="1295">
        <v>1</v>
      </c>
      <c r="AE14" s="1203" t="s">
        <v>871</v>
      </c>
    </row>
    <row r="15" spans="1:31" ht="39.75" customHeight="1">
      <c r="A15" s="1462" t="s">
        <v>872</v>
      </c>
      <c r="B15" s="1028" t="s">
        <v>34</v>
      </c>
      <c r="C15" s="1340">
        <v>46191</v>
      </c>
      <c r="D15" s="1339" t="s">
        <v>56</v>
      </c>
      <c r="E15" s="1339">
        <v>46169</v>
      </c>
      <c r="F15" s="1338" t="s">
        <v>55</v>
      </c>
      <c r="G15" s="1215" t="s">
        <v>873</v>
      </c>
      <c r="H15" s="1670">
        <v>87</v>
      </c>
      <c r="I15" s="365" t="s">
        <v>847</v>
      </c>
      <c r="J15" s="1025" t="s">
        <v>30</v>
      </c>
      <c r="K15" s="683"/>
      <c r="L15" s="353" t="s">
        <v>636</v>
      </c>
      <c r="M15" s="365" t="s">
        <v>128</v>
      </c>
      <c r="N15" s="960">
        <v>59286</v>
      </c>
      <c r="O15" s="365" t="s">
        <v>128</v>
      </c>
      <c r="P15" s="720" t="s">
        <v>38</v>
      </c>
      <c r="Q15" s="1672">
        <v>46170</v>
      </c>
      <c r="R15" s="694" t="s">
        <v>256</v>
      </c>
      <c r="S15" s="356" t="s">
        <v>861</v>
      </c>
      <c r="T15" s="366" t="s">
        <v>852</v>
      </c>
      <c r="U15" s="366" t="s">
        <v>852</v>
      </c>
      <c r="V15" s="1673">
        <v>4413</v>
      </c>
      <c r="W15" s="1690">
        <v>4477</v>
      </c>
      <c r="X15" s="1674">
        <f>SUM(V15-W15)</f>
        <v>-64</v>
      </c>
      <c r="Y15" s="1202">
        <f>IFERROR($W15/$V15, 0)</f>
        <v>1.0145026059370044</v>
      </c>
      <c r="Z15" s="1672">
        <v>46184</v>
      </c>
      <c r="AA15" s="1672">
        <v>46190</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70">
        <v>77</v>
      </c>
      <c r="I16" s="365" t="s">
        <v>847</v>
      </c>
      <c r="J16" s="1025" t="s">
        <v>30</v>
      </c>
      <c r="K16" s="683"/>
      <c r="L16" s="353" t="s">
        <v>636</v>
      </c>
      <c r="M16" s="365" t="s">
        <v>128</v>
      </c>
      <c r="N16" s="960">
        <v>52948</v>
      </c>
      <c r="O16" s="365" t="s">
        <v>128</v>
      </c>
      <c r="P16" s="720" t="s">
        <v>38</v>
      </c>
      <c r="Q16" s="1672">
        <v>46185</v>
      </c>
      <c r="R16" s="694" t="s">
        <v>128</v>
      </c>
      <c r="S16" s="356" t="s">
        <v>861</v>
      </c>
      <c r="T16" s="356">
        <v>46240</v>
      </c>
      <c r="U16" s="356">
        <v>46240</v>
      </c>
      <c r="V16" s="1673">
        <v>3957</v>
      </c>
      <c r="W16" s="1690">
        <v>3858</v>
      </c>
      <c r="X16" s="1674">
        <f>SUM(V16-W16)</f>
        <v>99</v>
      </c>
      <c r="Y16" s="1202">
        <f>IFERROR($W16/$V16, 0)</f>
        <v>0.97498104624715698</v>
      </c>
      <c r="Z16" s="1672">
        <v>46203</v>
      </c>
      <c r="AA16" s="1672">
        <v>46213</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70">
        <v>74</v>
      </c>
      <c r="I17" s="365" t="s">
        <v>847</v>
      </c>
      <c r="J17" s="732" t="s">
        <v>30</v>
      </c>
      <c r="K17" s="683"/>
      <c r="L17" s="353" t="s">
        <v>636</v>
      </c>
      <c r="M17" s="365" t="s">
        <v>128</v>
      </c>
      <c r="N17" s="960">
        <v>51256</v>
      </c>
      <c r="O17" s="365" t="s">
        <v>128</v>
      </c>
      <c r="P17" s="720" t="s">
        <v>38</v>
      </c>
      <c r="Q17" s="1672">
        <v>46185</v>
      </c>
      <c r="R17" s="694" t="s">
        <v>128</v>
      </c>
      <c r="S17" s="356">
        <v>46238</v>
      </c>
      <c r="T17" s="356">
        <v>46240</v>
      </c>
      <c r="U17" s="356">
        <v>46240</v>
      </c>
      <c r="V17" s="1673">
        <v>3826</v>
      </c>
      <c r="W17" s="1690">
        <v>3853</v>
      </c>
      <c r="X17" s="1674">
        <f>SUM(V17-W17)</f>
        <v>-27</v>
      </c>
      <c r="Y17" s="1202">
        <f>IFERROR($W17/$V17, 0)</f>
        <v>1.0070569785676948</v>
      </c>
      <c r="Z17" s="1672">
        <v>46203</v>
      </c>
      <c r="AA17" s="1672">
        <v>46209</v>
      </c>
      <c r="AB17" s="1295">
        <v>1</v>
      </c>
      <c r="AC17" s="1295">
        <v>1</v>
      </c>
      <c r="AD17" s="1295">
        <v>1</v>
      </c>
      <c r="AE17" s="1203" t="s">
        <v>871</v>
      </c>
    </row>
    <row r="18" spans="1:31" ht="39.75" customHeight="1">
      <c r="A18" s="719" t="s">
        <v>876</v>
      </c>
      <c r="B18" s="370" t="s">
        <v>34</v>
      </c>
      <c r="C18" s="1340">
        <v>46181</v>
      </c>
      <c r="D18" s="1338" t="s">
        <v>56</v>
      </c>
      <c r="E18" s="1339">
        <v>46195</v>
      </c>
      <c r="F18" s="1338" t="s">
        <v>55</v>
      </c>
      <c r="G18" s="1215"/>
      <c r="H18" s="1670">
        <v>47</v>
      </c>
      <c r="I18" s="365" t="s">
        <v>847</v>
      </c>
      <c r="J18" s="693" t="s">
        <v>30</v>
      </c>
      <c r="K18" s="683"/>
      <c r="L18" s="353" t="s">
        <v>636</v>
      </c>
      <c r="M18" s="693" t="s">
        <v>128</v>
      </c>
      <c r="N18" s="697">
        <v>36936</v>
      </c>
      <c r="O18" s="693" t="s">
        <v>128</v>
      </c>
      <c r="P18" s="720" t="s">
        <v>38</v>
      </c>
      <c r="Q18" s="1672">
        <v>46196</v>
      </c>
      <c r="R18" s="694" t="s">
        <v>128</v>
      </c>
      <c r="S18" s="356">
        <v>46238</v>
      </c>
      <c r="T18" s="356">
        <v>46240</v>
      </c>
      <c r="U18" s="356">
        <v>46240</v>
      </c>
      <c r="V18" s="1673">
        <v>2724</v>
      </c>
      <c r="W18" s="1690">
        <v>2653</v>
      </c>
      <c r="X18" s="1674">
        <f>SUM(V18-W18)</f>
        <v>71</v>
      </c>
      <c r="Y18" s="1202">
        <f>IFERROR($W18/$V18, 0)</f>
        <v>0.97393538913362698</v>
      </c>
      <c r="Z18" s="1672">
        <v>46210</v>
      </c>
      <c r="AA18" s="1672">
        <v>46216</v>
      </c>
      <c r="AB18" s="689">
        <v>0</v>
      </c>
      <c r="AC18" s="689">
        <v>0</v>
      </c>
      <c r="AD18" s="1023">
        <v>0</v>
      </c>
      <c r="AE18" s="1203" t="s">
        <v>877</v>
      </c>
    </row>
    <row r="19" spans="1:31" ht="39.75" customHeight="1">
      <c r="A19" s="1493" t="s">
        <v>878</v>
      </c>
      <c r="B19" s="370" t="s">
        <v>34</v>
      </c>
      <c r="C19" s="1340">
        <v>46181</v>
      </c>
      <c r="D19" s="1338" t="s">
        <v>52</v>
      </c>
      <c r="E19" s="1339">
        <v>46143</v>
      </c>
      <c r="F19" s="681" t="s">
        <v>55</v>
      </c>
      <c r="G19" s="1215"/>
      <c r="H19" s="693">
        <v>0</v>
      </c>
      <c r="I19" s="365" t="s">
        <v>847</v>
      </c>
      <c r="J19" s="693" t="s">
        <v>30</v>
      </c>
      <c r="K19" s="683"/>
      <c r="L19" s="353" t="s">
        <v>636</v>
      </c>
      <c r="M19" s="693" t="s">
        <v>128</v>
      </c>
      <c r="N19" s="697">
        <v>6580.6</v>
      </c>
      <c r="O19" s="693" t="s">
        <v>128</v>
      </c>
      <c r="P19" s="720" t="s">
        <v>38</v>
      </c>
      <c r="Q19" s="1672">
        <v>46147</v>
      </c>
      <c r="R19" s="694" t="s">
        <v>128</v>
      </c>
      <c r="S19" s="356">
        <v>46161</v>
      </c>
      <c r="T19" s="356">
        <v>46168</v>
      </c>
      <c r="U19" s="356">
        <v>46224</v>
      </c>
      <c r="V19" s="1673">
        <v>466</v>
      </c>
      <c r="W19" s="1693">
        <v>665</v>
      </c>
      <c r="X19" s="1674">
        <f>SUM(V19-W19)</f>
        <v>-199</v>
      </c>
      <c r="Y19" s="1202">
        <f>IFERROR($W19/$V19, 0)</f>
        <v>1.4270386266094421</v>
      </c>
      <c r="Z19" s="1672">
        <v>46157</v>
      </c>
      <c r="AA19" s="1463">
        <v>46161</v>
      </c>
      <c r="AB19" s="1442">
        <v>0</v>
      </c>
      <c r="AC19" s="689">
        <v>0</v>
      </c>
      <c r="AD19" s="1023">
        <v>0</v>
      </c>
      <c r="AE19" s="1203" t="s">
        <v>877</v>
      </c>
    </row>
    <row r="20" spans="1:31" ht="39.75" customHeight="1">
      <c r="A20" s="1307" t="s">
        <v>148</v>
      </c>
      <c r="B20" s="370" t="s">
        <v>34</v>
      </c>
      <c r="C20" s="681">
        <v>46040</v>
      </c>
      <c r="D20" s="1201" t="s">
        <v>879</v>
      </c>
      <c r="E20" s="691">
        <v>45867</v>
      </c>
      <c r="F20" s="692" t="s">
        <v>55</v>
      </c>
      <c r="G20" s="1201" t="s">
        <v>880</v>
      </c>
      <c r="H20" s="693">
        <v>0</v>
      </c>
      <c r="I20" s="365" t="s">
        <v>847</v>
      </c>
      <c r="J20" s="1142" t="s">
        <v>30</v>
      </c>
      <c r="K20" s="355"/>
      <c r="L20" s="353" t="s">
        <v>636</v>
      </c>
      <c r="M20" s="1142" t="s">
        <v>128</v>
      </c>
      <c r="N20" s="697">
        <v>144972.5</v>
      </c>
      <c r="O20" s="1142" t="s">
        <v>128</v>
      </c>
      <c r="P20" s="1492" t="s">
        <v>38</v>
      </c>
      <c r="Q20" s="1184">
        <v>45867</v>
      </c>
      <c r="R20" s="694" t="s">
        <v>128</v>
      </c>
      <c r="S20" s="356">
        <v>46190</v>
      </c>
      <c r="T20" s="356">
        <v>46192</v>
      </c>
      <c r="U20" s="356">
        <v>46192</v>
      </c>
      <c r="V20" s="1185">
        <v>9840</v>
      </c>
      <c r="W20" s="1510">
        <v>9806</v>
      </c>
      <c r="X20" s="1186">
        <f>SUM(V20-W20)</f>
        <v>34</v>
      </c>
      <c r="Y20" s="358">
        <f>IFERROR($W20/$V20, 0)</f>
        <v>0.99654471544715451</v>
      </c>
      <c r="Z20" s="1184">
        <v>45884</v>
      </c>
      <c r="AA20" s="1444">
        <v>46062</v>
      </c>
      <c r="AB20" s="792">
        <v>1</v>
      </c>
      <c r="AC20" s="1442">
        <v>0</v>
      </c>
      <c r="AD20" s="1187">
        <v>0</v>
      </c>
      <c r="AE20" s="1203" t="s">
        <v>881</v>
      </c>
    </row>
    <row r="21" spans="1:31" ht="39.75" customHeight="1">
      <c r="A21" s="1512" t="s">
        <v>882</v>
      </c>
      <c r="B21" s="1367" t="s">
        <v>34</v>
      </c>
      <c r="C21" s="1214">
        <v>46203</v>
      </c>
      <c r="D21" s="1201" t="s">
        <v>56</v>
      </c>
      <c r="E21" s="1215">
        <v>46195</v>
      </c>
      <c r="F21" s="1201" t="s">
        <v>55</v>
      </c>
      <c r="G21" s="1215"/>
      <c r="H21" s="1142">
        <v>0</v>
      </c>
      <c r="I21" s="1222" t="s">
        <v>847</v>
      </c>
      <c r="J21" s="1142" t="s">
        <v>30</v>
      </c>
      <c r="K21" s="355"/>
      <c r="L21" s="353" t="s">
        <v>636</v>
      </c>
      <c r="M21" s="1142" t="s">
        <v>128</v>
      </c>
      <c r="N21" s="1369">
        <v>36161.25</v>
      </c>
      <c r="O21" s="1142" t="s">
        <v>128</v>
      </c>
      <c r="P21" s="1565" t="s">
        <v>38</v>
      </c>
      <c r="Q21" s="1184">
        <v>46162</v>
      </c>
      <c r="R21" s="694" t="s">
        <v>256</v>
      </c>
      <c r="S21" s="356" t="s">
        <v>861</v>
      </c>
      <c r="T21" s="366" t="s">
        <v>852</v>
      </c>
      <c r="U21" s="366" t="s">
        <v>852</v>
      </c>
      <c r="V21" s="1187">
        <v>2885</v>
      </c>
      <c r="W21" s="1433">
        <v>2952</v>
      </c>
      <c r="X21" s="1186">
        <f>SUM(V21-W21)</f>
        <v>-67</v>
      </c>
      <c r="Y21" s="1202">
        <f>IFERROR($W21/$V21, 0)</f>
        <v>1.0232235701906411</v>
      </c>
      <c r="Z21" s="1184">
        <v>46210</v>
      </c>
      <c r="AA21" s="1466">
        <v>46212</v>
      </c>
      <c r="AB21" s="1295">
        <v>1</v>
      </c>
      <c r="AC21" s="1441">
        <v>0</v>
      </c>
      <c r="AD21" s="1187">
        <v>0</v>
      </c>
      <c r="AE21" s="1203" t="s">
        <v>730</v>
      </c>
    </row>
    <row r="22" spans="1:31" ht="39.75" customHeight="1">
      <c r="A22" s="1307" t="s">
        <v>883</v>
      </c>
      <c r="B22" s="370" t="s">
        <v>34</v>
      </c>
      <c r="C22" s="681">
        <v>46103</v>
      </c>
      <c r="D22" s="359" t="s">
        <v>52</v>
      </c>
      <c r="E22" s="691">
        <v>46077</v>
      </c>
      <c r="F22" s="681" t="s">
        <v>55</v>
      </c>
      <c r="G22" s="692" t="s">
        <v>884</v>
      </c>
      <c r="H22" s="959">
        <v>0</v>
      </c>
      <c r="I22" s="365" t="s">
        <v>847</v>
      </c>
      <c r="J22" s="693" t="s">
        <v>30</v>
      </c>
      <c r="K22" s="1183"/>
      <c r="L22" s="353" t="s">
        <v>636</v>
      </c>
      <c r="M22" s="693" t="s">
        <v>128</v>
      </c>
      <c r="N22" s="960">
        <v>15002.75</v>
      </c>
      <c r="O22" s="693" t="s">
        <v>128</v>
      </c>
      <c r="P22" s="1492" t="s">
        <v>38</v>
      </c>
      <c r="Q22" s="961">
        <v>46147</v>
      </c>
      <c r="R22" s="694" t="s">
        <v>128</v>
      </c>
      <c r="S22" s="356">
        <v>46190</v>
      </c>
      <c r="T22" s="356">
        <v>46198</v>
      </c>
      <c r="U22" s="356">
        <v>46212</v>
      </c>
      <c r="V22" s="962">
        <v>1175</v>
      </c>
      <c r="W22" s="1562">
        <v>1238</v>
      </c>
      <c r="X22" s="958">
        <f>SUM(V22-W22)</f>
        <v>-63</v>
      </c>
      <c r="Y22" s="358">
        <f>IFERROR($W22/$V22, 0)</f>
        <v>1.0536170212765958</v>
      </c>
      <c r="Z22" s="961">
        <v>46090</v>
      </c>
      <c r="AA22" s="1570">
        <v>46155</v>
      </c>
      <c r="AB22" s="1503">
        <v>1</v>
      </c>
      <c r="AC22" s="1295">
        <v>1</v>
      </c>
      <c r="AD22" s="1563">
        <v>0</v>
      </c>
      <c r="AE22" s="1328"/>
    </row>
    <row r="23" spans="1:31" ht="39.75" customHeight="1">
      <c r="A23" s="719" t="s">
        <v>885</v>
      </c>
      <c r="B23" s="370" t="s">
        <v>34</v>
      </c>
      <c r="C23" s="1340">
        <v>46172</v>
      </c>
      <c r="D23" s="359" t="s">
        <v>56</v>
      </c>
      <c r="E23" s="360">
        <v>46056</v>
      </c>
      <c r="F23" s="359" t="s">
        <v>55</v>
      </c>
      <c r="G23" s="1201" t="s">
        <v>886</v>
      </c>
      <c r="H23" s="1142">
        <v>0</v>
      </c>
      <c r="I23" s="1222" t="s">
        <v>847</v>
      </c>
      <c r="J23" s="1142" t="s">
        <v>30</v>
      </c>
      <c r="K23" s="683"/>
      <c r="L23" s="353" t="s">
        <v>636</v>
      </c>
      <c r="M23" s="1142" t="s">
        <v>128</v>
      </c>
      <c r="N23" s="409">
        <v>118710.8</v>
      </c>
      <c r="O23" s="1142" t="s">
        <v>128</v>
      </c>
      <c r="P23" s="720" t="s">
        <v>38</v>
      </c>
      <c r="Q23" s="363">
        <v>46062</v>
      </c>
      <c r="R23" s="694" t="s">
        <v>128</v>
      </c>
      <c r="S23" s="356">
        <v>46171</v>
      </c>
      <c r="T23" s="366" t="s">
        <v>856</v>
      </c>
      <c r="U23" s="366" t="s">
        <v>852</v>
      </c>
      <c r="V23" s="9">
        <v>6978</v>
      </c>
      <c r="W23" s="478">
        <v>6978</v>
      </c>
      <c r="X23" s="357">
        <f>SUM(V23-W23)</f>
        <v>0</v>
      </c>
      <c r="Y23" s="358">
        <f>IFERROR($W23/$V23, 0)</f>
        <v>1</v>
      </c>
      <c r="Z23" s="363">
        <v>46064</v>
      </c>
      <c r="AA23" s="1444">
        <v>46083</v>
      </c>
      <c r="AB23" s="1464">
        <v>0</v>
      </c>
      <c r="AC23" s="904">
        <v>0</v>
      </c>
      <c r="AD23" s="1187">
        <v>0</v>
      </c>
      <c r="AE23" s="1203" t="s">
        <v>887</v>
      </c>
    </row>
    <row r="24" spans="1:31" ht="39.75" customHeight="1">
      <c r="A24" s="607" t="s">
        <v>888</v>
      </c>
      <c r="B24" s="370" t="s">
        <v>34</v>
      </c>
      <c r="C24" s="353">
        <v>46174</v>
      </c>
      <c r="D24" s="359" t="s">
        <v>60</v>
      </c>
      <c r="E24" s="360">
        <v>46070</v>
      </c>
      <c r="F24" s="359" t="s">
        <v>55</v>
      </c>
      <c r="G24" s="692"/>
      <c r="H24" s="959">
        <v>115</v>
      </c>
      <c r="I24" s="365" t="s">
        <v>847</v>
      </c>
      <c r="J24" s="732" t="s">
        <v>36</v>
      </c>
      <c r="K24" s="683"/>
      <c r="L24" s="353" t="s">
        <v>636</v>
      </c>
      <c r="M24" s="693" t="s">
        <v>128</v>
      </c>
      <c r="N24" s="794">
        <v>125188</v>
      </c>
      <c r="O24" s="693" t="s">
        <v>128</v>
      </c>
      <c r="P24" s="720" t="s">
        <v>38</v>
      </c>
      <c r="Q24" s="961">
        <v>46083</v>
      </c>
      <c r="R24" s="961" t="s">
        <v>128</v>
      </c>
      <c r="S24" s="356">
        <v>46154</v>
      </c>
      <c r="T24" s="366" t="s">
        <v>852</v>
      </c>
      <c r="U24" s="366" t="s">
        <v>852</v>
      </c>
      <c r="V24" s="962">
        <v>7078</v>
      </c>
      <c r="W24" s="1205">
        <v>7239</v>
      </c>
      <c r="X24" s="958">
        <f>SUM(V24-W24)</f>
        <v>-161</v>
      </c>
      <c r="Y24" s="358">
        <f>IFERROR($W24/$V24, 0)</f>
        <v>1.0227465385702175</v>
      </c>
      <c r="Z24" s="961">
        <v>46090</v>
      </c>
      <c r="AA24" s="1444">
        <v>46114</v>
      </c>
      <c r="AB24" s="1442">
        <v>1</v>
      </c>
      <c r="AC24" s="689">
        <v>1</v>
      </c>
      <c r="AD24" s="689">
        <v>1</v>
      </c>
      <c r="AE24" s="1328"/>
    </row>
    <row r="25" spans="1:31" ht="39.75" customHeight="1">
      <c r="A25" s="1493" t="s">
        <v>889</v>
      </c>
      <c r="B25" s="1213" t="s">
        <v>567</v>
      </c>
      <c r="C25" s="1340">
        <v>46325</v>
      </c>
      <c r="D25" s="351" t="s">
        <v>52</v>
      </c>
      <c r="E25" s="1339">
        <v>46143</v>
      </c>
      <c r="F25" s="1338" t="s">
        <v>59</v>
      </c>
      <c r="G25" s="1201" t="s">
        <v>890</v>
      </c>
      <c r="H25" s="1670">
        <v>21</v>
      </c>
      <c r="I25" s="365" t="s">
        <v>847</v>
      </c>
      <c r="J25" s="1025" t="s">
        <v>30</v>
      </c>
      <c r="K25" s="683"/>
      <c r="L25" s="1339">
        <v>46147</v>
      </c>
      <c r="M25" s="365" t="s">
        <v>128</v>
      </c>
      <c r="N25" s="960">
        <v>81882</v>
      </c>
      <c r="O25" s="365" t="s">
        <v>128</v>
      </c>
      <c r="P25" s="1492" t="s">
        <v>38</v>
      </c>
      <c r="Q25" s="1672">
        <v>46146</v>
      </c>
      <c r="R25" s="961" t="s">
        <v>128</v>
      </c>
      <c r="S25" s="356">
        <v>46182</v>
      </c>
      <c r="T25" s="356">
        <v>46218</v>
      </c>
      <c r="U25" s="366" t="s">
        <v>852</v>
      </c>
      <c r="V25" s="1673">
        <v>6481</v>
      </c>
      <c r="W25" s="1491">
        <v>6750</v>
      </c>
      <c r="X25" s="1674">
        <f>SUM(V25-W25)</f>
        <v>-269</v>
      </c>
      <c r="Y25" s="1202">
        <f>IFERROR($W25/$V25, 0)</f>
        <v>1.0415059404412899</v>
      </c>
      <c r="Z25" s="1672">
        <v>46154</v>
      </c>
      <c r="AA25" s="1463">
        <v>46177</v>
      </c>
      <c r="AB25" s="1442">
        <v>0</v>
      </c>
      <c r="AC25" s="689">
        <v>0</v>
      </c>
      <c r="AD25" s="1023">
        <v>0</v>
      </c>
      <c r="AE25" s="1010" t="s">
        <v>891</v>
      </c>
    </row>
    <row r="26" spans="1:31" ht="39.75" customHeight="1">
      <c r="A26" s="1387" t="s">
        <v>892</v>
      </c>
      <c r="B26" s="1213" t="s">
        <v>567</v>
      </c>
      <c r="C26" s="1340">
        <v>46325</v>
      </c>
      <c r="D26" s="351" t="s">
        <v>52</v>
      </c>
      <c r="E26" s="1339">
        <v>46143</v>
      </c>
      <c r="F26" s="1338" t="s">
        <v>65</v>
      </c>
      <c r="G26" s="1201" t="s">
        <v>893</v>
      </c>
      <c r="H26" s="1670">
        <v>46</v>
      </c>
      <c r="I26" s="365" t="s">
        <v>847</v>
      </c>
      <c r="J26" s="1025" t="s">
        <v>30</v>
      </c>
      <c r="K26" s="683"/>
      <c r="L26" s="1339">
        <v>46147</v>
      </c>
      <c r="M26" s="365" t="s">
        <v>128</v>
      </c>
      <c r="N26" s="960">
        <v>71754.5</v>
      </c>
      <c r="O26" s="365" t="s">
        <v>128</v>
      </c>
      <c r="P26" s="720" t="s">
        <v>38</v>
      </c>
      <c r="Q26" s="1184">
        <v>46147</v>
      </c>
      <c r="R26" s="694" t="s">
        <v>256</v>
      </c>
      <c r="S26" s="356" t="s">
        <v>861</v>
      </c>
      <c r="T26" s="366" t="s">
        <v>852</v>
      </c>
      <c r="U26" s="366" t="s">
        <v>852</v>
      </c>
      <c r="V26" s="1187">
        <v>5649</v>
      </c>
      <c r="W26" s="1433">
        <v>5893</v>
      </c>
      <c r="X26" s="1186">
        <f>SUM(V26-W26)</f>
        <v>-244</v>
      </c>
      <c r="Y26" s="1202">
        <f>IFERROR($W26/$V26, 0)</f>
        <v>1.0431934855726677</v>
      </c>
      <c r="Z26" s="1184">
        <v>46169</v>
      </c>
      <c r="AA26" s="1184">
        <v>46211</v>
      </c>
      <c r="AB26" s="1154">
        <v>0</v>
      </c>
      <c r="AC26" s="1154">
        <v>0</v>
      </c>
      <c r="AD26" s="1219">
        <v>0</v>
      </c>
      <c r="AE26" s="1010" t="s">
        <v>894</v>
      </c>
    </row>
    <row r="27" spans="1:31" ht="39.75" customHeight="1">
      <c r="A27" s="1387" t="s">
        <v>895</v>
      </c>
      <c r="B27" s="1213" t="s">
        <v>567</v>
      </c>
      <c r="C27" s="1340">
        <v>46325</v>
      </c>
      <c r="D27" s="1340" t="s">
        <v>78</v>
      </c>
      <c r="E27" s="1339">
        <v>46159</v>
      </c>
      <c r="F27" s="1338" t="s">
        <v>59</v>
      </c>
      <c r="G27" s="1201"/>
      <c r="H27" s="1670">
        <v>31</v>
      </c>
      <c r="I27" s="365" t="s">
        <v>847</v>
      </c>
      <c r="J27" s="1025" t="s">
        <v>30</v>
      </c>
      <c r="K27" s="683"/>
      <c r="L27" s="1339">
        <v>45795</v>
      </c>
      <c r="M27" s="365" t="s">
        <v>128</v>
      </c>
      <c r="N27" s="960">
        <v>73945</v>
      </c>
      <c r="O27" s="365" t="s">
        <v>128</v>
      </c>
      <c r="P27" s="720" t="s">
        <v>38</v>
      </c>
      <c r="Q27" s="1672">
        <v>46160</v>
      </c>
      <c r="R27" s="694" t="s">
        <v>256</v>
      </c>
      <c r="S27" s="356">
        <v>46232</v>
      </c>
      <c r="T27" s="366" t="s">
        <v>852</v>
      </c>
      <c r="U27" s="366" t="s">
        <v>852</v>
      </c>
      <c r="V27" s="1673">
        <v>5923</v>
      </c>
      <c r="W27" s="1433">
        <v>6113</v>
      </c>
      <c r="X27" s="1674">
        <f>SUM(V27-W27)</f>
        <v>-190</v>
      </c>
      <c r="Y27" s="1202">
        <f>IFERROR($W27/$V27, 0)</f>
        <v>1.0320783386797232</v>
      </c>
      <c r="Z27" s="1672">
        <v>46188</v>
      </c>
      <c r="AA27" s="1672">
        <v>46197</v>
      </c>
      <c r="AB27" s="689">
        <v>0</v>
      </c>
      <c r="AC27" s="689">
        <v>0</v>
      </c>
      <c r="AD27" s="1023">
        <v>0</v>
      </c>
      <c r="AE27" s="1010" t="s">
        <v>574</v>
      </c>
    </row>
    <row r="28" spans="1:31" ht="39.75" customHeight="1">
      <c r="A28" s="1387" t="s">
        <v>896</v>
      </c>
      <c r="B28" s="1213" t="s">
        <v>567</v>
      </c>
      <c r="C28" s="1340">
        <v>46325</v>
      </c>
      <c r="D28" s="1340" t="s">
        <v>64</v>
      </c>
      <c r="E28" s="1339">
        <v>46157</v>
      </c>
      <c r="F28" s="1338" t="s">
        <v>59</v>
      </c>
      <c r="G28" s="1201"/>
      <c r="H28" s="1670">
        <v>79</v>
      </c>
      <c r="I28" s="1222" t="s">
        <v>847</v>
      </c>
      <c r="J28" s="1025" t="s">
        <v>30</v>
      </c>
      <c r="K28" s="683"/>
      <c r="L28" s="1339">
        <v>46152</v>
      </c>
      <c r="M28" s="365" t="s">
        <v>128</v>
      </c>
      <c r="N28" s="960">
        <v>100208</v>
      </c>
      <c r="O28" s="365" t="s">
        <v>128</v>
      </c>
      <c r="P28" s="720" t="s">
        <v>38</v>
      </c>
      <c r="Q28" s="1184">
        <v>46149</v>
      </c>
      <c r="R28" s="694" t="s">
        <v>256</v>
      </c>
      <c r="S28" s="356">
        <v>46237</v>
      </c>
      <c r="T28" s="366" t="s">
        <v>852</v>
      </c>
      <c r="U28" s="366" t="s">
        <v>852</v>
      </c>
      <c r="V28" s="1187">
        <v>8175</v>
      </c>
      <c r="W28" s="1433">
        <v>8120</v>
      </c>
      <c r="X28" s="1186">
        <f>SUM(V28-W28)</f>
        <v>55</v>
      </c>
      <c r="Y28" s="1202">
        <f>IFERROR($W28/$V28, 0)</f>
        <v>0.99327217125382261</v>
      </c>
      <c r="Z28" s="1184">
        <v>46168</v>
      </c>
      <c r="AA28" s="1184">
        <v>46211</v>
      </c>
      <c r="AB28" s="1154">
        <v>0</v>
      </c>
      <c r="AC28" s="1154">
        <v>0</v>
      </c>
      <c r="AD28" s="1219">
        <v>0</v>
      </c>
      <c r="AE28" s="1010" t="s">
        <v>574</v>
      </c>
    </row>
    <row r="29" spans="1:31" ht="39.75" customHeight="1">
      <c r="A29" s="1387" t="s">
        <v>897</v>
      </c>
      <c r="B29" s="1213" t="s">
        <v>567</v>
      </c>
      <c r="C29" s="1340">
        <v>46325</v>
      </c>
      <c r="D29" s="359" t="s">
        <v>74</v>
      </c>
      <c r="E29" s="1339">
        <v>46161</v>
      </c>
      <c r="F29" s="1338" t="s">
        <v>59</v>
      </c>
      <c r="G29" s="1201"/>
      <c r="H29" s="1670">
        <v>110</v>
      </c>
      <c r="I29" s="365" t="s">
        <v>847</v>
      </c>
      <c r="J29" s="1025" t="s">
        <v>30</v>
      </c>
      <c r="K29" s="683"/>
      <c r="L29" s="1339" t="s">
        <v>636</v>
      </c>
      <c r="M29" s="365" t="s">
        <v>128</v>
      </c>
      <c r="N29" s="960">
        <v>101920.5</v>
      </c>
      <c r="O29" s="365" t="s">
        <v>128</v>
      </c>
      <c r="P29" s="720" t="s">
        <v>38</v>
      </c>
      <c r="Q29" s="1672">
        <v>46162</v>
      </c>
      <c r="R29" s="694" t="s">
        <v>256</v>
      </c>
      <c r="S29" s="356" t="s">
        <v>861</v>
      </c>
      <c r="T29" s="366" t="s">
        <v>852</v>
      </c>
      <c r="U29" s="366" t="s">
        <v>852</v>
      </c>
      <c r="V29" s="1673">
        <v>8444</v>
      </c>
      <c r="W29" s="1593">
        <v>8277</v>
      </c>
      <c r="X29" s="1674">
        <f>SUM(V29-W29)</f>
        <v>167</v>
      </c>
      <c r="Y29" s="1202">
        <f>IFERROR($W29/$V29, 0)</f>
        <v>0.98022264329701558</v>
      </c>
      <c r="Z29" s="1672">
        <v>46174</v>
      </c>
      <c r="AA29" s="1672">
        <v>46231</v>
      </c>
      <c r="AB29" s="689">
        <v>0</v>
      </c>
      <c r="AC29" s="689">
        <v>0</v>
      </c>
      <c r="AD29" s="1023">
        <v>0</v>
      </c>
      <c r="AE29" s="1010" t="s">
        <v>574</v>
      </c>
    </row>
    <row r="30" spans="1:31" ht="39.75" customHeight="1">
      <c r="A30" s="1387" t="s">
        <v>898</v>
      </c>
      <c r="B30" s="1213" t="s">
        <v>567</v>
      </c>
      <c r="C30" s="1340">
        <v>46325</v>
      </c>
      <c r="D30" s="1340" t="s">
        <v>58</v>
      </c>
      <c r="E30" s="1339">
        <v>46170</v>
      </c>
      <c r="F30" s="1338" t="s">
        <v>61</v>
      </c>
      <c r="G30" s="1201"/>
      <c r="H30" s="1670">
        <v>76</v>
      </c>
      <c r="I30" s="365" t="s">
        <v>847</v>
      </c>
      <c r="J30" s="1025" t="s">
        <v>30</v>
      </c>
      <c r="K30" s="683"/>
      <c r="L30" s="1339">
        <v>46175</v>
      </c>
      <c r="M30" s="365" t="s">
        <v>128</v>
      </c>
      <c r="N30" s="960">
        <v>67567.5</v>
      </c>
      <c r="O30" s="365" t="s">
        <v>128</v>
      </c>
      <c r="P30" s="720" t="s">
        <v>38</v>
      </c>
      <c r="Q30" s="1672">
        <v>46171</v>
      </c>
      <c r="R30" s="694" t="s">
        <v>256</v>
      </c>
      <c r="S30" s="356" t="s">
        <v>861</v>
      </c>
      <c r="T30" s="366" t="s">
        <v>852</v>
      </c>
      <c r="U30" s="366" t="s">
        <v>852</v>
      </c>
      <c r="V30" s="1673">
        <v>5460</v>
      </c>
      <c r="W30" s="1433">
        <v>5402</v>
      </c>
      <c r="X30" s="1674">
        <f>SUM(V30-W30)</f>
        <v>58</v>
      </c>
      <c r="Y30" s="1202">
        <f>IFERROR($W30/$V30, 0)</f>
        <v>0.98937728937728942</v>
      </c>
      <c r="Z30" s="1672">
        <v>46209</v>
      </c>
      <c r="AA30" s="1672">
        <v>46212</v>
      </c>
      <c r="AB30" s="689">
        <v>0</v>
      </c>
      <c r="AC30" s="689">
        <v>0</v>
      </c>
      <c r="AD30" s="1023">
        <v>0</v>
      </c>
      <c r="AE30" s="1010" t="s">
        <v>899</v>
      </c>
    </row>
    <row r="31" spans="1:31" ht="39.75" customHeight="1">
      <c r="A31" s="1387" t="s">
        <v>900</v>
      </c>
      <c r="B31" s="1213" t="s">
        <v>567</v>
      </c>
      <c r="C31" s="1340">
        <v>46325</v>
      </c>
      <c r="D31" s="1340" t="s">
        <v>58</v>
      </c>
      <c r="E31" s="1339">
        <v>46170</v>
      </c>
      <c r="F31" s="1338" t="s">
        <v>65</v>
      </c>
      <c r="G31" s="1201"/>
      <c r="H31" s="1670">
        <v>67</v>
      </c>
      <c r="I31" s="365" t="s">
        <v>847</v>
      </c>
      <c r="J31" s="1025" t="s">
        <v>30</v>
      </c>
      <c r="K31" s="683"/>
      <c r="L31" s="1339" t="s">
        <v>636</v>
      </c>
      <c r="M31" s="365" t="s">
        <v>128</v>
      </c>
      <c r="N31" s="960">
        <v>95128</v>
      </c>
      <c r="O31" s="365" t="s">
        <v>128</v>
      </c>
      <c r="P31" s="720" t="s">
        <v>38</v>
      </c>
      <c r="Q31" s="1672">
        <v>46171</v>
      </c>
      <c r="R31" s="694" t="s">
        <v>128</v>
      </c>
      <c r="S31" s="356">
        <v>46211</v>
      </c>
      <c r="T31" s="366" t="s">
        <v>852</v>
      </c>
      <c r="U31" s="366" t="s">
        <v>852</v>
      </c>
      <c r="V31" s="1673">
        <v>7857</v>
      </c>
      <c r="W31" s="1433">
        <v>7383</v>
      </c>
      <c r="X31" s="1674">
        <f>SUM(V31-W31)</f>
        <v>474</v>
      </c>
      <c r="Y31" s="1202">
        <f>IFERROR($W31/$V31, 0)</f>
        <v>0.93967163039327983</v>
      </c>
      <c r="Z31" s="1672">
        <v>46198</v>
      </c>
      <c r="AA31" s="1672">
        <v>46204</v>
      </c>
      <c r="AB31" s="689">
        <v>0</v>
      </c>
      <c r="AC31" s="689">
        <v>0</v>
      </c>
      <c r="AD31" s="1023">
        <v>0</v>
      </c>
      <c r="AE31" s="1010" t="s">
        <v>574</v>
      </c>
    </row>
    <row r="32" spans="1:31" ht="39.75" customHeight="1">
      <c r="A32" s="1387" t="s">
        <v>901</v>
      </c>
      <c r="B32" s="1213" t="s">
        <v>567</v>
      </c>
      <c r="C32" s="1340">
        <v>46325</v>
      </c>
      <c r="D32" s="1340" t="s">
        <v>58</v>
      </c>
      <c r="E32" s="1339">
        <v>46170</v>
      </c>
      <c r="F32" s="1338" t="s">
        <v>65</v>
      </c>
      <c r="G32" s="1201"/>
      <c r="H32" s="1670">
        <v>91</v>
      </c>
      <c r="I32" s="365" t="s">
        <v>847</v>
      </c>
      <c r="J32" s="1025" t="s">
        <v>30</v>
      </c>
      <c r="K32" s="683"/>
      <c r="L32" s="1339">
        <v>46175</v>
      </c>
      <c r="M32" s="365" t="s">
        <v>128</v>
      </c>
      <c r="N32" s="960">
        <v>72668.5</v>
      </c>
      <c r="O32" s="365" t="s">
        <v>128</v>
      </c>
      <c r="P32" s="720" t="s">
        <v>38</v>
      </c>
      <c r="Q32" s="1672">
        <v>46176</v>
      </c>
      <c r="R32" s="694" t="s">
        <v>256</v>
      </c>
      <c r="S32" s="356" t="s">
        <v>861</v>
      </c>
      <c r="T32" s="366" t="s">
        <v>852</v>
      </c>
      <c r="U32" s="366" t="s">
        <v>852</v>
      </c>
      <c r="V32" s="1673">
        <v>5934</v>
      </c>
      <c r="W32" s="1433">
        <v>6020</v>
      </c>
      <c r="X32" s="1674">
        <f>SUM(V32-W32)</f>
        <v>-86</v>
      </c>
      <c r="Y32" s="1202">
        <f>IFERROR($W32/$V32, 0)</f>
        <v>1.0144927536231885</v>
      </c>
      <c r="Z32" s="1672">
        <v>46191</v>
      </c>
      <c r="AA32" s="1672">
        <v>46204</v>
      </c>
      <c r="AB32" s="689">
        <v>0</v>
      </c>
      <c r="AC32" s="689">
        <v>0</v>
      </c>
      <c r="AD32" s="1023">
        <v>0</v>
      </c>
      <c r="AE32" s="1010" t="s">
        <v>574</v>
      </c>
    </row>
    <row r="33" spans="1:31" ht="39.75" customHeight="1">
      <c r="A33" s="1387" t="s">
        <v>902</v>
      </c>
      <c r="B33" s="1213" t="s">
        <v>567</v>
      </c>
      <c r="C33" s="1340">
        <v>46325</v>
      </c>
      <c r="D33" s="1340" t="s">
        <v>58</v>
      </c>
      <c r="E33" s="1339">
        <v>46170</v>
      </c>
      <c r="F33" s="1338" t="s">
        <v>73</v>
      </c>
      <c r="G33" s="1201"/>
      <c r="H33" s="1670">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574</v>
      </c>
    </row>
    <row r="34" spans="1:31" ht="39.75" customHeight="1">
      <c r="A34" s="1387" t="s">
        <v>903</v>
      </c>
      <c r="B34" s="1213" t="s">
        <v>567</v>
      </c>
      <c r="C34" s="1340">
        <v>46325</v>
      </c>
      <c r="D34" s="1340" t="s">
        <v>58</v>
      </c>
      <c r="E34" s="1339">
        <v>46171</v>
      </c>
      <c r="F34" s="1338" t="s">
        <v>69</v>
      </c>
      <c r="G34" s="1201"/>
      <c r="H34" s="1670">
        <v>65</v>
      </c>
      <c r="I34" s="365" t="s">
        <v>847</v>
      </c>
      <c r="J34" s="1025" t="s">
        <v>30</v>
      </c>
      <c r="K34" s="683"/>
      <c r="L34" s="1339" t="s">
        <v>636</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574</v>
      </c>
    </row>
    <row r="35" spans="1:31" ht="39.75" customHeight="1">
      <c r="A35" s="1387" t="s">
        <v>904</v>
      </c>
      <c r="B35" s="1213" t="s">
        <v>567</v>
      </c>
      <c r="C35" s="1340">
        <v>46325</v>
      </c>
      <c r="D35" s="1340" t="s">
        <v>68</v>
      </c>
      <c r="E35" s="1339">
        <v>46177</v>
      </c>
      <c r="F35" s="1338" t="s">
        <v>59</v>
      </c>
      <c r="G35" s="1201"/>
      <c r="H35" s="1670">
        <v>70</v>
      </c>
      <c r="I35" s="365" t="s">
        <v>847</v>
      </c>
      <c r="J35" s="1025" t="s">
        <v>30</v>
      </c>
      <c r="K35" s="683"/>
      <c r="L35" s="1339" t="s">
        <v>636</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574</v>
      </c>
    </row>
    <row r="36" spans="1:31" ht="39.75" customHeight="1">
      <c r="A36" s="1387" t="s">
        <v>905</v>
      </c>
      <c r="B36" s="1213" t="s">
        <v>567</v>
      </c>
      <c r="C36" s="1340">
        <v>46325</v>
      </c>
      <c r="D36" s="1340" t="s">
        <v>78</v>
      </c>
      <c r="E36" s="1339">
        <v>46182</v>
      </c>
      <c r="F36" s="1201" t="s">
        <v>582</v>
      </c>
      <c r="G36" s="1201"/>
      <c r="H36" s="1670">
        <v>91</v>
      </c>
      <c r="I36" s="365" t="s">
        <v>847</v>
      </c>
      <c r="J36" s="1025" t="s">
        <v>30</v>
      </c>
      <c r="K36" s="683"/>
      <c r="L36" s="1339" t="s">
        <v>636</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906</v>
      </c>
    </row>
    <row r="37" spans="1:31" ht="39.75" customHeight="1">
      <c r="A37" s="1387" t="s">
        <v>907</v>
      </c>
      <c r="B37" s="1213" t="s">
        <v>567</v>
      </c>
      <c r="C37" s="1340">
        <v>46325</v>
      </c>
      <c r="D37" s="1340" t="s">
        <v>492</v>
      </c>
      <c r="E37" s="1339">
        <v>46202</v>
      </c>
      <c r="F37" s="1338" t="s">
        <v>69</v>
      </c>
      <c r="G37" s="1201"/>
      <c r="H37" s="1670">
        <v>88</v>
      </c>
      <c r="I37" s="365" t="s">
        <v>847</v>
      </c>
      <c r="J37" s="1025" t="s">
        <v>30</v>
      </c>
      <c r="K37" s="683"/>
      <c r="L37" s="1339" t="s">
        <v>636</v>
      </c>
      <c r="M37" s="365" t="s">
        <v>128</v>
      </c>
      <c r="N37" s="960">
        <v>106600</v>
      </c>
      <c r="O37" s="365" t="s">
        <v>128</v>
      </c>
      <c r="P37" s="720" t="s">
        <v>38</v>
      </c>
      <c r="Q37" s="1672">
        <v>46180</v>
      </c>
      <c r="R37" s="694" t="s">
        <v>256</v>
      </c>
      <c r="S37" s="356" t="s">
        <v>861</v>
      </c>
      <c r="T37" s="366" t="s">
        <v>852</v>
      </c>
      <c r="U37" s="366" t="s">
        <v>852</v>
      </c>
      <c r="V37" s="1673">
        <v>8787</v>
      </c>
      <c r="W37" s="1433">
        <v>8921</v>
      </c>
      <c r="X37" s="1674">
        <f>SUM(V37-W37)</f>
        <v>-134</v>
      </c>
      <c r="Y37" s="1202">
        <f>IFERROR($W37/$V37, 0)</f>
        <v>1.0152498008421531</v>
      </c>
      <c r="Z37" s="1689">
        <v>46209</v>
      </c>
      <c r="AA37" s="1689">
        <v>46233</v>
      </c>
      <c r="AB37" s="792">
        <v>0</v>
      </c>
      <c r="AC37" s="1442">
        <v>0</v>
      </c>
      <c r="AD37" s="1219">
        <v>0</v>
      </c>
      <c r="AE37" s="1010" t="s">
        <v>574</v>
      </c>
    </row>
    <row r="38" spans="1:31" ht="39.75" customHeight="1">
      <c r="A38" s="607" t="s">
        <v>908</v>
      </c>
      <c r="B38" s="370" t="s">
        <v>37</v>
      </c>
      <c r="C38" s="1340">
        <v>46172</v>
      </c>
      <c r="D38" s="692" t="s">
        <v>56</v>
      </c>
      <c r="E38" s="360">
        <v>46128</v>
      </c>
      <c r="F38" s="359" t="s">
        <v>53</v>
      </c>
      <c r="G38" s="692" t="s">
        <v>909</v>
      </c>
      <c r="H38" s="959">
        <v>0</v>
      </c>
      <c r="I38" s="365" t="s">
        <v>847</v>
      </c>
      <c r="J38" s="693" t="s">
        <v>30</v>
      </c>
      <c r="K38" s="955"/>
      <c r="L38" s="353" t="s">
        <v>636</v>
      </c>
      <c r="M38" s="693" t="s">
        <v>128</v>
      </c>
      <c r="N38" s="960">
        <v>146065.95000000001</v>
      </c>
      <c r="O38" s="1287" t="s">
        <v>128</v>
      </c>
      <c r="P38" s="720" t="s">
        <v>38</v>
      </c>
      <c r="Q38" s="961">
        <v>46087</v>
      </c>
      <c r="R38" s="694" t="s">
        <v>128</v>
      </c>
      <c r="S38" s="356">
        <v>46190</v>
      </c>
      <c r="T38" s="366" t="s">
        <v>910</v>
      </c>
      <c r="U38" s="366" t="s">
        <v>910</v>
      </c>
      <c r="V38" s="962">
        <v>3461</v>
      </c>
      <c r="W38" s="1327">
        <v>3428</v>
      </c>
      <c r="X38" s="958">
        <f>SUM(V38-W38)</f>
        <v>33</v>
      </c>
      <c r="Y38" s="358">
        <f>IFERROR($W38/$V38, 0)</f>
        <v>0.99046518347298473</v>
      </c>
      <c r="Z38" s="1466">
        <v>46106</v>
      </c>
      <c r="AA38" s="1444">
        <v>46136</v>
      </c>
      <c r="AB38" s="792">
        <v>1</v>
      </c>
      <c r="AC38" s="1442">
        <v>0</v>
      </c>
      <c r="AD38" s="695">
        <v>0</v>
      </c>
      <c r="AE38" s="690" t="s">
        <v>911</v>
      </c>
    </row>
    <row r="39" spans="1:31" ht="39.75" customHeight="1">
      <c r="A39" s="719" t="s">
        <v>912</v>
      </c>
      <c r="B39" s="370" t="s">
        <v>37</v>
      </c>
      <c r="C39" s="681">
        <v>46040</v>
      </c>
      <c r="D39" s="692" t="s">
        <v>54</v>
      </c>
      <c r="E39" s="691">
        <v>46031</v>
      </c>
      <c r="F39" s="692" t="s">
        <v>53</v>
      </c>
      <c r="G39" s="692" t="s">
        <v>913</v>
      </c>
      <c r="H39" s="693">
        <v>73</v>
      </c>
      <c r="I39" s="365" t="s">
        <v>847</v>
      </c>
      <c r="J39" s="1025" t="s">
        <v>30</v>
      </c>
      <c r="K39" s="683"/>
      <c r="L39" s="353" t="s">
        <v>636</v>
      </c>
      <c r="M39" s="693" t="s">
        <v>128</v>
      </c>
      <c r="N39" s="697">
        <v>77814</v>
      </c>
      <c r="O39" s="693" t="s">
        <v>128</v>
      </c>
      <c r="P39" s="720" t="s">
        <v>38</v>
      </c>
      <c r="Q39" s="694">
        <v>46015</v>
      </c>
      <c r="R39" s="694" t="s">
        <v>128</v>
      </c>
      <c r="S39" s="356">
        <v>46190</v>
      </c>
      <c r="T39" s="366" t="s">
        <v>852</v>
      </c>
      <c r="U39" s="366" t="s">
        <v>852</v>
      </c>
      <c r="V39" s="695">
        <v>6263</v>
      </c>
      <c r="W39" s="721">
        <v>6221</v>
      </c>
      <c r="X39" s="687">
        <f>SUM(V39-W39)</f>
        <v>42</v>
      </c>
      <c r="Y39" s="358">
        <f>IFERROR($W39/$V39, 0)</f>
        <v>0.9932939485869392</v>
      </c>
      <c r="Z39" s="1484">
        <v>46024</v>
      </c>
      <c r="AA39" s="1467">
        <v>46038</v>
      </c>
      <c r="AB39" s="1464">
        <v>0</v>
      </c>
      <c r="AC39" s="689">
        <v>0</v>
      </c>
      <c r="AD39" s="695">
        <v>0</v>
      </c>
      <c r="AE39" s="1299" t="s">
        <v>914</v>
      </c>
    </row>
    <row r="40" spans="1:31" ht="39.75" customHeight="1">
      <c r="A40" s="719" t="s">
        <v>915</v>
      </c>
      <c r="B40" s="370" t="s">
        <v>37</v>
      </c>
      <c r="C40" s="681">
        <v>46081</v>
      </c>
      <c r="D40" s="692" t="s">
        <v>52</v>
      </c>
      <c r="E40" s="691">
        <v>46001</v>
      </c>
      <c r="F40" s="692" t="s">
        <v>53</v>
      </c>
      <c r="G40" s="692" t="s">
        <v>916</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917</v>
      </c>
    </row>
    <row r="41" spans="1:31" ht="39.75" customHeight="1">
      <c r="A41" s="1298" t="s">
        <v>918</v>
      </c>
      <c r="B41" s="370" t="s">
        <v>37</v>
      </c>
      <c r="C41" s="353">
        <v>46053</v>
      </c>
      <c r="D41" s="359" t="s">
        <v>54</v>
      </c>
      <c r="E41" s="360">
        <v>45964</v>
      </c>
      <c r="F41" s="359" t="s">
        <v>53</v>
      </c>
      <c r="G41" s="361"/>
      <c r="H41" s="362">
        <v>82</v>
      </c>
      <c r="I41" s="365" t="s">
        <v>847</v>
      </c>
      <c r="J41" s="362" t="s">
        <v>30</v>
      </c>
      <c r="K41" s="355"/>
      <c r="L41" s="353" t="s">
        <v>636</v>
      </c>
      <c r="M41" s="362" t="s">
        <v>128</v>
      </c>
      <c r="N41" s="626">
        <v>101871</v>
      </c>
      <c r="O41" s="362" t="s">
        <v>128</v>
      </c>
      <c r="P41" s="1544"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919</v>
      </c>
    </row>
    <row r="42" spans="1:31" ht="39.75" customHeight="1">
      <c r="A42" s="607" t="s">
        <v>920</v>
      </c>
      <c r="B42" s="370" t="s">
        <v>37</v>
      </c>
      <c r="C42" s="353">
        <v>46053</v>
      </c>
      <c r="D42" s="359" t="s">
        <v>54</v>
      </c>
      <c r="E42" s="360">
        <v>45974</v>
      </c>
      <c r="F42" s="359" t="s">
        <v>53</v>
      </c>
      <c r="G42" s="361" t="s">
        <v>921</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919</v>
      </c>
    </row>
    <row r="43" spans="1:31" ht="39.75" customHeight="1">
      <c r="A43" s="759" t="s">
        <v>922</v>
      </c>
      <c r="B43" s="305" t="s">
        <v>37</v>
      </c>
      <c r="C43" s="681">
        <v>46040</v>
      </c>
      <c r="D43" s="692" t="s">
        <v>54</v>
      </c>
      <c r="E43" s="691">
        <v>45996</v>
      </c>
      <c r="F43" s="692" t="s">
        <v>53</v>
      </c>
      <c r="G43" s="692" t="s">
        <v>923</v>
      </c>
      <c r="H43" s="693">
        <v>78</v>
      </c>
      <c r="I43" s="365" t="s">
        <v>847</v>
      </c>
      <c r="J43" s="693" t="s">
        <v>30</v>
      </c>
      <c r="K43" s="683"/>
      <c r="L43" s="353" t="s">
        <v>636</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924</v>
      </c>
    </row>
    <row r="44" spans="1:31" ht="39.75" customHeight="1">
      <c r="A44" s="607" t="s">
        <v>925</v>
      </c>
      <c r="B44" s="1144" t="s">
        <v>37</v>
      </c>
      <c r="C44" s="1296">
        <v>46171</v>
      </c>
      <c r="D44" s="359" t="s">
        <v>66</v>
      </c>
      <c r="E44" s="360">
        <v>46129</v>
      </c>
      <c r="F44" s="359" t="s">
        <v>53</v>
      </c>
      <c r="G44" s="1201"/>
      <c r="H44" s="362">
        <v>80</v>
      </c>
      <c r="I44" s="1222" t="s">
        <v>847</v>
      </c>
      <c r="J44" s="1223" t="s">
        <v>30</v>
      </c>
      <c r="K44" s="683"/>
      <c r="L44" s="353" t="s">
        <v>636</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926</v>
      </c>
    </row>
    <row r="45" spans="1:31" ht="39.75" customHeight="1">
      <c r="A45" s="1402" t="s">
        <v>927</v>
      </c>
      <c r="B45" s="1343" t="s">
        <v>37</v>
      </c>
      <c r="C45" s="1296">
        <v>46171</v>
      </c>
      <c r="D45" s="1199" t="s">
        <v>66</v>
      </c>
      <c r="E45" s="1200">
        <v>46141</v>
      </c>
      <c r="F45" s="1199" t="s">
        <v>53</v>
      </c>
      <c r="G45" s="1201"/>
      <c r="H45" s="1326">
        <v>89</v>
      </c>
      <c r="I45" s="1222" t="s">
        <v>847</v>
      </c>
      <c r="J45" s="1223" t="s">
        <v>30</v>
      </c>
      <c r="K45" s="683"/>
      <c r="L45" s="353" t="s">
        <v>636</v>
      </c>
      <c r="M45" s="1142" t="s">
        <v>128</v>
      </c>
      <c r="N45" s="1321">
        <v>70666</v>
      </c>
      <c r="O45" s="1143" t="s">
        <v>128</v>
      </c>
      <c r="P45" s="1366" t="s">
        <v>38</v>
      </c>
      <c r="Q45" s="1323">
        <v>46150</v>
      </c>
      <c r="R45" s="694" t="s">
        <v>128</v>
      </c>
      <c r="S45" s="356">
        <v>46190</v>
      </c>
      <c r="T45" s="366" t="s">
        <v>910</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928</v>
      </c>
      <c r="B46" s="1343" t="s">
        <v>37</v>
      </c>
      <c r="C46" s="1215">
        <v>46187</v>
      </c>
      <c r="D46" s="1201" t="s">
        <v>66</v>
      </c>
      <c r="E46" s="1215">
        <v>46171</v>
      </c>
      <c r="F46" s="1201" t="s">
        <v>53</v>
      </c>
      <c r="G46" s="1201"/>
      <c r="H46" s="1142">
        <v>76</v>
      </c>
      <c r="I46" s="1222" t="s">
        <v>847</v>
      </c>
      <c r="J46" s="1223" t="s">
        <v>30</v>
      </c>
      <c r="K46" s="683"/>
      <c r="L46" s="353" t="s">
        <v>636</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929</v>
      </c>
    </row>
    <row r="47" spans="1:31" ht="39.75" customHeight="1">
      <c r="A47" s="1387" t="s">
        <v>930</v>
      </c>
      <c r="B47" s="1343" t="s">
        <v>37</v>
      </c>
      <c r="C47" s="691">
        <v>46203</v>
      </c>
      <c r="D47" s="1338" t="s">
        <v>66</v>
      </c>
      <c r="E47" s="1339">
        <v>46156</v>
      </c>
      <c r="F47" s="1338" t="s">
        <v>53</v>
      </c>
      <c r="G47" s="1201"/>
      <c r="H47" s="1670">
        <v>69</v>
      </c>
      <c r="I47" s="1222" t="s">
        <v>847</v>
      </c>
      <c r="J47" s="1223" t="s">
        <v>30</v>
      </c>
      <c r="K47" s="683"/>
      <c r="L47" s="353" t="s">
        <v>636</v>
      </c>
      <c r="M47" s="1142" t="s">
        <v>128</v>
      </c>
      <c r="N47" s="409">
        <v>72896</v>
      </c>
      <c r="O47" s="1143" t="s">
        <v>128</v>
      </c>
      <c r="P47" s="1366" t="s">
        <v>38</v>
      </c>
      <c r="Q47" s="1672">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2" t="s">
        <v>931</v>
      </c>
      <c r="B48" s="1343" t="s">
        <v>37</v>
      </c>
      <c r="C48" s="691">
        <v>46203</v>
      </c>
      <c r="D48" s="1338" t="s">
        <v>66</v>
      </c>
      <c r="E48" s="1339">
        <v>46169</v>
      </c>
      <c r="F48" s="1338" t="s">
        <v>53</v>
      </c>
      <c r="G48" s="1201"/>
      <c r="H48" s="1670">
        <v>60</v>
      </c>
      <c r="I48" s="1194" t="s">
        <v>847</v>
      </c>
      <c r="J48" s="1223" t="s">
        <v>30</v>
      </c>
      <c r="K48" s="683"/>
      <c r="L48" s="353" t="s">
        <v>636</v>
      </c>
      <c r="M48" s="1142" t="s">
        <v>128</v>
      </c>
      <c r="N48" s="409">
        <v>70151.5</v>
      </c>
      <c r="O48" s="1143" t="s">
        <v>128</v>
      </c>
      <c r="P48" s="1366" t="s">
        <v>38</v>
      </c>
      <c r="Q48" s="1672">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7" t="s">
        <v>932</v>
      </c>
      <c r="B49" s="1513" t="s">
        <v>37</v>
      </c>
      <c r="C49" s="691">
        <v>46203</v>
      </c>
      <c r="D49" s="351" t="s">
        <v>66</v>
      </c>
      <c r="E49" s="353">
        <v>46171</v>
      </c>
      <c r="F49" s="351" t="s">
        <v>53</v>
      </c>
      <c r="G49" s="1234"/>
      <c r="H49" s="355">
        <v>71</v>
      </c>
      <c r="I49" s="1194" t="s">
        <v>847</v>
      </c>
      <c r="J49" s="1514" t="s">
        <v>30</v>
      </c>
      <c r="K49" s="683"/>
      <c r="L49" s="353" t="s">
        <v>636</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933</v>
      </c>
      <c r="B50" s="1144" t="s">
        <v>37</v>
      </c>
      <c r="C50" s="1214">
        <v>46195</v>
      </c>
      <c r="D50" s="1201" t="s">
        <v>66</v>
      </c>
      <c r="E50" s="1215">
        <v>46171</v>
      </c>
      <c r="F50" s="1201" t="s">
        <v>53</v>
      </c>
      <c r="G50" s="1201"/>
      <c r="H50" s="1142">
        <v>56</v>
      </c>
      <c r="I50" s="1222" t="s">
        <v>847</v>
      </c>
      <c r="J50" s="1223" t="s">
        <v>30</v>
      </c>
      <c r="K50" s="683"/>
      <c r="L50" s="353" t="s">
        <v>636</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934</v>
      </c>
      <c r="B51" s="1343" t="s">
        <v>37</v>
      </c>
      <c r="C51" s="1215">
        <v>46187</v>
      </c>
      <c r="D51" s="1201" t="s">
        <v>66</v>
      </c>
      <c r="E51" s="1215">
        <v>46171</v>
      </c>
      <c r="F51" s="1201" t="s">
        <v>53</v>
      </c>
      <c r="G51" s="1201"/>
      <c r="H51" s="1142">
        <v>85</v>
      </c>
      <c r="I51" s="1194" t="s">
        <v>847</v>
      </c>
      <c r="J51" s="1223" t="s">
        <v>30</v>
      </c>
      <c r="K51" s="683"/>
      <c r="L51" s="353" t="s">
        <v>636</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929</v>
      </c>
    </row>
    <row r="52" spans="1:31" ht="39.75" customHeight="1">
      <c r="A52" s="1512" t="s">
        <v>935</v>
      </c>
      <c r="B52" s="1144" t="s">
        <v>37</v>
      </c>
      <c r="C52" s="1214">
        <v>46195</v>
      </c>
      <c r="D52" s="1201" t="s">
        <v>52</v>
      </c>
      <c r="E52" s="1215">
        <v>46161</v>
      </c>
      <c r="F52" s="1201" t="s">
        <v>53</v>
      </c>
      <c r="G52" s="1201"/>
      <c r="H52" s="1142">
        <v>28</v>
      </c>
      <c r="I52" s="1222" t="s">
        <v>847</v>
      </c>
      <c r="J52" s="1223" t="s">
        <v>30</v>
      </c>
      <c r="K52" s="683"/>
      <c r="L52" s="353" t="s">
        <v>636</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2" t="s">
        <v>936</v>
      </c>
      <c r="B53" s="1343" t="s">
        <v>37</v>
      </c>
      <c r="C53" s="1214">
        <v>46209</v>
      </c>
      <c r="D53" s="1201" t="s">
        <v>79</v>
      </c>
      <c r="E53" s="1215">
        <v>46183</v>
      </c>
      <c r="F53" s="1201" t="s">
        <v>53</v>
      </c>
      <c r="G53" s="1201"/>
      <c r="H53" s="1142">
        <v>0</v>
      </c>
      <c r="I53" s="1222" t="s">
        <v>847</v>
      </c>
      <c r="J53" s="1223" t="s">
        <v>30</v>
      </c>
      <c r="K53" s="683"/>
      <c r="L53" s="353" t="s">
        <v>636</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937</v>
      </c>
    </row>
    <row r="54" spans="1:31" ht="39.75" customHeight="1">
      <c r="A54" s="1512" t="s">
        <v>938</v>
      </c>
      <c r="B54" s="1144" t="s">
        <v>37</v>
      </c>
      <c r="C54" s="1214">
        <v>46229</v>
      </c>
      <c r="D54" s="1201" t="s">
        <v>70</v>
      </c>
      <c r="E54" s="1215">
        <v>46184</v>
      </c>
      <c r="F54" s="1201" t="s">
        <v>53</v>
      </c>
      <c r="G54" s="1201"/>
      <c r="H54" s="1142">
        <v>0</v>
      </c>
      <c r="I54" s="1222" t="s">
        <v>847</v>
      </c>
      <c r="J54" s="1223" t="s">
        <v>30</v>
      </c>
      <c r="K54" s="1183"/>
      <c r="L54" s="353" t="s">
        <v>636</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2" t="s">
        <v>939</v>
      </c>
      <c r="B55" s="1144" t="s">
        <v>37</v>
      </c>
      <c r="C55" s="1214">
        <v>46221</v>
      </c>
      <c r="D55" s="1201" t="s">
        <v>70</v>
      </c>
      <c r="E55" s="1215">
        <v>46184</v>
      </c>
      <c r="F55" s="1201" t="s">
        <v>53</v>
      </c>
      <c r="G55" s="1201"/>
      <c r="H55" s="1142">
        <v>0</v>
      </c>
      <c r="I55" s="1222" t="s">
        <v>847</v>
      </c>
      <c r="J55" s="1223" t="s">
        <v>30</v>
      </c>
      <c r="K55" s="683"/>
      <c r="L55" s="353" t="s">
        <v>636</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940</v>
      </c>
    </row>
    <row r="56" spans="1:31" ht="39.75" customHeight="1">
      <c r="A56" s="1512" t="s">
        <v>941</v>
      </c>
      <c r="B56" s="1144" t="s">
        <v>37</v>
      </c>
      <c r="C56" s="1214">
        <v>46234</v>
      </c>
      <c r="D56" s="1201" t="s">
        <v>495</v>
      </c>
      <c r="E56" s="1215">
        <v>46212</v>
      </c>
      <c r="F56" s="1201" t="s">
        <v>53</v>
      </c>
      <c r="G56" s="1201" t="s">
        <v>942</v>
      </c>
      <c r="H56" s="1142">
        <v>0</v>
      </c>
      <c r="I56" s="1222" t="s">
        <v>847</v>
      </c>
      <c r="J56" s="1223" t="s">
        <v>30</v>
      </c>
      <c r="K56" s="683"/>
      <c r="L56" s="353" t="s">
        <v>636</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943</v>
      </c>
    </row>
    <row r="57" spans="1:31" ht="39.75" customHeight="1">
      <c r="A57" s="1512" t="s">
        <v>944</v>
      </c>
      <c r="B57" s="1144" t="s">
        <v>37</v>
      </c>
      <c r="C57" s="1214">
        <v>46221</v>
      </c>
      <c r="D57" s="1201" t="s">
        <v>490</v>
      </c>
      <c r="E57" s="1215">
        <v>46196</v>
      </c>
      <c r="F57" s="1201" t="s">
        <v>53</v>
      </c>
      <c r="G57" s="1201" t="s">
        <v>945</v>
      </c>
      <c r="H57" s="1142">
        <v>72</v>
      </c>
      <c r="I57" s="1222" t="s">
        <v>847</v>
      </c>
      <c r="J57" s="1142" t="s">
        <v>36</v>
      </c>
      <c r="K57" s="683"/>
      <c r="L57" s="353" t="s">
        <v>636</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946</v>
      </c>
    </row>
    <row r="58" spans="1:31" ht="39.75" customHeight="1">
      <c r="A58" s="607" t="s">
        <v>947</v>
      </c>
      <c r="B58" s="351" t="s">
        <v>31</v>
      </c>
      <c r="C58" s="353">
        <v>46021</v>
      </c>
      <c r="D58" s="351" t="s">
        <v>81</v>
      </c>
      <c r="E58" s="353" t="s">
        <v>278</v>
      </c>
      <c r="F58" s="351" t="s">
        <v>61</v>
      </c>
      <c r="G58" s="354" t="s">
        <v>948</v>
      </c>
      <c r="H58" s="355">
        <v>0</v>
      </c>
      <c r="I58" s="355" t="s">
        <v>847</v>
      </c>
      <c r="J58" s="355" t="s">
        <v>30</v>
      </c>
      <c r="K58" s="355"/>
      <c r="L58" s="353" t="s">
        <v>636</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949</v>
      </c>
      <c r="AB58" s="762">
        <v>0</v>
      </c>
      <c r="AC58" s="274">
        <v>1</v>
      </c>
      <c r="AD58" s="357">
        <v>0</v>
      </c>
      <c r="AE58" s="774" t="s">
        <v>950</v>
      </c>
    </row>
    <row r="59" spans="1:31" ht="39.75" customHeight="1">
      <c r="A59" s="1380" t="s">
        <v>951</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952</v>
      </c>
    </row>
    <row r="60" spans="1:31" ht="39.75" customHeight="1">
      <c r="A60" s="759" t="s">
        <v>953</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954</v>
      </c>
      <c r="B61" s="348" t="s">
        <v>43</v>
      </c>
      <c r="C61" s="730">
        <v>46173</v>
      </c>
      <c r="D61" s="448" t="s">
        <v>62</v>
      </c>
      <c r="E61" s="730">
        <v>46029</v>
      </c>
      <c r="F61" s="731" t="s">
        <v>955</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956</v>
      </c>
      <c r="B62" s="348" t="s">
        <v>43</v>
      </c>
      <c r="C62" s="730">
        <v>46203</v>
      </c>
      <c r="D62" s="448" t="s">
        <v>62</v>
      </c>
      <c r="E62" s="730">
        <v>46029</v>
      </c>
      <c r="F62" s="731" t="s">
        <v>955</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957</v>
      </c>
      <c r="B63" s="348" t="s">
        <v>43</v>
      </c>
      <c r="C63" s="730">
        <v>46326</v>
      </c>
      <c r="D63" s="448" t="s">
        <v>62</v>
      </c>
      <c r="E63" s="730">
        <v>46029</v>
      </c>
      <c r="F63" s="731" t="s">
        <v>955</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2" t="s">
        <v>958</v>
      </c>
      <c r="B64" s="1213" t="s">
        <v>44</v>
      </c>
      <c r="C64" s="1214">
        <v>46262</v>
      </c>
      <c r="D64" s="359" t="s">
        <v>488</v>
      </c>
      <c r="E64" s="1215">
        <v>46171</v>
      </c>
      <c r="F64" s="359" t="s">
        <v>595</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72">
        <v>46181</v>
      </c>
      <c r="AA64" s="1672">
        <v>46205</v>
      </c>
      <c r="AB64" s="689">
        <v>0</v>
      </c>
      <c r="AC64" s="689">
        <v>0</v>
      </c>
      <c r="AD64" s="1023">
        <v>0</v>
      </c>
      <c r="AE64" s="1413" t="s">
        <v>596</v>
      </c>
    </row>
    <row r="65" spans="1:31" ht="39.75" customHeight="1">
      <c r="A65" s="1512" t="s">
        <v>959</v>
      </c>
      <c r="B65" s="1213" t="s">
        <v>44</v>
      </c>
      <c r="C65" s="1214">
        <v>46262</v>
      </c>
      <c r="D65" s="1214" t="s">
        <v>960</v>
      </c>
      <c r="E65" s="1214">
        <v>46178</v>
      </c>
      <c r="F65" s="1234" t="s">
        <v>71</v>
      </c>
      <c r="G65" s="1234"/>
      <c r="H65" s="1183">
        <v>87</v>
      </c>
      <c r="I65" s="1194" t="s">
        <v>847</v>
      </c>
      <c r="J65" s="1183" t="s">
        <v>30</v>
      </c>
      <c r="K65" s="355"/>
      <c r="L65" s="1233">
        <v>46178</v>
      </c>
      <c r="M65" s="1251" t="s">
        <v>128</v>
      </c>
      <c r="N65" s="1634">
        <v>77365.5</v>
      </c>
      <c r="O65" s="1251" t="s">
        <v>128</v>
      </c>
      <c r="P65" s="1366" t="s">
        <v>38</v>
      </c>
      <c r="Q65" s="1237">
        <v>46178</v>
      </c>
      <c r="R65" s="694" t="s">
        <v>256</v>
      </c>
      <c r="S65" s="356" t="s">
        <v>861</v>
      </c>
      <c r="T65" s="366" t="s">
        <v>852</v>
      </c>
      <c r="U65" s="366" t="s">
        <v>852</v>
      </c>
      <c r="V65" s="1186">
        <v>6321</v>
      </c>
      <c r="W65" s="1519">
        <v>6271</v>
      </c>
      <c r="X65" s="1187">
        <f>SUM(V65-W65)</f>
        <v>50</v>
      </c>
      <c r="Y65" s="1236">
        <f>IFERROR($W65/$V65, 0)</f>
        <v>0.99208985919949377</v>
      </c>
      <c r="Z65" s="1237">
        <v>46191</v>
      </c>
      <c r="AA65" s="1237">
        <v>46238</v>
      </c>
      <c r="AB65" s="1154">
        <v>0</v>
      </c>
      <c r="AC65" s="1154">
        <v>0</v>
      </c>
      <c r="AD65" s="1219">
        <v>0</v>
      </c>
      <c r="AE65" s="1156" t="s">
        <v>961</v>
      </c>
    </row>
    <row r="66" spans="1:31" ht="39.75" customHeight="1">
      <c r="A66" s="1512" t="s">
        <v>962</v>
      </c>
      <c r="B66" s="1213" t="s">
        <v>44</v>
      </c>
      <c r="C66" s="1214">
        <v>46262</v>
      </c>
      <c r="D66" s="359" t="s">
        <v>494</v>
      </c>
      <c r="E66" s="1215">
        <v>46181</v>
      </c>
      <c r="F66" s="359" t="s">
        <v>595</v>
      </c>
      <c r="G66" s="1234"/>
      <c r="H66" s="1183">
        <v>58</v>
      </c>
      <c r="I66" s="1194" t="s">
        <v>847</v>
      </c>
      <c r="J66" s="1183" t="s">
        <v>30</v>
      </c>
      <c r="K66" s="355"/>
      <c r="L66" s="1233">
        <v>46181</v>
      </c>
      <c r="M66" s="1251" t="s">
        <v>128</v>
      </c>
      <c r="N66" s="1634">
        <v>78994.5</v>
      </c>
      <c r="O66" s="1251" t="s">
        <v>128</v>
      </c>
      <c r="P66" s="1640" t="s">
        <v>38</v>
      </c>
      <c r="Q66" s="1237">
        <v>46178</v>
      </c>
      <c r="R66" s="694" t="s">
        <v>256</v>
      </c>
      <c r="S66" s="356" t="s">
        <v>861</v>
      </c>
      <c r="T66" s="366" t="s">
        <v>852</v>
      </c>
      <c r="U66" s="366" t="s">
        <v>852</v>
      </c>
      <c r="V66" s="1186">
        <v>6258</v>
      </c>
      <c r="W66" s="1519">
        <v>5944</v>
      </c>
      <c r="X66" s="1187">
        <f>SUM(V66-W66)</f>
        <v>314</v>
      </c>
      <c r="Y66" s="1202">
        <f>IFERROR($W66/$V66, 0)</f>
        <v>0.94982422499201025</v>
      </c>
      <c r="Z66" s="1184">
        <v>46195</v>
      </c>
      <c r="AA66" s="1184">
        <v>46226</v>
      </c>
      <c r="AB66" s="1154">
        <v>0</v>
      </c>
      <c r="AC66" s="1154">
        <v>0</v>
      </c>
      <c r="AD66" s="1219">
        <v>0</v>
      </c>
      <c r="AE66" s="1413" t="s">
        <v>596</v>
      </c>
    </row>
    <row r="67" spans="1:31" ht="39.75" customHeight="1">
      <c r="A67" s="1512" t="s">
        <v>963</v>
      </c>
      <c r="B67" s="1213" t="s">
        <v>44</v>
      </c>
      <c r="C67" s="1214">
        <v>46262</v>
      </c>
      <c r="D67" s="359" t="s">
        <v>68</v>
      </c>
      <c r="E67" s="1215">
        <v>46181</v>
      </c>
      <c r="F67" s="359" t="s">
        <v>595</v>
      </c>
      <c r="G67" s="1234"/>
      <c r="H67" s="1183">
        <v>0</v>
      </c>
      <c r="I67" s="1194" t="s">
        <v>847</v>
      </c>
      <c r="J67" s="1183" t="s">
        <v>30</v>
      </c>
      <c r="K67" s="355"/>
      <c r="L67" s="1233">
        <v>46181</v>
      </c>
      <c r="M67" s="1251" t="s">
        <v>128</v>
      </c>
      <c r="N67" s="1634">
        <v>419</v>
      </c>
      <c r="O67" s="1251" t="s">
        <v>128</v>
      </c>
      <c r="P67" s="1635" t="s">
        <v>38</v>
      </c>
      <c r="Q67" s="1237">
        <v>46178</v>
      </c>
      <c r="R67" s="694" t="s">
        <v>256</v>
      </c>
      <c r="S67" s="356" t="s">
        <v>861</v>
      </c>
      <c r="T67" s="366" t="s">
        <v>852</v>
      </c>
      <c r="U67" s="366" t="s">
        <v>852</v>
      </c>
      <c r="V67" s="1186">
        <v>72</v>
      </c>
      <c r="W67" s="1633">
        <v>58</v>
      </c>
      <c r="X67" s="1187">
        <f>SUM(V67-W67)</f>
        <v>14</v>
      </c>
      <c r="Y67" s="1202">
        <f>IFERROR($W67/$V67, 0)</f>
        <v>0.80555555555555558</v>
      </c>
      <c r="Z67" s="1184">
        <v>46239</v>
      </c>
      <c r="AA67" s="1184">
        <v>46239</v>
      </c>
      <c r="AB67" s="1154">
        <v>0</v>
      </c>
      <c r="AC67" s="1154">
        <v>0</v>
      </c>
      <c r="AD67" s="1219">
        <v>0</v>
      </c>
      <c r="AE67" s="1413" t="s">
        <v>596</v>
      </c>
    </row>
    <row r="68" spans="1:31" ht="39.75" customHeight="1">
      <c r="A68" s="1512" t="s">
        <v>964</v>
      </c>
      <c r="B68" s="1457" t="s">
        <v>40</v>
      </c>
      <c r="C68" s="1214">
        <v>46234</v>
      </c>
      <c r="D68" s="1201" t="s">
        <v>493</v>
      </c>
      <c r="E68" s="1215">
        <v>46210</v>
      </c>
      <c r="F68" s="1201"/>
      <c r="G68" s="1201"/>
      <c r="H68" s="1142">
        <v>68</v>
      </c>
      <c r="I68" s="1222" t="s">
        <v>847</v>
      </c>
      <c r="J68" s="1143" t="s">
        <v>30</v>
      </c>
      <c r="K68" s="355"/>
      <c r="L68" s="1636" t="s">
        <v>636</v>
      </c>
      <c r="M68" s="1637" t="s">
        <v>128</v>
      </c>
      <c r="N68" s="1638">
        <v>62074</v>
      </c>
      <c r="O68" s="1639"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965</v>
      </c>
    </row>
    <row r="69" spans="1:31" ht="39.75" customHeight="1">
      <c r="A69" s="1434" t="s">
        <v>966</v>
      </c>
      <c r="B69" s="1028" t="s">
        <v>40</v>
      </c>
      <c r="C69" s="1340">
        <v>46172</v>
      </c>
      <c r="D69" s="1338" t="s">
        <v>54</v>
      </c>
      <c r="E69" s="1339">
        <v>46142</v>
      </c>
      <c r="F69" s="1338" t="s">
        <v>53</v>
      </c>
      <c r="G69" s="1201"/>
      <c r="H69" s="1670">
        <v>79</v>
      </c>
      <c r="I69" s="298" t="s">
        <v>847</v>
      </c>
      <c r="J69" s="735" t="s">
        <v>30</v>
      </c>
      <c r="K69" s="683"/>
      <c r="L69" s="353" t="s">
        <v>636</v>
      </c>
      <c r="M69" s="1142" t="s">
        <v>128</v>
      </c>
      <c r="N69" s="1321">
        <v>73533</v>
      </c>
      <c r="O69" s="1143" t="s">
        <v>128</v>
      </c>
      <c r="P69" s="1366" t="s">
        <v>38</v>
      </c>
      <c r="Q69" s="1672">
        <v>46147</v>
      </c>
      <c r="R69" s="694" t="s">
        <v>128</v>
      </c>
      <c r="S69" s="356">
        <v>46190</v>
      </c>
      <c r="T69" s="366" t="s">
        <v>967</v>
      </c>
      <c r="U69" s="366" t="s">
        <v>967</v>
      </c>
      <c r="V69" s="1673">
        <v>5974</v>
      </c>
      <c r="W69" s="1690">
        <v>5911</v>
      </c>
      <c r="X69" s="1674">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41"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968</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636</v>
      </c>
      <c r="S71" s="694" t="s">
        <v>36</v>
      </c>
      <c r="T71" s="694" t="s">
        <v>36</v>
      </c>
      <c r="U71" s="694" t="s">
        <v>36</v>
      </c>
      <c r="V71" s="695">
        <v>2003</v>
      </c>
      <c r="W71" s="721">
        <v>225</v>
      </c>
      <c r="X71" s="687">
        <f>SUM(V71-W71)</f>
        <v>1778</v>
      </c>
      <c r="Y71" s="358">
        <f>IFERROR($W71/$V71, 0)</f>
        <v>0.11233150274588118</v>
      </c>
      <c r="Z71" s="694">
        <v>45785</v>
      </c>
      <c r="AA71" s="1445" t="s">
        <v>969</v>
      </c>
      <c r="AB71" s="1442">
        <v>0</v>
      </c>
      <c r="AC71" s="689">
        <v>0</v>
      </c>
      <c r="AD71" s="695">
        <v>0</v>
      </c>
      <c r="AE71" s="784" t="s">
        <v>970</v>
      </c>
    </row>
    <row r="72" spans="1:31" ht="39.75" customHeight="1">
      <c r="A72" s="719" t="s">
        <v>971</v>
      </c>
      <c r="B72" s="352" t="s">
        <v>28</v>
      </c>
      <c r="C72" s="681">
        <v>46218</v>
      </c>
      <c r="D72" s="681" t="s">
        <v>972</v>
      </c>
      <c r="E72" s="18" t="s">
        <v>278</v>
      </c>
      <c r="F72" s="692" t="s">
        <v>59</v>
      </c>
      <c r="G72" s="692" t="s">
        <v>973</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974</v>
      </c>
      <c r="AB72" s="1442">
        <v>1</v>
      </c>
      <c r="AC72" s="689">
        <v>0</v>
      </c>
      <c r="AD72" s="1023">
        <v>0</v>
      </c>
      <c r="AE72" s="774" t="s">
        <v>975</v>
      </c>
    </row>
  </sheetData>
  <dataValidations count="8">
    <dataValidation type="list" allowBlank="1" showInputMessage="1" showErrorMessage="1" sqref="K1 K3:K19 K22:K72" xr:uid="{1F77D159-87F8-4334-B8DB-1D98E9EF8F0C}">
      <formula1>"Pending Locates,Permits, SOW Pending, NTP Pending, Materials, Reassigned, Door Tags"</formula1>
    </dataValidation>
    <dataValidation type="list" allowBlank="1" showInputMessage="1" showErrorMessage="1" sqref="I59 I39:I40 I64:I68 I13:I18 I20 I9 I44:I57 I24:I37 I4:I5" xr:uid="{FF75A226-FC7F-404C-911A-49986724D48A}">
      <formula1>"On Track, In Jeopardy, Completed on Track, Completed, Completed -Missed TSD, On Hold Per Tillman"</formula1>
    </dataValidation>
    <dataValidation type="list" allowBlank="1" showInputMessage="1" showErrorMessage="1" sqref="I38 I41:I43 I60:I63 I2:I3 I69:I72 I10:I12 I58 I6:I8 I19:I23" xr:uid="{FAE40925-7EC8-4626-B635-D815FEB73FF5}">
      <formula1>"On Track, In Jeopardy, Completed on Track, Completed, Completed -Missed TSD"</formula1>
    </dataValidation>
    <dataValidation type="list" allowBlank="1" showInputMessage="1" showErrorMessage="1" sqref="J41:J43 J38 J2:J3 J14 J17:J24 J58:J72" xr:uid="{ECCD296E-320E-42DF-8A21-19E7E0361B1B}">
      <formula1>"Received, Pending, Not Required"</formula1>
    </dataValidation>
    <dataValidation allowBlank="1" showInputMessage="1" showErrorMessage="1" sqref="D70 E72 Q71:V71 Q72:U72 Q1 L60:L61 V6:V19 D60:D63 V21:V38 V44:V57 Q64:Q70 L64:L72 V62:V69 L1:L58 Q4:Q58 T2:U70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40" activePane="topRight" state="frozen"/>
      <selection pane="topRight" activeCell="U5" sqref="U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976</v>
      </c>
      <c r="O1" s="428" t="s">
        <v>977</v>
      </c>
      <c r="P1" s="428" t="s">
        <v>978</v>
      </c>
      <c r="Q1" s="349" t="s">
        <v>112</v>
      </c>
      <c r="R1" s="1399" t="s">
        <v>115</v>
      </c>
      <c r="S1" s="1396" t="s">
        <v>116</v>
      </c>
      <c r="T1" s="349" t="s">
        <v>87</v>
      </c>
      <c r="U1" s="349" t="s">
        <v>559</v>
      </c>
      <c r="V1" s="349" t="s">
        <v>519</v>
      </c>
      <c r="W1" s="349" t="s">
        <v>561</v>
      </c>
      <c r="X1" s="350" t="s">
        <v>563</v>
      </c>
      <c r="Y1" s="349" t="s">
        <v>521</v>
      </c>
      <c r="Z1" s="349" t="s">
        <v>522</v>
      </c>
      <c r="AA1" s="429" t="s">
        <v>979</v>
      </c>
      <c r="AB1" s="770" t="s">
        <v>980</v>
      </c>
      <c r="AC1" s="949" t="s">
        <v>981</v>
      </c>
    </row>
    <row r="2" spans="1:29" ht="39.75" customHeight="1">
      <c r="A2" s="552" t="s">
        <v>982</v>
      </c>
      <c r="B2" s="370" t="s">
        <v>34</v>
      </c>
      <c r="C2" s="1340">
        <v>46172</v>
      </c>
      <c r="D2" s="353" t="s">
        <v>983</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984</v>
      </c>
    </row>
    <row r="3" spans="1:29" ht="39.75" customHeight="1">
      <c r="A3" s="552" t="s">
        <v>985</v>
      </c>
      <c r="B3" s="370" t="s">
        <v>34</v>
      </c>
      <c r="C3" s="1340">
        <v>46172</v>
      </c>
      <c r="D3" s="351" t="s">
        <v>54</v>
      </c>
      <c r="E3" s="353">
        <v>46077</v>
      </c>
      <c r="F3" s="692" t="s">
        <v>55</v>
      </c>
      <c r="G3" s="682" t="s">
        <v>986</v>
      </c>
      <c r="H3" s="683">
        <v>0</v>
      </c>
      <c r="I3" s="1022" t="s">
        <v>847</v>
      </c>
      <c r="J3" s="683" t="s">
        <v>30</v>
      </c>
      <c r="K3" s="353" t="s">
        <v>636</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987</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988</v>
      </c>
      <c r="AC4" s="952" t="s">
        <v>989</v>
      </c>
    </row>
    <row r="5" spans="1:29" ht="39.75" customHeight="1">
      <c r="A5" s="552" t="s">
        <v>990</v>
      </c>
      <c r="B5" s="370" t="s">
        <v>34</v>
      </c>
      <c r="C5" s="1340">
        <v>46172</v>
      </c>
      <c r="D5" s="353" t="s">
        <v>52</v>
      </c>
      <c r="E5" s="353">
        <v>45905</v>
      </c>
      <c r="F5" s="353" t="s">
        <v>991</v>
      </c>
      <c r="G5" s="354"/>
      <c r="H5" s="355">
        <v>0</v>
      </c>
      <c r="I5" s="1022" t="s">
        <v>847</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992</v>
      </c>
      <c r="X5" s="1295">
        <v>1</v>
      </c>
      <c r="Y5" s="1441">
        <v>1</v>
      </c>
      <c r="Z5" s="1154">
        <v>1</v>
      </c>
      <c r="AA5" s="356">
        <v>46136</v>
      </c>
      <c r="AB5" s="356">
        <v>46136</v>
      </c>
      <c r="AC5" s="1309" t="s">
        <v>993</v>
      </c>
    </row>
    <row r="6" spans="1:29" ht="39.75" customHeight="1">
      <c r="A6" s="552" t="s">
        <v>994</v>
      </c>
      <c r="B6" s="370" t="s">
        <v>34</v>
      </c>
      <c r="C6" s="1340">
        <v>46172</v>
      </c>
      <c r="D6" s="353" t="s">
        <v>52</v>
      </c>
      <c r="E6" s="353">
        <v>45905</v>
      </c>
      <c r="F6" s="353" t="s">
        <v>991</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992</v>
      </c>
      <c r="X6" s="1499">
        <v>1</v>
      </c>
      <c r="Y6" s="1154">
        <v>1</v>
      </c>
      <c r="Z6" s="1154">
        <v>1</v>
      </c>
      <c r="AA6" s="57">
        <v>46133</v>
      </c>
      <c r="AB6" s="372">
        <v>46133</v>
      </c>
      <c r="AC6" s="1309" t="s">
        <v>993</v>
      </c>
    </row>
    <row r="7" spans="1:29" ht="39.75" customHeight="1">
      <c r="A7" s="1307" t="s">
        <v>995</v>
      </c>
      <c r="B7" s="370" t="s">
        <v>34</v>
      </c>
      <c r="C7" s="1340">
        <v>46172</v>
      </c>
      <c r="D7" s="681" t="s">
        <v>54</v>
      </c>
      <c r="E7" s="681">
        <v>46114</v>
      </c>
      <c r="F7" s="681" t="s">
        <v>55</v>
      </c>
      <c r="G7" s="682" t="s">
        <v>996</v>
      </c>
      <c r="H7" s="683">
        <v>0</v>
      </c>
      <c r="I7" s="1022" t="s">
        <v>847</v>
      </c>
      <c r="J7" s="683" t="s">
        <v>30</v>
      </c>
      <c r="K7" s="353" t="s">
        <v>636</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997</v>
      </c>
    </row>
    <row r="8" spans="1:29" ht="39.75" customHeight="1">
      <c r="A8" s="291" t="s">
        <v>129</v>
      </c>
      <c r="B8" s="305" t="s">
        <v>34</v>
      </c>
      <c r="C8" s="293">
        <v>45868</v>
      </c>
      <c r="D8" s="17" t="s">
        <v>998</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999</v>
      </c>
      <c r="AB8" s="366" t="s">
        <v>852</v>
      </c>
      <c r="AC8" s="252"/>
    </row>
    <row r="9" spans="1:29" ht="39.75" customHeight="1">
      <c r="A9" s="779" t="s">
        <v>1000</v>
      </c>
      <c r="B9" s="370" t="s">
        <v>34</v>
      </c>
      <c r="C9" s="1340">
        <v>46172</v>
      </c>
      <c r="D9" s="681" t="s">
        <v>54</v>
      </c>
      <c r="E9" s="681">
        <v>46114</v>
      </c>
      <c r="F9" s="681" t="s">
        <v>55</v>
      </c>
      <c r="G9" s="682" t="s">
        <v>1001</v>
      </c>
      <c r="H9" s="683">
        <v>0</v>
      </c>
      <c r="I9" s="1022" t="s">
        <v>847</v>
      </c>
      <c r="J9" s="683" t="s">
        <v>30</v>
      </c>
      <c r="K9" s="353" t="s">
        <v>636</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1002</v>
      </c>
    </row>
    <row r="10" spans="1:29" ht="39.75" customHeight="1">
      <c r="A10" s="493" t="s">
        <v>133</v>
      </c>
      <c r="B10" s="305" t="s">
        <v>34</v>
      </c>
      <c r="C10" s="293">
        <v>45991</v>
      </c>
      <c r="D10" s="18" t="s">
        <v>1003</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1004</v>
      </c>
    </row>
    <row r="11" spans="1:29" ht="39.75" customHeight="1">
      <c r="A11" s="630" t="s">
        <v>1005</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1006</v>
      </c>
    </row>
    <row r="12" spans="1:29" ht="39.75" customHeight="1">
      <c r="A12" s="1212" t="s">
        <v>1007</v>
      </c>
      <c r="B12" s="370" t="s">
        <v>34</v>
      </c>
      <c r="C12" s="1214">
        <v>46099</v>
      </c>
      <c r="D12" s="1215" t="s">
        <v>52</v>
      </c>
      <c r="E12" s="1215">
        <v>45959</v>
      </c>
      <c r="F12" s="1201" t="s">
        <v>991</v>
      </c>
      <c r="G12" s="1215" t="s">
        <v>1008</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1009</v>
      </c>
    </row>
    <row r="13" spans="1:29" ht="39.75" customHeight="1">
      <c r="A13" s="552" t="s">
        <v>1010</v>
      </c>
      <c r="B13" s="370" t="s">
        <v>34</v>
      </c>
      <c r="C13" s="353">
        <v>45989</v>
      </c>
      <c r="D13" s="360" t="s">
        <v>56</v>
      </c>
      <c r="E13" s="360">
        <v>45964</v>
      </c>
      <c r="F13" s="359" t="s">
        <v>53</v>
      </c>
      <c r="G13" s="1056" t="s">
        <v>1011</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1012</v>
      </c>
    </row>
    <row r="14" spans="1:29" ht="39.75" customHeight="1">
      <c r="A14" s="630" t="s">
        <v>1013</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1006</v>
      </c>
    </row>
    <row r="15" spans="1:29" ht="39.75" customHeight="1">
      <c r="A15" s="779" t="s">
        <v>1014</v>
      </c>
      <c r="B15" s="370" t="s">
        <v>34</v>
      </c>
      <c r="C15" s="681">
        <v>45999</v>
      </c>
      <c r="D15" s="691" t="s">
        <v>54</v>
      </c>
      <c r="E15" s="691">
        <v>45964</v>
      </c>
      <c r="F15" s="692" t="s">
        <v>55</v>
      </c>
      <c r="G15" s="691" t="s">
        <v>1015</v>
      </c>
      <c r="H15" s="1025">
        <v>81</v>
      </c>
      <c r="I15" s="683" t="s">
        <v>847</v>
      </c>
      <c r="J15" s="732" t="s">
        <v>30</v>
      </c>
      <c r="K15" s="353" t="s">
        <v>636</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1016</v>
      </c>
    </row>
    <row r="16" spans="1:29" ht="39.75" customHeight="1">
      <c r="A16" s="552" t="s">
        <v>1017</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1018</v>
      </c>
    </row>
    <row r="17" spans="1:29" ht="39.75" customHeight="1">
      <c r="A17" s="552" t="s">
        <v>1019</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1006</v>
      </c>
    </row>
    <row r="18" spans="1:29" ht="39.75" customHeight="1">
      <c r="A18" s="1212" t="s">
        <v>1020</v>
      </c>
      <c r="B18" s="370" t="s">
        <v>34</v>
      </c>
      <c r="C18" s="1214">
        <v>46099</v>
      </c>
      <c r="D18" s="1215" t="s">
        <v>56</v>
      </c>
      <c r="E18" s="1215">
        <v>45975</v>
      </c>
      <c r="F18" s="1201" t="s">
        <v>53</v>
      </c>
      <c r="G18" s="1215" t="s">
        <v>1021</v>
      </c>
      <c r="H18" s="1025">
        <v>48</v>
      </c>
      <c r="I18" s="1183" t="s">
        <v>847</v>
      </c>
      <c r="J18" s="1183" t="s">
        <v>30</v>
      </c>
      <c r="K18" s="353" t="s">
        <v>636</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1022</v>
      </c>
    </row>
    <row r="19" spans="1:29" ht="39.75" customHeight="1">
      <c r="A19" s="291" t="s">
        <v>135</v>
      </c>
      <c r="B19" s="305" t="s">
        <v>34</v>
      </c>
      <c r="C19" s="18">
        <v>45807</v>
      </c>
      <c r="D19" s="18" t="s">
        <v>1023</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1024</v>
      </c>
    </row>
    <row r="20" spans="1:29" ht="39.75" customHeight="1">
      <c r="A20" s="291" t="s">
        <v>146</v>
      </c>
      <c r="B20" s="305" t="s">
        <v>34</v>
      </c>
      <c r="C20" s="293">
        <v>45991</v>
      </c>
      <c r="D20" s="17" t="s">
        <v>1025</v>
      </c>
      <c r="E20" s="18">
        <v>45716</v>
      </c>
      <c r="F20" s="17" t="s">
        <v>991</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988</v>
      </c>
      <c r="AC21" s="774" t="s">
        <v>1026</v>
      </c>
    </row>
    <row r="22" spans="1:29" ht="39.75" customHeight="1">
      <c r="A22" s="552" t="s">
        <v>1027</v>
      </c>
      <c r="B22" s="370" t="s">
        <v>34</v>
      </c>
      <c r="C22" s="353">
        <v>45991</v>
      </c>
      <c r="D22" s="359" t="s">
        <v>56</v>
      </c>
      <c r="E22" s="360">
        <v>45880</v>
      </c>
      <c r="F22" s="359" t="s">
        <v>53</v>
      </c>
      <c r="G22" s="361" t="s">
        <v>1028</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1029</v>
      </c>
    </row>
    <row r="23" spans="1:29" ht="39.75" customHeight="1">
      <c r="A23" s="779" t="s">
        <v>1030</v>
      </c>
      <c r="B23" s="370" t="s">
        <v>34</v>
      </c>
      <c r="C23" s="681">
        <v>46107</v>
      </c>
      <c r="D23" s="681" t="s">
        <v>56</v>
      </c>
      <c r="E23" s="681">
        <v>45980</v>
      </c>
      <c r="F23" s="681" t="s">
        <v>55</v>
      </c>
      <c r="G23" s="682" t="s">
        <v>1031</v>
      </c>
      <c r="H23" s="683">
        <v>82</v>
      </c>
      <c r="I23" s="683" t="s">
        <v>847</v>
      </c>
      <c r="J23" s="683" t="s">
        <v>30</v>
      </c>
      <c r="K23" s="353" t="s">
        <v>636</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1032</v>
      </c>
    </row>
    <row r="24" spans="1:29" ht="39.75" customHeight="1">
      <c r="A24" s="779" t="s">
        <v>1033</v>
      </c>
      <c r="B24" s="370" t="s">
        <v>34</v>
      </c>
      <c r="C24" s="681">
        <v>46107</v>
      </c>
      <c r="D24" s="681" t="s">
        <v>56</v>
      </c>
      <c r="E24" s="681">
        <v>46009</v>
      </c>
      <c r="F24" s="681" t="s">
        <v>55</v>
      </c>
      <c r="G24" s="682" t="s">
        <v>1034</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1035</v>
      </c>
    </row>
    <row r="25" spans="1:29" ht="39.75" customHeight="1">
      <c r="A25" s="552" t="s">
        <v>1036</v>
      </c>
      <c r="B25" s="370" t="s">
        <v>34</v>
      </c>
      <c r="C25" s="1340">
        <v>46172</v>
      </c>
      <c r="D25" s="360" t="s">
        <v>56</v>
      </c>
      <c r="E25" s="360">
        <v>46101</v>
      </c>
      <c r="F25" s="359" t="s">
        <v>55</v>
      </c>
      <c r="G25" s="691" t="s">
        <v>1037</v>
      </c>
      <c r="H25" s="959">
        <v>0</v>
      </c>
      <c r="I25" s="365" t="s">
        <v>847</v>
      </c>
      <c r="J25" s="1025" t="s">
        <v>30</v>
      </c>
      <c r="K25" s="353" t="s">
        <v>636</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1038</v>
      </c>
      <c r="B26" s="370" t="s">
        <v>34</v>
      </c>
      <c r="C26" s="1340">
        <v>46172</v>
      </c>
      <c r="D26" s="691" t="s">
        <v>56</v>
      </c>
      <c r="E26" s="691">
        <v>46101</v>
      </c>
      <c r="F26" s="692" t="s">
        <v>55</v>
      </c>
      <c r="G26" s="691" t="s">
        <v>1039</v>
      </c>
      <c r="H26" s="693">
        <v>0</v>
      </c>
      <c r="I26" s="365" t="s">
        <v>847</v>
      </c>
      <c r="J26" s="1025" t="s">
        <v>30</v>
      </c>
      <c r="K26" s="353" t="s">
        <v>636</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1040</v>
      </c>
    </row>
    <row r="27" spans="1:29" ht="39.75" customHeight="1">
      <c r="A27" s="779" t="s">
        <v>1041</v>
      </c>
      <c r="B27" s="370" t="s">
        <v>34</v>
      </c>
      <c r="C27" s="1340">
        <v>46172</v>
      </c>
      <c r="D27" s="692" t="s">
        <v>54</v>
      </c>
      <c r="E27" s="691">
        <v>46055</v>
      </c>
      <c r="F27" s="692" t="s">
        <v>55</v>
      </c>
      <c r="G27" s="691" t="s">
        <v>1042</v>
      </c>
      <c r="H27" s="693">
        <v>0</v>
      </c>
      <c r="I27" s="683" t="s">
        <v>847</v>
      </c>
      <c r="J27" s="1025" t="s">
        <v>30</v>
      </c>
      <c r="K27" s="353" t="s">
        <v>636</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1043</v>
      </c>
    </row>
    <row r="28" spans="1:29" ht="39.75" customHeight="1">
      <c r="A28" s="1307" t="s">
        <v>148</v>
      </c>
      <c r="B28" s="370" t="s">
        <v>34</v>
      </c>
      <c r="C28" s="681">
        <v>46040</v>
      </c>
      <c r="D28" s="1201" t="s">
        <v>879</v>
      </c>
      <c r="E28" s="691">
        <v>45867</v>
      </c>
      <c r="F28" s="692" t="s">
        <v>55</v>
      </c>
      <c r="G28" s="1201" t="s">
        <v>880</v>
      </c>
      <c r="H28" s="693">
        <v>0</v>
      </c>
      <c r="I28" s="365" t="s">
        <v>847</v>
      </c>
      <c r="J28" s="1142" t="s">
        <v>30</v>
      </c>
      <c r="K28" s="353" t="s">
        <v>636</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881</v>
      </c>
    </row>
    <row r="29" spans="1:29" ht="39.75" customHeight="1">
      <c r="A29" s="779" t="s">
        <v>1044</v>
      </c>
      <c r="B29" s="370" t="s">
        <v>34</v>
      </c>
      <c r="C29" s="691">
        <v>46011</v>
      </c>
      <c r="D29" s="692" t="s">
        <v>54</v>
      </c>
      <c r="E29" s="691">
        <v>45923</v>
      </c>
      <c r="F29" s="692" t="s">
        <v>55</v>
      </c>
      <c r="G29" s="692" t="s">
        <v>1045</v>
      </c>
      <c r="H29" s="693">
        <v>0</v>
      </c>
      <c r="I29" s="365" t="s">
        <v>847</v>
      </c>
      <c r="J29" s="693" t="s">
        <v>30</v>
      </c>
      <c r="K29" s="353" t="s">
        <v>636</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1046</v>
      </c>
    </row>
    <row r="30" spans="1:29" ht="39.75" customHeight="1">
      <c r="A30" s="779" t="s">
        <v>1047</v>
      </c>
      <c r="B30" s="370" t="s">
        <v>34</v>
      </c>
      <c r="C30" s="681">
        <v>46249</v>
      </c>
      <c r="D30" s="691" t="s">
        <v>56</v>
      </c>
      <c r="E30" s="691">
        <v>46139</v>
      </c>
      <c r="F30" s="681" t="s">
        <v>55</v>
      </c>
      <c r="G30" s="691" t="s">
        <v>1048</v>
      </c>
      <c r="H30" s="693">
        <v>52</v>
      </c>
      <c r="I30" s="1022" t="s">
        <v>847</v>
      </c>
      <c r="J30" s="1025" t="s">
        <v>30</v>
      </c>
      <c r="K30" s="353" t="s">
        <v>636</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1049</v>
      </c>
    </row>
    <row r="31" spans="1:29" ht="39.75" customHeight="1">
      <c r="A31" s="779" t="s">
        <v>1050</v>
      </c>
      <c r="B31" s="370" t="s">
        <v>34</v>
      </c>
      <c r="C31" s="691">
        <v>46171</v>
      </c>
      <c r="D31" s="1201" t="s">
        <v>56</v>
      </c>
      <c r="E31" s="691">
        <v>46127</v>
      </c>
      <c r="F31" s="692" t="s">
        <v>55</v>
      </c>
      <c r="G31" s="691" t="s">
        <v>1051</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1052</v>
      </c>
    </row>
    <row r="32" spans="1:29" ht="39.75" customHeight="1">
      <c r="A32" s="779" t="s">
        <v>1053</v>
      </c>
      <c r="B32" s="370" t="s">
        <v>34</v>
      </c>
      <c r="C32" s="691">
        <v>46171</v>
      </c>
      <c r="D32" s="691" t="s">
        <v>56</v>
      </c>
      <c r="E32" s="691">
        <v>46156</v>
      </c>
      <c r="F32" s="692" t="s">
        <v>55</v>
      </c>
      <c r="G32" s="691" t="s">
        <v>1054</v>
      </c>
      <c r="H32" s="1025">
        <v>70</v>
      </c>
      <c r="I32" s="1022" t="s">
        <v>847</v>
      </c>
      <c r="J32" s="1025" t="s">
        <v>30</v>
      </c>
      <c r="K32" s="353" t="s">
        <v>636</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1055</v>
      </c>
    </row>
    <row r="33" spans="1:29" ht="39.75" customHeight="1">
      <c r="A33" s="779" t="s">
        <v>1056</v>
      </c>
      <c r="B33" s="370" t="s">
        <v>34</v>
      </c>
      <c r="C33" s="691">
        <v>46171</v>
      </c>
      <c r="D33" s="691" t="s">
        <v>56</v>
      </c>
      <c r="E33" s="691">
        <v>46127</v>
      </c>
      <c r="F33" s="692" t="s">
        <v>55</v>
      </c>
      <c r="G33" s="691" t="s">
        <v>1057</v>
      </c>
      <c r="H33" s="693">
        <v>30</v>
      </c>
      <c r="I33" s="1022" t="s">
        <v>847</v>
      </c>
      <c r="J33" s="1025" t="s">
        <v>30</v>
      </c>
      <c r="K33" s="353" t="s">
        <v>636</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1058</v>
      </c>
    </row>
    <row r="34" spans="1:29" ht="39.75" customHeight="1">
      <c r="A34" s="779" t="s">
        <v>1059</v>
      </c>
      <c r="B34" s="370" t="s">
        <v>34</v>
      </c>
      <c r="C34" s="691">
        <v>46171</v>
      </c>
      <c r="D34" s="691" t="s">
        <v>56</v>
      </c>
      <c r="E34" s="691">
        <v>46148</v>
      </c>
      <c r="F34" s="692" t="s">
        <v>55</v>
      </c>
      <c r="G34" s="691" t="s">
        <v>1060</v>
      </c>
      <c r="H34" s="1025">
        <v>48</v>
      </c>
      <c r="I34" s="365" t="s">
        <v>847</v>
      </c>
      <c r="J34" s="1025" t="s">
        <v>30</v>
      </c>
      <c r="K34" s="353" t="s">
        <v>636</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1061</v>
      </c>
      <c r="AC34" s="1203" t="s">
        <v>1062</v>
      </c>
    </row>
    <row r="35" spans="1:29" ht="39.75" customHeight="1">
      <c r="A35" s="1307" t="s">
        <v>1063</v>
      </c>
      <c r="B35" s="370" t="s">
        <v>34</v>
      </c>
      <c r="C35" s="1340">
        <v>46172</v>
      </c>
      <c r="D35" s="691" t="s">
        <v>54</v>
      </c>
      <c r="E35" s="691">
        <v>46118</v>
      </c>
      <c r="F35" s="692" t="s">
        <v>55</v>
      </c>
      <c r="G35" s="691" t="s">
        <v>1064</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1065</v>
      </c>
    </row>
    <row r="36" spans="1:29" ht="39.75" customHeight="1">
      <c r="A36" s="1515" t="s">
        <v>1066</v>
      </c>
      <c r="B36" s="1457" t="s">
        <v>34</v>
      </c>
      <c r="C36" s="1340">
        <v>46191</v>
      </c>
      <c r="D36" s="1339" t="s">
        <v>56</v>
      </c>
      <c r="E36" s="1339">
        <v>46163</v>
      </c>
      <c r="F36" s="1338" t="s">
        <v>55</v>
      </c>
      <c r="G36" s="1215" t="s">
        <v>1067</v>
      </c>
      <c r="H36" s="1670">
        <v>83</v>
      </c>
      <c r="I36" s="365" t="s">
        <v>847</v>
      </c>
      <c r="J36" s="1025" t="s">
        <v>30</v>
      </c>
      <c r="K36" s="353" t="s">
        <v>636</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1068</v>
      </c>
      <c r="B37" s="370" t="s">
        <v>34</v>
      </c>
      <c r="C37" s="681">
        <v>46096</v>
      </c>
      <c r="D37" s="1201" t="s">
        <v>54</v>
      </c>
      <c r="E37" s="691">
        <v>46077</v>
      </c>
      <c r="F37" s="692" t="s">
        <v>55</v>
      </c>
      <c r="G37" s="1201" t="s">
        <v>1069</v>
      </c>
      <c r="H37" s="693">
        <v>0</v>
      </c>
      <c r="I37" s="365" t="s">
        <v>847</v>
      </c>
      <c r="J37" s="1142" t="s">
        <v>30</v>
      </c>
      <c r="K37" s="353" t="s">
        <v>636</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1070</v>
      </c>
      <c r="B38" s="370" t="s">
        <v>34</v>
      </c>
      <c r="C38" s="681">
        <v>46103</v>
      </c>
      <c r="D38" s="351" t="s">
        <v>54</v>
      </c>
      <c r="E38" s="691">
        <v>46077</v>
      </c>
      <c r="F38" s="359" t="s">
        <v>55</v>
      </c>
      <c r="G38" s="1201" t="s">
        <v>1071</v>
      </c>
      <c r="H38" s="362">
        <v>0</v>
      </c>
      <c r="I38" s="365" t="s">
        <v>847</v>
      </c>
      <c r="J38" s="1142" t="s">
        <v>30</v>
      </c>
      <c r="K38" s="353" t="s">
        <v>636</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1072</v>
      </c>
      <c r="B39" s="370" t="s">
        <v>34</v>
      </c>
      <c r="C39" s="691">
        <v>46174</v>
      </c>
      <c r="D39" s="692" t="s">
        <v>56</v>
      </c>
      <c r="E39" s="691">
        <v>46118</v>
      </c>
      <c r="F39" s="692" t="s">
        <v>53</v>
      </c>
      <c r="G39" s="692" t="s">
        <v>1073</v>
      </c>
      <c r="H39" s="693">
        <v>0</v>
      </c>
      <c r="I39" s="365" t="s">
        <v>847</v>
      </c>
      <c r="J39" s="1025" t="s">
        <v>30</v>
      </c>
      <c r="K39" s="353" t="s">
        <v>636</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1058</v>
      </c>
    </row>
    <row r="40" spans="1:29" ht="39.75" customHeight="1">
      <c r="A40" s="552" t="s">
        <v>1074</v>
      </c>
      <c r="B40" s="370" t="s">
        <v>34</v>
      </c>
      <c r="C40" s="353">
        <v>45960</v>
      </c>
      <c r="D40" s="359" t="s">
        <v>54</v>
      </c>
      <c r="E40" s="360">
        <v>45966</v>
      </c>
      <c r="F40" s="359" t="s">
        <v>55</v>
      </c>
      <c r="G40" s="361"/>
      <c r="H40" s="362">
        <v>0</v>
      </c>
      <c r="I40" s="365" t="s">
        <v>847</v>
      </c>
      <c r="J40" s="362" t="s">
        <v>30</v>
      </c>
      <c r="K40" s="353" t="s">
        <v>636</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1075</v>
      </c>
    </row>
    <row r="41" spans="1:29" ht="39.75" customHeight="1">
      <c r="A41" s="552" t="s">
        <v>1076</v>
      </c>
      <c r="B41" s="370" t="s">
        <v>34</v>
      </c>
      <c r="C41" s="353">
        <v>45960</v>
      </c>
      <c r="D41" s="359" t="s">
        <v>54</v>
      </c>
      <c r="E41" s="360">
        <v>45944</v>
      </c>
      <c r="F41" s="359" t="s">
        <v>55</v>
      </c>
      <c r="G41" s="361"/>
      <c r="H41" s="362">
        <v>0</v>
      </c>
      <c r="I41" s="365" t="s">
        <v>847</v>
      </c>
      <c r="J41" s="362" t="s">
        <v>30</v>
      </c>
      <c r="K41" s="353" t="s">
        <v>636</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1077</v>
      </c>
    </row>
    <row r="42" spans="1:29" ht="39.75" customHeight="1">
      <c r="A42" s="779" t="s">
        <v>1078</v>
      </c>
      <c r="B42" s="370" t="s">
        <v>34</v>
      </c>
      <c r="C42" s="681">
        <v>46040</v>
      </c>
      <c r="D42" s="359" t="s">
        <v>52</v>
      </c>
      <c r="E42" s="691">
        <v>46077</v>
      </c>
      <c r="F42" s="692"/>
      <c r="G42" s="692" t="s">
        <v>1079</v>
      </c>
      <c r="H42" s="693">
        <v>0</v>
      </c>
      <c r="I42" s="365" t="s">
        <v>847</v>
      </c>
      <c r="J42" s="693" t="s">
        <v>30</v>
      </c>
      <c r="K42" s="353" t="s">
        <v>636</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1080</v>
      </c>
    </row>
    <row r="43" spans="1:29" ht="39.75" customHeight="1">
      <c r="A43" s="291" t="s">
        <v>155</v>
      </c>
      <c r="B43" s="305" t="s">
        <v>34</v>
      </c>
      <c r="C43" s="293">
        <v>45991</v>
      </c>
      <c r="D43" s="17" t="s">
        <v>1081</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1003</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1082</v>
      </c>
    </row>
    <row r="45" spans="1:29" ht="39.75" customHeight="1">
      <c r="A45" s="779" t="s">
        <v>1083</v>
      </c>
      <c r="B45" s="370" t="s">
        <v>34</v>
      </c>
      <c r="C45" s="681">
        <v>46040</v>
      </c>
      <c r="D45" s="692" t="s">
        <v>56</v>
      </c>
      <c r="E45" s="691">
        <v>46042</v>
      </c>
      <c r="F45" s="692" t="s">
        <v>55</v>
      </c>
      <c r="G45" s="692"/>
      <c r="H45" s="693">
        <v>0</v>
      </c>
      <c r="I45" s="365" t="s">
        <v>847</v>
      </c>
      <c r="J45" s="693" t="s">
        <v>30</v>
      </c>
      <c r="K45" s="353" t="s">
        <v>636</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1084</v>
      </c>
    </row>
    <row r="46" spans="1:29" ht="39.75" customHeight="1">
      <c r="A46" s="779" t="s">
        <v>1085</v>
      </c>
      <c r="B46" s="370" t="s">
        <v>34</v>
      </c>
      <c r="C46" s="681">
        <v>46073</v>
      </c>
      <c r="D46" s="692" t="s">
        <v>54</v>
      </c>
      <c r="E46" s="691">
        <v>46055</v>
      </c>
      <c r="F46" s="692" t="s">
        <v>55</v>
      </c>
      <c r="G46" s="692" t="s">
        <v>1086</v>
      </c>
      <c r="H46" s="693">
        <v>0</v>
      </c>
      <c r="I46" s="365" t="s">
        <v>847</v>
      </c>
      <c r="J46" s="693" t="s">
        <v>30</v>
      </c>
      <c r="K46" s="353" t="s">
        <v>636</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988</v>
      </c>
      <c r="AC46" s="690" t="s">
        <v>1087</v>
      </c>
    </row>
    <row r="47" spans="1:29" ht="39.75" customHeight="1">
      <c r="A47" s="953" t="s">
        <v>1088</v>
      </c>
      <c r="B47" s="370" t="s">
        <v>34</v>
      </c>
      <c r="C47" s="353" t="s">
        <v>1089</v>
      </c>
      <c r="D47" s="359" t="s">
        <v>52</v>
      </c>
      <c r="E47" s="360">
        <v>45964</v>
      </c>
      <c r="F47" s="359" t="s">
        <v>991</v>
      </c>
      <c r="G47" s="361"/>
      <c r="H47" s="362">
        <v>0</v>
      </c>
      <c r="I47" s="355" t="s">
        <v>847</v>
      </c>
      <c r="J47" s="362" t="s">
        <v>30</v>
      </c>
      <c r="K47" s="353" t="s">
        <v>636</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1090</v>
      </c>
    </row>
    <row r="48" spans="1:29" ht="39.75" customHeight="1">
      <c r="A48" s="895" t="s">
        <v>1091</v>
      </c>
      <c r="B48" s="1061" t="s">
        <v>34</v>
      </c>
      <c r="C48" s="581">
        <v>45955</v>
      </c>
      <c r="D48" s="582" t="s">
        <v>58</v>
      </c>
      <c r="E48" s="582">
        <v>45919</v>
      </c>
      <c r="F48" s="582" t="s">
        <v>55</v>
      </c>
      <c r="G48" s="1062" t="s">
        <v>1092</v>
      </c>
      <c r="H48" s="307">
        <v>0</v>
      </c>
      <c r="I48" s="1063" t="s">
        <v>847</v>
      </c>
      <c r="J48" s="307" t="s">
        <v>30</v>
      </c>
      <c r="K48" s="353" t="s">
        <v>636</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1093</v>
      </c>
      <c r="B49" s="1093" t="s">
        <v>34</v>
      </c>
      <c r="C49" s="597">
        <v>46053</v>
      </c>
      <c r="D49" s="599" t="s">
        <v>1094</v>
      </c>
      <c r="E49" s="625">
        <v>46030</v>
      </c>
      <c r="F49" s="599" t="s">
        <v>55</v>
      </c>
      <c r="G49" s="899"/>
      <c r="H49" s="722">
        <v>0</v>
      </c>
      <c r="I49" s="1095" t="s">
        <v>847</v>
      </c>
      <c r="J49" s="940" t="s">
        <v>30</v>
      </c>
      <c r="K49" s="353" t="s">
        <v>636</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636</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988</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988</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988</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636</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636</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636</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636</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636</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636</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636</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988</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636</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636</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636</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636</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636</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636</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988</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988</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988</v>
      </c>
      <c r="AB180" s="366" t="s">
        <v>988</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636</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636</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636</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750</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636</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750</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636</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636</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750</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636</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1061</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636</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636</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636</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636</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636</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636</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636</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636</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998</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999</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999</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999</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999</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999</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991</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999</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999</v>
      </c>
      <c r="AB217" s="366" t="s">
        <v>852</v>
      </c>
      <c r="AC217" s="1087" t="s">
        <v>1387</v>
      </c>
    </row>
    <row r="218" spans="1:29" ht="39.75" customHeight="1">
      <c r="A218" s="291" t="s">
        <v>328</v>
      </c>
      <c r="B218" s="296" t="s">
        <v>28</v>
      </c>
      <c r="C218" s="18">
        <v>45772</v>
      </c>
      <c r="D218" s="17" t="s">
        <v>1023</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999</v>
      </c>
      <c r="AB218" s="366" t="s">
        <v>852</v>
      </c>
      <c r="AC218" s="73" t="s">
        <v>1389</v>
      </c>
    </row>
    <row r="219" spans="1:29" ht="39.75" customHeight="1">
      <c r="A219" s="291" t="s">
        <v>330</v>
      </c>
      <c r="B219" s="296" t="s">
        <v>28</v>
      </c>
      <c r="C219" s="18">
        <v>45772</v>
      </c>
      <c r="D219" s="17" t="s">
        <v>1390</v>
      </c>
      <c r="E219" s="18">
        <v>45743</v>
      </c>
      <c r="F219" s="17" t="s">
        <v>991</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999</v>
      </c>
      <c r="AB220" s="366" t="s">
        <v>852</v>
      </c>
      <c r="AC220" s="73" t="s">
        <v>1391</v>
      </c>
    </row>
    <row r="221" spans="1:29" ht="39.75" customHeight="1">
      <c r="A221" s="291" t="s">
        <v>335</v>
      </c>
      <c r="B221" s="296" t="s">
        <v>28</v>
      </c>
      <c r="C221" s="299">
        <v>45711</v>
      </c>
      <c r="D221" s="299" t="s">
        <v>1384</v>
      </c>
      <c r="E221" s="299">
        <v>45691</v>
      </c>
      <c r="F221" s="299" t="s">
        <v>991</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991</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991</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1024</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991</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999</v>
      </c>
      <c r="AB243" s="366" t="s">
        <v>852</v>
      </c>
      <c r="AC243" s="11"/>
    </row>
    <row r="244" spans="1:29" ht="39.75" customHeight="1">
      <c r="A244" s="291" t="s">
        <v>390</v>
      </c>
      <c r="B244" s="296" t="s">
        <v>28</v>
      </c>
      <c r="C244" s="299">
        <v>45711</v>
      </c>
      <c r="D244" s="18" t="s">
        <v>1390</v>
      </c>
      <c r="E244" s="293">
        <v>45706</v>
      </c>
      <c r="F244" s="18" t="s">
        <v>991</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1023</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1023</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991</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991</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991</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998</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636</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988</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988</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988</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988</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636</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636</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988</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636</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636</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636</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636</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636</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636</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636</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636</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976</v>
      </c>
      <c r="O312" s="428" t="s">
        <v>977</v>
      </c>
      <c r="P312" s="428" t="s">
        <v>978</v>
      </c>
      <c r="Q312" s="429" t="s">
        <v>112</v>
      </c>
      <c r="R312" s="429" t="s">
        <v>115</v>
      </c>
      <c r="S312" s="429" t="s">
        <v>116</v>
      </c>
      <c r="T312" s="429" t="s">
        <v>87</v>
      </c>
      <c r="U312" s="429" t="s">
        <v>559</v>
      </c>
      <c r="V312" s="429" t="s">
        <v>519</v>
      </c>
      <c r="W312" s="429" t="s">
        <v>561</v>
      </c>
      <c r="X312" s="439" t="s">
        <v>563</v>
      </c>
      <c r="Y312" s="429" t="s">
        <v>521</v>
      </c>
      <c r="Z312" s="429" t="s">
        <v>522</v>
      </c>
      <c r="AA312" s="349" t="s">
        <v>979</v>
      </c>
      <c r="AB312" s="429" t="s">
        <v>980</v>
      </c>
      <c r="AC312" s="951" t="s">
        <v>981</v>
      </c>
    </row>
    <row r="313" spans="1:29" ht="39.75" customHeight="1">
      <c r="A313" s="552" t="s">
        <v>1533</v>
      </c>
      <c r="B313" s="370" t="s">
        <v>34</v>
      </c>
      <c r="C313" s="353">
        <v>45960</v>
      </c>
      <c r="D313" s="353" t="s">
        <v>1534</v>
      </c>
      <c r="E313" s="353">
        <v>45909</v>
      </c>
      <c r="F313" s="353" t="s">
        <v>991</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988</v>
      </c>
      <c r="AB313" s="870" t="s">
        <v>988</v>
      </c>
      <c r="AC313" s="776" t="s">
        <v>1536</v>
      </c>
    </row>
    <row r="314" spans="1:29" ht="39.75" customHeight="1">
      <c r="A314" s="894" t="s">
        <v>1537</v>
      </c>
      <c r="B314" s="1093" t="s">
        <v>34</v>
      </c>
      <c r="C314" s="597">
        <v>45999</v>
      </c>
      <c r="D314" s="599" t="s">
        <v>52</v>
      </c>
      <c r="E314" s="625">
        <v>45975</v>
      </c>
      <c r="F314" s="599" t="s">
        <v>991</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998</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988</v>
      </c>
      <c r="AB315" s="366" t="s">
        <v>988</v>
      </c>
      <c r="AC315" s="952" t="s">
        <v>1541</v>
      </c>
    </row>
    <row r="316" spans="1:29" ht="39.75" customHeight="1">
      <c r="A316" s="552" t="s">
        <v>147</v>
      </c>
      <c r="B316" s="370" t="s">
        <v>34</v>
      </c>
      <c r="C316" s="353">
        <v>45991</v>
      </c>
      <c r="D316" s="359" t="s">
        <v>1003</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988</v>
      </c>
      <c r="AB316" s="366" t="s">
        <v>988</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636</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636</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70">
        <v>58</v>
      </c>
      <c r="I319" s="365" t="s">
        <v>847</v>
      </c>
      <c r="J319" s="1025" t="s">
        <v>30</v>
      </c>
      <c r="K319" s="353" t="s">
        <v>636</v>
      </c>
      <c r="L319" s="365" t="s">
        <v>128</v>
      </c>
      <c r="M319" s="1204">
        <v>56668.15</v>
      </c>
      <c r="N319" s="896"/>
      <c r="O319" s="1312"/>
      <c r="P319" s="1204">
        <v>56668.15</v>
      </c>
      <c r="Q319" s="365" t="s">
        <v>128</v>
      </c>
      <c r="R319" s="1450" t="s">
        <v>38</v>
      </c>
      <c r="S319" s="1672">
        <v>46144</v>
      </c>
      <c r="T319" s="1674">
        <v>4061</v>
      </c>
      <c r="U319" s="1694">
        <v>4061</v>
      </c>
      <c r="V319" s="3">
        <f>IFERROR(Table5[[#This Row],[Actual Redline Completed Footage UG]]/Table5[[#This Row],[Footage UG]], 0)</f>
        <v>1</v>
      </c>
      <c r="W319" s="1691">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70">
        <v>85</v>
      </c>
      <c r="I320" s="365" t="s">
        <v>847</v>
      </c>
      <c r="J320" s="1025" t="s">
        <v>30</v>
      </c>
      <c r="K320" s="353" t="s">
        <v>636</v>
      </c>
      <c r="L320" s="365" t="s">
        <v>128</v>
      </c>
      <c r="M320" s="1204">
        <v>56492</v>
      </c>
      <c r="N320" s="896"/>
      <c r="O320" s="1312"/>
      <c r="P320" s="1204">
        <v>56492</v>
      </c>
      <c r="Q320" s="365" t="s">
        <v>128</v>
      </c>
      <c r="R320" s="1450" t="s">
        <v>38</v>
      </c>
      <c r="S320" s="1672">
        <v>46170</v>
      </c>
      <c r="T320" s="1673">
        <v>4054</v>
      </c>
      <c r="U320" s="1694">
        <v>4212</v>
      </c>
      <c r="V320" s="3">
        <f>IFERROR(Table5[[#This Row],[Actual Redline Completed Footage UG]]/Table5[[#This Row],[Footage UG]], 0)</f>
        <v>1.0389738529847066</v>
      </c>
      <c r="W320" s="1672">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70">
        <v>56</v>
      </c>
      <c r="I321" s="1022" t="s">
        <v>847</v>
      </c>
      <c r="J321" s="1025" t="s">
        <v>30</v>
      </c>
      <c r="K321" s="353" t="s">
        <v>636</v>
      </c>
      <c r="L321" s="365" t="s">
        <v>128</v>
      </c>
      <c r="M321" s="1204">
        <v>42220</v>
      </c>
      <c r="N321" s="896"/>
      <c r="O321" s="1312"/>
      <c r="P321" s="1204">
        <v>42220</v>
      </c>
      <c r="Q321" s="365" t="s">
        <v>128</v>
      </c>
      <c r="R321" s="1450" t="s">
        <v>38</v>
      </c>
      <c r="S321" s="1672">
        <v>46170</v>
      </c>
      <c r="T321" s="1673">
        <v>3090</v>
      </c>
      <c r="U321" s="1694">
        <v>2998</v>
      </c>
      <c r="V321" s="1202">
        <f ca="1">IFERROR($W321/$V321, 0)</f>
        <v>0.9702265372168285</v>
      </c>
      <c r="W321" s="1672">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636</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636</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636</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988</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636</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991</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988</v>
      </c>
      <c r="AB329" s="366" t="s">
        <v>988</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70">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70">
        <v>63</v>
      </c>
      <c r="I335" s="365" t="s">
        <v>847</v>
      </c>
      <c r="J335" s="1025" t="s">
        <v>30</v>
      </c>
      <c r="K335" s="1339">
        <v>46174</v>
      </c>
      <c r="L335" s="365" t="s">
        <v>128</v>
      </c>
      <c r="M335" s="1204">
        <v>54827.5</v>
      </c>
      <c r="N335" s="896"/>
      <c r="O335" s="906"/>
      <c r="P335" s="1204">
        <v>54827.5</v>
      </c>
      <c r="Q335" s="365" t="s">
        <v>128</v>
      </c>
      <c r="R335" s="1492" t="s">
        <v>38</v>
      </c>
      <c r="S335" s="1672">
        <v>46183</v>
      </c>
      <c r="T335" s="1673">
        <v>4414</v>
      </c>
      <c r="U335" s="1491">
        <v>4493</v>
      </c>
      <c r="V335" s="3">
        <f>IFERROR(Table5[[#This Row],[Actual Redline Completed Footage UG]]/Table5[[#This Row],[Footage UG]], 0)</f>
        <v>1.017897598550068</v>
      </c>
      <c r="W335" s="1672">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636</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636</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988</v>
      </c>
      <c r="AB339" s="366" t="s">
        <v>988</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636</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988</v>
      </c>
      <c r="AB340" s="366" t="s">
        <v>988</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636</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988</v>
      </c>
      <c r="AB341" s="366" t="s">
        <v>988</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910</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636</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988</v>
      </c>
      <c r="AB343" s="366" t="s">
        <v>988</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636</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910</v>
      </c>
      <c r="AB344" s="366" t="s">
        <v>988</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636</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7">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988</v>
      </c>
      <c r="AC349" s="594"/>
    </row>
    <row r="350" spans="1:29" ht="39.75" customHeight="1">
      <c r="A350" s="1620" t="s">
        <v>1611</v>
      </c>
      <c r="B350" s="1288" t="s">
        <v>43</v>
      </c>
      <c r="C350" s="1233">
        <v>46173</v>
      </c>
      <c r="D350" s="1621" t="s">
        <v>62</v>
      </c>
      <c r="E350" s="1233">
        <v>46029</v>
      </c>
      <c r="F350" s="1289" t="s">
        <v>955</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988</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636</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750</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636</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1061</v>
      </c>
      <c r="AB355" s="366" t="s">
        <v>1061</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988</v>
      </c>
      <c r="AB356" s="366" t="s">
        <v>988</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988</v>
      </c>
      <c r="AB360" s="366" t="s">
        <v>988</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988</v>
      </c>
      <c r="AB361" s="366" t="s">
        <v>988</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988</v>
      </c>
      <c r="AB362" s="366" t="s">
        <v>988</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988</v>
      </c>
      <c r="AB363" s="366" t="s">
        <v>988</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988</v>
      </c>
      <c r="AB364" s="366" t="s">
        <v>988</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988</v>
      </c>
      <c r="AB365" s="366" t="s">
        <v>988</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991</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988</v>
      </c>
      <c r="AB368" s="366" t="s">
        <v>988</v>
      </c>
      <c r="AC368" s="701" t="s">
        <v>968</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968</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988</v>
      </c>
      <c r="AB370" s="366" t="s">
        <v>988</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636</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988</v>
      </c>
      <c r="AB373" s="366" t="s">
        <v>988</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636</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988</v>
      </c>
      <c r="AB374" s="366" t="s">
        <v>988</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636</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976</v>
      </c>
      <c r="O379" s="410" t="s">
        <v>977</v>
      </c>
      <c r="P379" s="1246" t="s">
        <v>978</v>
      </c>
      <c r="Q379" s="383" t="s">
        <v>112</v>
      </c>
      <c r="R379" s="383" t="s">
        <v>115</v>
      </c>
      <c r="S379" s="335" t="s">
        <v>116</v>
      </c>
      <c r="T379" s="335" t="s">
        <v>87</v>
      </c>
      <c r="U379" s="335" t="s">
        <v>559</v>
      </c>
      <c r="V379" s="925" t="s">
        <v>519</v>
      </c>
      <c r="W379" s="925" t="s">
        <v>561</v>
      </c>
      <c r="X379" s="935" t="s">
        <v>563</v>
      </c>
      <c r="Y379" s="946" t="s">
        <v>521</v>
      </c>
      <c r="Z379" s="946" t="s">
        <v>1650</v>
      </c>
      <c r="AA379" s="946" t="s">
        <v>979</v>
      </c>
      <c r="AB379" s="946" t="s">
        <v>1651</v>
      </c>
      <c r="AC379" s="1120" t="s">
        <v>981</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976</v>
      </c>
      <c r="Q389" s="942" t="s">
        <v>115</v>
      </c>
      <c r="R389" s="944" t="s">
        <v>116</v>
      </c>
      <c r="S389" s="944" t="s">
        <v>556</v>
      </c>
      <c r="T389" s="944" t="s">
        <v>1658</v>
      </c>
      <c r="U389" s="944" t="s">
        <v>1659</v>
      </c>
      <c r="V389" s="944" t="s">
        <v>979</v>
      </c>
      <c r="W389" s="944" t="s">
        <v>87</v>
      </c>
      <c r="X389" s="944" t="s">
        <v>559</v>
      </c>
      <c r="Y389" s="925" t="s">
        <v>560</v>
      </c>
      <c r="Z389" s="925" t="s">
        <v>519</v>
      </c>
      <c r="AA389" s="925" t="s">
        <v>561</v>
      </c>
      <c r="AB389" s="948" t="s">
        <v>981</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636</v>
      </c>
      <c r="S390" s="366" t="s">
        <v>636</v>
      </c>
      <c r="T390" s="366" t="s">
        <v>636</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636</v>
      </c>
      <c r="S391" s="366" t="s">
        <v>636</v>
      </c>
      <c r="T391" s="366" t="s">
        <v>636</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8"/>
  <sheetViews>
    <sheetView topLeftCell="A1945"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1023</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1023</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998</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982</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982</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982</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1027</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982</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1027</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982</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1027</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633</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982</v>
      </c>
      <c r="D839">
        <v>986</v>
      </c>
      <c r="G839">
        <v>986</v>
      </c>
    </row>
    <row r="840" spans="1:7">
      <c r="A840" t="s">
        <v>1707</v>
      </c>
      <c r="B840">
        <v>916</v>
      </c>
      <c r="C840">
        <v>144</v>
      </c>
      <c r="G840">
        <v>1060</v>
      </c>
    </row>
    <row r="841" spans="1:7">
      <c r="A841" t="s">
        <v>1193</v>
      </c>
    </row>
    <row r="842" spans="1:7">
      <c r="A842" t="s">
        <v>1189</v>
      </c>
    </row>
    <row r="843" spans="1:7">
      <c r="A843" t="s">
        <v>633</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994</v>
      </c>
      <c r="B847">
        <v>60</v>
      </c>
      <c r="C847">
        <v>219</v>
      </c>
      <c r="G847">
        <v>279</v>
      </c>
    </row>
    <row r="848" spans="1:7">
      <c r="A848" t="s">
        <v>1297</v>
      </c>
      <c r="D848">
        <v>240</v>
      </c>
      <c r="G848">
        <v>240</v>
      </c>
    </row>
    <row r="849" spans="1:7">
      <c r="A849" t="s">
        <v>1712</v>
      </c>
      <c r="C849">
        <v>1603</v>
      </c>
      <c r="D849">
        <v>791</v>
      </c>
      <c r="E849">
        <v>2803</v>
      </c>
      <c r="G849">
        <v>5197</v>
      </c>
    </row>
    <row r="850" spans="1:7">
      <c r="A850" t="s">
        <v>1013</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1019</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1013</v>
      </c>
      <c r="B867">
        <v>1100</v>
      </c>
      <c r="C867">
        <v>527</v>
      </c>
      <c r="D867">
        <v>553</v>
      </c>
      <c r="G867">
        <v>2180</v>
      </c>
    </row>
    <row r="868" spans="1:7">
      <c r="A868" t="s">
        <v>1203</v>
      </c>
      <c r="C868">
        <v>230</v>
      </c>
      <c r="G868">
        <v>230</v>
      </c>
    </row>
    <row r="869" spans="1:7">
      <c r="A869" t="s">
        <v>1191</v>
      </c>
      <c r="B869">
        <v>853</v>
      </c>
      <c r="G869">
        <v>853</v>
      </c>
    </row>
    <row r="870" spans="1:7">
      <c r="A870" t="s">
        <v>1019</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1076</v>
      </c>
      <c r="D873">
        <v>1624</v>
      </c>
      <c r="E873">
        <v>551</v>
      </c>
      <c r="G873">
        <v>2175</v>
      </c>
    </row>
    <row r="874" spans="1:7">
      <c r="A874" t="s">
        <v>1017</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982</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1013</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1076</v>
      </c>
      <c r="F895">
        <v>168</v>
      </c>
      <c r="G895">
        <v>168</v>
      </c>
    </row>
    <row r="896" spans="1:7">
      <c r="A896" t="s">
        <v>1017</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1005</v>
      </c>
      <c r="D899">
        <v>3179</v>
      </c>
      <c r="G899">
        <v>3179</v>
      </c>
    </row>
    <row r="900" spans="1:7">
      <c r="A900" t="s">
        <v>1293</v>
      </c>
      <c r="E900">
        <v>978</v>
      </c>
      <c r="G900">
        <v>978</v>
      </c>
    </row>
    <row r="901" spans="1:7">
      <c r="A901" t="s">
        <v>1306</v>
      </c>
      <c r="E901">
        <v>502</v>
      </c>
      <c r="G901">
        <v>502</v>
      </c>
    </row>
    <row r="902" spans="1:7">
      <c r="A902" t="s">
        <v>1007</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982</v>
      </c>
    </row>
    <row r="911" spans="1:7">
      <c r="A911" t="s">
        <v>1027</v>
      </c>
      <c r="F911">
        <v>569</v>
      </c>
      <c r="G911">
        <v>569</v>
      </c>
    </row>
    <row r="912" spans="1:7">
      <c r="A912" t="s">
        <v>1643</v>
      </c>
    </row>
    <row r="913" spans="1:7">
      <c r="A913" t="s">
        <v>994</v>
      </c>
      <c r="D913">
        <v>150</v>
      </c>
      <c r="G913">
        <v>150</v>
      </c>
    </row>
    <row r="914" spans="1:7">
      <c r="A914" t="s">
        <v>1019</v>
      </c>
    </row>
    <row r="915" spans="1:7">
      <c r="A915" t="s">
        <v>1231</v>
      </c>
      <c r="B915">
        <v>701</v>
      </c>
      <c r="G915">
        <v>701</v>
      </c>
    </row>
    <row r="916" spans="1:7">
      <c r="A916" t="s">
        <v>1076</v>
      </c>
      <c r="B916">
        <v>463</v>
      </c>
      <c r="C916">
        <v>633</v>
      </c>
      <c r="D916">
        <v>625</v>
      </c>
      <c r="G916">
        <v>1721</v>
      </c>
    </row>
    <row r="917" spans="1:7">
      <c r="A917" t="s">
        <v>1017</v>
      </c>
    </row>
    <row r="918" spans="1:7">
      <c r="A918" t="s">
        <v>1005</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1007</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1088</v>
      </c>
      <c r="B924">
        <v>207</v>
      </c>
      <c r="G924">
        <v>207</v>
      </c>
    </row>
    <row r="925" spans="1:7">
      <c r="A925" t="s">
        <v>1418</v>
      </c>
      <c r="C925">
        <v>1691</v>
      </c>
      <c r="D925">
        <v>1998</v>
      </c>
      <c r="E925">
        <v>760</v>
      </c>
      <c r="F925">
        <v>3975</v>
      </c>
      <c r="G925">
        <v>8424</v>
      </c>
    </row>
    <row r="926" spans="1:7">
      <c r="A926" t="s">
        <v>1309</v>
      </c>
      <c r="D926">
        <v>1031</v>
      </c>
      <c r="G926">
        <v>1031</v>
      </c>
    </row>
    <row r="927" spans="1:7">
      <c r="A927" t="s">
        <v>1074</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1019</v>
      </c>
    </row>
    <row r="942" spans="1:7">
      <c r="A942" t="s">
        <v>1231</v>
      </c>
      <c r="B942">
        <v>138</v>
      </c>
      <c r="G942">
        <v>138</v>
      </c>
    </row>
    <row r="943" spans="1:7">
      <c r="A943" t="s">
        <v>1017</v>
      </c>
    </row>
    <row r="944" spans="1:7">
      <c r="A944" t="s">
        <v>1005</v>
      </c>
      <c r="B944">
        <v>96</v>
      </c>
      <c r="G944">
        <v>96</v>
      </c>
    </row>
    <row r="945" spans="1:7">
      <c r="A945" t="s">
        <v>1293</v>
      </c>
      <c r="B945">
        <v>632</v>
      </c>
      <c r="G945">
        <v>632</v>
      </c>
    </row>
    <row r="946" spans="1:7">
      <c r="A946" t="s">
        <v>1306</v>
      </c>
      <c r="B946">
        <v>558</v>
      </c>
      <c r="G946">
        <v>558</v>
      </c>
    </row>
    <row r="947" spans="1:7">
      <c r="A947" t="s">
        <v>1007</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1010</v>
      </c>
      <c r="B951">
        <v>435</v>
      </c>
      <c r="E951">
        <v>1123</v>
      </c>
      <c r="G951">
        <v>1558</v>
      </c>
    </row>
    <row r="952" spans="1:7">
      <c r="A952" t="s">
        <v>1207</v>
      </c>
      <c r="D952">
        <v>1580</v>
      </c>
      <c r="E952">
        <v>1258</v>
      </c>
      <c r="G952">
        <v>2838</v>
      </c>
    </row>
    <row r="953" spans="1:7">
      <c r="A953" t="s">
        <v>1205</v>
      </c>
      <c r="D953">
        <v>877</v>
      </c>
      <c r="E953">
        <v>814</v>
      </c>
      <c r="G953">
        <v>1691</v>
      </c>
    </row>
    <row r="954" spans="1:7">
      <c r="A954" t="s">
        <v>1000</v>
      </c>
      <c r="D954">
        <v>711</v>
      </c>
      <c r="E954">
        <v>325</v>
      </c>
      <c r="F954">
        <v>430</v>
      </c>
      <c r="G954">
        <v>1466</v>
      </c>
    </row>
    <row r="955" spans="1:7">
      <c r="A955" t="s">
        <v>918</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1007</v>
      </c>
      <c r="B973">
        <v>420</v>
      </c>
      <c r="G973">
        <v>420</v>
      </c>
    </row>
    <row r="974" spans="1:7">
      <c r="A974" t="s">
        <v>1309</v>
      </c>
    </row>
    <row r="975" spans="1:7">
      <c r="A975" t="s">
        <v>1010</v>
      </c>
      <c r="C975">
        <v>1917</v>
      </c>
      <c r="E975">
        <v>272</v>
      </c>
      <c r="G975">
        <v>2189</v>
      </c>
    </row>
    <row r="976" spans="1:7">
      <c r="A976" t="s">
        <v>1205</v>
      </c>
      <c r="B976">
        <v>956</v>
      </c>
      <c r="G976">
        <v>956</v>
      </c>
    </row>
    <row r="977" spans="1:7">
      <c r="A977" t="s">
        <v>1000</v>
      </c>
      <c r="E977">
        <v>195</v>
      </c>
      <c r="G977">
        <v>195</v>
      </c>
    </row>
    <row r="978" spans="1:7">
      <c r="A978" t="s">
        <v>918</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920</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1076</v>
      </c>
    </row>
    <row r="1009" spans="1:7">
      <c r="A1009" t="s">
        <v>1017</v>
      </c>
    </row>
    <row r="1010" spans="1:7">
      <c r="A1010" t="s">
        <v>1005</v>
      </c>
    </row>
    <row r="1011" spans="1:7">
      <c r="A1011" t="s">
        <v>1007</v>
      </c>
      <c r="D1011">
        <v>426</v>
      </c>
      <c r="G1011">
        <v>426</v>
      </c>
    </row>
    <row r="1012" spans="1:7">
      <c r="A1012" t="s">
        <v>1074</v>
      </c>
    </row>
    <row r="1013" spans="1:7">
      <c r="A1013" t="s">
        <v>1445</v>
      </c>
    </row>
    <row r="1014" spans="1:7">
      <c r="A1014" t="s">
        <v>1451</v>
      </c>
      <c r="C1014">
        <v>1175</v>
      </c>
      <c r="G1014">
        <v>1175</v>
      </c>
    </row>
    <row r="1015" spans="1:7">
      <c r="A1015" t="s">
        <v>1448</v>
      </c>
      <c r="C1015">
        <v>996</v>
      </c>
      <c r="G1015">
        <v>996</v>
      </c>
    </row>
    <row r="1016" spans="1:7">
      <c r="A1016" t="s">
        <v>1010</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915</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915</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1030</v>
      </c>
      <c r="C1129">
        <v>890</v>
      </c>
      <c r="D1129">
        <v>1810</v>
      </c>
      <c r="E1129">
        <v>967</v>
      </c>
      <c r="G1129">
        <v>3667</v>
      </c>
    </row>
    <row r="1130" spans="1:7">
      <c r="A1130" t="s">
        <v>922</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915</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915</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1074</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1044</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1085</v>
      </c>
      <c r="F1196">
        <v>0</v>
      </c>
      <c r="G1196">
        <v>0</v>
      </c>
    </row>
    <row r="1197" spans="1:7">
      <c r="A1197" t="s">
        <v>912</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1088</v>
      </c>
    </row>
    <row r="1210" spans="1:7">
      <c r="A1210" t="s">
        <v>1501</v>
      </c>
    </row>
    <row r="1211" spans="1:7">
      <c r="A1211" t="s">
        <v>1044</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912</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677</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683</v>
      </c>
      <c r="D1256">
        <v>2000</v>
      </c>
      <c r="E1256">
        <v>970</v>
      </c>
      <c r="G1256">
        <v>2970</v>
      </c>
    </row>
    <row r="1257" spans="1:7">
      <c r="A1257" t="s">
        <v>1014</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1044</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1014</v>
      </c>
      <c r="B1287">
        <v>1530</v>
      </c>
      <c r="C1287">
        <v>388</v>
      </c>
      <c r="E1287">
        <v>470</v>
      </c>
      <c r="G1287">
        <v>2388</v>
      </c>
    </row>
    <row r="1288" spans="1:7">
      <c r="A1288" t="s">
        <v>1226</v>
      </c>
      <c r="C1288">
        <v>1758</v>
      </c>
      <c r="D1288">
        <v>1363</v>
      </c>
      <c r="G1288">
        <v>3121</v>
      </c>
    </row>
    <row r="1289" spans="1:7">
      <c r="A1289" t="s">
        <v>1083</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1007</v>
      </c>
    </row>
    <row r="1299" spans="1:7">
      <c r="A1299" t="s">
        <v>1501</v>
      </c>
      <c r="E1299">
        <v>253</v>
      </c>
      <c r="G1299">
        <v>253</v>
      </c>
    </row>
    <row r="1300" spans="1:7">
      <c r="A1300" t="s">
        <v>1044</v>
      </c>
    </row>
    <row r="1301" spans="1:7">
      <c r="A1301" t="s">
        <v>540</v>
      </c>
    </row>
    <row r="1302" spans="1:7">
      <c r="A1302" t="s">
        <v>1729</v>
      </c>
    </row>
    <row r="1303" spans="1:7">
      <c r="A1303" t="s">
        <v>1730</v>
      </c>
    </row>
    <row r="1304" spans="1:7">
      <c r="A1304" t="s">
        <v>677</v>
      </c>
      <c r="D1304">
        <v>1809</v>
      </c>
      <c r="E1304">
        <v>696</v>
      </c>
      <c r="F1304">
        <v>3</v>
      </c>
      <c r="G1304">
        <v>2508</v>
      </c>
    </row>
    <row r="1305" spans="1:7">
      <c r="A1305" t="s">
        <v>1223</v>
      </c>
      <c r="B1305">
        <v>505</v>
      </c>
      <c r="G1305">
        <v>505</v>
      </c>
    </row>
    <row r="1306" spans="1:7">
      <c r="A1306" t="s">
        <v>1220</v>
      </c>
    </row>
    <row r="1307" spans="1:7">
      <c r="A1307" t="s">
        <v>1226</v>
      </c>
    </row>
    <row r="1308" spans="1:7">
      <c r="A1308" t="s">
        <v>1083</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1044</v>
      </c>
    </row>
    <row r="1322" spans="1:7">
      <c r="A1322" t="s">
        <v>1083</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1041</v>
      </c>
      <c r="C1327">
        <v>817</v>
      </c>
      <c r="G1327">
        <v>817</v>
      </c>
    </row>
    <row r="1328" spans="1:7">
      <c r="A1328" t="s">
        <v>885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1085</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990</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1085</v>
      </c>
      <c r="B1351">
        <v>1274</v>
      </c>
      <c r="C1351">
        <v>1073</v>
      </c>
      <c r="D1351">
        <v>271</v>
      </c>
      <c r="G1351">
        <v>2618</v>
      </c>
    </row>
    <row r="1352" spans="1:7">
      <c r="A1352" t="s">
        <v>1603</v>
      </c>
      <c r="E1352">
        <v>1033</v>
      </c>
      <c r="G1352">
        <v>1033</v>
      </c>
    </row>
    <row r="1353" spans="1:7">
      <c r="A1353" t="s">
        <v>677</v>
      </c>
      <c r="D1353">
        <v>667</v>
      </c>
      <c r="G1353">
        <v>667</v>
      </c>
    </row>
    <row r="1354" spans="1:7">
      <c r="A1354" t="s">
        <v>1123</v>
      </c>
      <c r="B1354">
        <v>1044</v>
      </c>
      <c r="G1354">
        <v>1044</v>
      </c>
    </row>
    <row r="1355" spans="1:7">
      <c r="A1355" t="s">
        <v>885</v>
      </c>
      <c r="C1355">
        <v>1062</v>
      </c>
      <c r="D1355">
        <v>1318</v>
      </c>
      <c r="E1355">
        <v>1165</v>
      </c>
      <c r="G1355">
        <v>3545</v>
      </c>
    </row>
    <row r="1356" spans="1:7">
      <c r="A1356" t="s">
        <v>680</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1030</v>
      </c>
      <c r="C1367">
        <v>179</v>
      </c>
      <c r="G1367">
        <v>179</v>
      </c>
    </row>
    <row r="1368" spans="1:7">
      <c r="A1368" t="s">
        <v>1085</v>
      </c>
    </row>
    <row r="1369" spans="1:7">
      <c r="A1369" t="s">
        <v>1123</v>
      </c>
    </row>
    <row r="1370" spans="1:7">
      <c r="A1370" t="s">
        <v>885</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1033</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1033</v>
      </c>
      <c r="B1383">
        <v>570</v>
      </c>
      <c r="G1383">
        <v>570</v>
      </c>
    </row>
    <row r="1384" spans="1:7">
      <c r="A1384" t="s">
        <v>1068</v>
      </c>
      <c r="B1384">
        <v>1146</v>
      </c>
      <c r="C1384">
        <v>308</v>
      </c>
      <c r="D1384">
        <v>300</v>
      </c>
      <c r="F1384">
        <v>510</v>
      </c>
      <c r="G1384">
        <v>2264</v>
      </c>
    </row>
    <row r="1385" spans="1:7">
      <c r="A1385" t="s">
        <v>883</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1030</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888</v>
      </c>
      <c r="E1398">
        <v>646</v>
      </c>
      <c r="F1398">
        <v>212</v>
      </c>
      <c r="G1398">
        <v>858</v>
      </c>
    </row>
    <row r="1399" spans="1:7">
      <c r="A1399" t="s">
        <v>1033</v>
      </c>
      <c r="B1399">
        <v>307</v>
      </c>
      <c r="C1399">
        <v>872</v>
      </c>
      <c r="D1399">
        <v>312</v>
      </c>
      <c r="E1399">
        <v>287</v>
      </c>
      <c r="G1399">
        <v>1778</v>
      </c>
    </row>
    <row r="1400" spans="1:7">
      <c r="A1400" t="s">
        <v>1068</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985</v>
      </c>
      <c r="B1403">
        <v>1163</v>
      </c>
      <c r="G1403">
        <v>1163</v>
      </c>
    </row>
    <row r="1404" spans="1:7">
      <c r="A1404" t="s">
        <v>1211</v>
      </c>
      <c r="C1404">
        <v>560</v>
      </c>
      <c r="D1404">
        <v>367</v>
      </c>
      <c r="G1404">
        <v>927</v>
      </c>
    </row>
    <row r="1405" spans="1:7">
      <c r="A1405" t="s">
        <v>1560</v>
      </c>
    </row>
    <row r="1406" spans="1:7">
      <c r="A1406" t="s">
        <v>1078</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1007</v>
      </c>
      <c r="E1417">
        <v>438</v>
      </c>
      <c r="G1417">
        <v>438</v>
      </c>
    </row>
    <row r="1418" spans="1:7">
      <c r="A1418" t="s">
        <v>1030</v>
      </c>
    </row>
    <row r="1419" spans="1:7">
      <c r="A1419" t="s">
        <v>888</v>
      </c>
      <c r="B1419">
        <v>225</v>
      </c>
      <c r="C1419">
        <v>135</v>
      </c>
      <c r="D1419">
        <v>494</v>
      </c>
      <c r="E1419">
        <v>333</v>
      </c>
      <c r="F1419">
        <v>377</v>
      </c>
      <c r="G1419">
        <v>1564</v>
      </c>
    </row>
    <row r="1420" spans="1:7">
      <c r="A1420" t="s">
        <v>1033</v>
      </c>
    </row>
    <row r="1421" spans="1:7">
      <c r="A1421" t="s">
        <v>1068</v>
      </c>
    </row>
    <row r="1422" spans="1:7">
      <c r="A1422" t="s">
        <v>1335</v>
      </c>
      <c r="D1422">
        <v>2020</v>
      </c>
      <c r="E1422">
        <v>1855</v>
      </c>
      <c r="F1422">
        <v>1609</v>
      </c>
      <c r="G1422">
        <v>5484</v>
      </c>
    </row>
    <row r="1423" spans="1:7">
      <c r="A1423" t="s">
        <v>1020</v>
      </c>
      <c r="B1423">
        <v>735</v>
      </c>
      <c r="C1423">
        <v>755</v>
      </c>
      <c r="D1423">
        <v>897</v>
      </c>
      <c r="E1423">
        <v>583</v>
      </c>
      <c r="G1423">
        <v>2970</v>
      </c>
    </row>
    <row r="1424" spans="1:7">
      <c r="A1424" t="s">
        <v>1738</v>
      </c>
      <c r="C1424">
        <v>513</v>
      </c>
      <c r="G1424">
        <v>513</v>
      </c>
    </row>
    <row r="1425" spans="1:7">
      <c r="A1425" t="s">
        <v>908</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888</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1036</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1036</v>
      </c>
      <c r="C1456">
        <v>400</v>
      </c>
      <c r="G1456">
        <v>400</v>
      </c>
    </row>
    <row r="1457" spans="1:7">
      <c r="A1457" t="s">
        <v>1345</v>
      </c>
    </row>
    <row r="1458" spans="1:7">
      <c r="A1458" t="s">
        <v>1361</v>
      </c>
    </row>
    <row r="1459" spans="1:7">
      <c r="A1459" t="s">
        <v>1348</v>
      </c>
    </row>
    <row r="1460" spans="1:7">
      <c r="A1460" t="s">
        <v>1359</v>
      </c>
    </row>
    <row r="1461" spans="1:7">
      <c r="A1461" t="s">
        <v>1038</v>
      </c>
      <c r="B1461">
        <v>1360</v>
      </c>
      <c r="G1461">
        <v>1360</v>
      </c>
    </row>
    <row r="1462" spans="1:7">
      <c r="A1462" t="s">
        <v>1351</v>
      </c>
      <c r="C1462">
        <v>102</v>
      </c>
      <c r="G1462">
        <v>102</v>
      </c>
    </row>
    <row r="1463" spans="1:7">
      <c r="A1463" t="s">
        <v>1353</v>
      </c>
      <c r="C1463">
        <v>417</v>
      </c>
      <c r="G1463">
        <v>417</v>
      </c>
    </row>
    <row r="1464" spans="1:7">
      <c r="A1464" t="s">
        <v>1070</v>
      </c>
      <c r="D1464">
        <v>1036</v>
      </c>
      <c r="G1464">
        <v>1036</v>
      </c>
    </row>
    <row r="1465" spans="1:7">
      <c r="A1465" t="s">
        <v>1072</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1036</v>
      </c>
    </row>
    <row r="1474" spans="1:7">
      <c r="A1474" t="s">
        <v>1038</v>
      </c>
    </row>
    <row r="1475" spans="1:7">
      <c r="A1475" t="s">
        <v>1351</v>
      </c>
    </row>
    <row r="1476" spans="1:7">
      <c r="A1476" t="s">
        <v>1353</v>
      </c>
    </row>
    <row r="1477" spans="1:7">
      <c r="A1477" t="s">
        <v>1072</v>
      </c>
      <c r="B1477">
        <v>2719</v>
      </c>
      <c r="C1477">
        <v>2206</v>
      </c>
      <c r="D1477">
        <v>2612</v>
      </c>
      <c r="E1477">
        <v>1765</v>
      </c>
      <c r="F1477">
        <v>1356</v>
      </c>
      <c r="G1477">
        <v>10658</v>
      </c>
    </row>
    <row r="1478" spans="1:7">
      <c r="A1478" t="s">
        <v>1740</v>
      </c>
    </row>
    <row r="1479" spans="1:7">
      <c r="A1479" t="s">
        <v>995</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908</v>
      </c>
      <c r="B1486">
        <v>572</v>
      </c>
      <c r="C1486">
        <v>776</v>
      </c>
      <c r="D1486">
        <v>1009</v>
      </c>
      <c r="E1486">
        <v>770</v>
      </c>
      <c r="G1486">
        <v>3127</v>
      </c>
    </row>
    <row r="1487" spans="1:7">
      <c r="A1487" t="s">
        <v>1070</v>
      </c>
    </row>
    <row r="1488" spans="1:7">
      <c r="A1488" t="s">
        <v>1072</v>
      </c>
      <c r="B1488">
        <v>1212</v>
      </c>
      <c r="C1488">
        <v>866</v>
      </c>
      <c r="D1488">
        <v>969</v>
      </c>
      <c r="E1488">
        <v>262</v>
      </c>
      <c r="G1488">
        <v>3309</v>
      </c>
    </row>
    <row r="1489" spans="1:7">
      <c r="A1489" t="s">
        <v>995</v>
      </c>
      <c r="B1489">
        <v>940</v>
      </c>
      <c r="C1489">
        <v>1575</v>
      </c>
      <c r="D1489">
        <v>507</v>
      </c>
      <c r="F1489">
        <v>354</v>
      </c>
      <c r="G1489">
        <v>3376</v>
      </c>
    </row>
    <row r="1490" spans="1:7">
      <c r="A1490" t="s">
        <v>1063</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954</v>
      </c>
      <c r="D1497">
        <v>544</v>
      </c>
      <c r="E1497">
        <v>723</v>
      </c>
      <c r="F1497">
        <v>563</v>
      </c>
      <c r="G1497">
        <v>1830</v>
      </c>
    </row>
    <row r="1498" spans="1:7">
      <c r="A1498" t="s">
        <v>953</v>
      </c>
      <c r="C1498">
        <v>3749</v>
      </c>
      <c r="G1498">
        <v>3749</v>
      </c>
    </row>
    <row r="1499" spans="1:7">
      <c r="A1499" t="s">
        <v>1056</v>
      </c>
      <c r="F1499">
        <v>1587</v>
      </c>
      <c r="G1499">
        <v>1587</v>
      </c>
    </row>
    <row r="1500" spans="1:7">
      <c r="A1500" t="s">
        <v>925</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995</v>
      </c>
      <c r="B1508">
        <v>864</v>
      </c>
      <c r="C1508">
        <v>674</v>
      </c>
      <c r="D1508">
        <v>724</v>
      </c>
      <c r="E1508">
        <v>165</v>
      </c>
      <c r="G1508">
        <v>2427</v>
      </c>
    </row>
    <row r="1509" spans="1:7">
      <c r="A1509" t="s">
        <v>1063</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954</v>
      </c>
      <c r="B1513">
        <v>1246</v>
      </c>
      <c r="G1513">
        <v>1246</v>
      </c>
    </row>
    <row r="1514" spans="1:7">
      <c r="A1514" t="s">
        <v>1056</v>
      </c>
      <c r="B1514">
        <v>1339</v>
      </c>
      <c r="C1514">
        <v>857</v>
      </c>
      <c r="D1514">
        <v>32</v>
      </c>
      <c r="G1514">
        <v>2228</v>
      </c>
    </row>
    <row r="1515" spans="1:7">
      <c r="A1515" t="s">
        <v>925</v>
      </c>
      <c r="E1515">
        <v>2018</v>
      </c>
      <c r="F1515">
        <v>1563</v>
      </c>
      <c r="G1515">
        <v>3581</v>
      </c>
    </row>
    <row r="1516" spans="1:7">
      <c r="A1516" t="s">
        <v>951</v>
      </c>
      <c r="D1516">
        <v>440</v>
      </c>
      <c r="F1516">
        <v>549</v>
      </c>
      <c r="G1516">
        <v>989</v>
      </c>
    </row>
    <row r="1517" spans="1:7">
      <c r="A1517" t="s">
        <v>1741</v>
      </c>
      <c r="D1517">
        <v>641</v>
      </c>
      <c r="G1517">
        <v>641</v>
      </c>
    </row>
    <row r="1518" spans="1:7">
      <c r="A1518" t="s">
        <v>1050</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1000</v>
      </c>
      <c r="E1526">
        <v>513</v>
      </c>
      <c r="G1526">
        <v>513</v>
      </c>
    </row>
    <row r="1527" spans="1:7">
      <c r="A1527" t="s">
        <v>1072</v>
      </c>
    </row>
    <row r="1528" spans="1:7">
      <c r="A1528" t="s">
        <v>1063</v>
      </c>
      <c r="B1528">
        <v>757</v>
      </c>
      <c r="G1528">
        <v>757</v>
      </c>
    </row>
    <row r="1529" spans="1:7">
      <c r="A1529" t="s">
        <v>845</v>
      </c>
      <c r="C1529">
        <v>110</v>
      </c>
      <c r="G1529">
        <v>110</v>
      </c>
    </row>
    <row r="1530" spans="1:7">
      <c r="A1530" t="s">
        <v>954</v>
      </c>
      <c r="F1530">
        <v>630</v>
      </c>
      <c r="G1530">
        <v>630</v>
      </c>
    </row>
    <row r="1531" spans="1:7">
      <c r="A1531" t="s">
        <v>953</v>
      </c>
      <c r="D1531">
        <v>43</v>
      </c>
      <c r="E1531">
        <v>8</v>
      </c>
      <c r="G1531">
        <v>51</v>
      </c>
    </row>
    <row r="1532" spans="1:7">
      <c r="A1532" t="s">
        <v>925</v>
      </c>
      <c r="B1532">
        <v>699</v>
      </c>
      <c r="C1532">
        <v>463</v>
      </c>
      <c r="D1532">
        <v>561</v>
      </c>
      <c r="E1532">
        <v>129</v>
      </c>
      <c r="G1532">
        <v>1852</v>
      </c>
    </row>
    <row r="1533" spans="1:7">
      <c r="A1533" t="s">
        <v>951</v>
      </c>
      <c r="B1533">
        <v>847</v>
      </c>
      <c r="C1533">
        <v>555</v>
      </c>
      <c r="D1533">
        <v>831</v>
      </c>
      <c r="G1533">
        <v>2233</v>
      </c>
    </row>
    <row r="1534" spans="1:7">
      <c r="A1534" t="s">
        <v>1050</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757</v>
      </c>
      <c r="C1538">
        <v>521</v>
      </c>
      <c r="D1538">
        <v>701</v>
      </c>
      <c r="E1538">
        <v>707</v>
      </c>
      <c r="F1538">
        <v>512</v>
      </c>
      <c r="G1538">
        <v>2441</v>
      </c>
    </row>
    <row r="1539" spans="1:7">
      <c r="A1539" t="s">
        <v>1047</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1000</v>
      </c>
      <c r="D1547">
        <v>427</v>
      </c>
      <c r="G1547">
        <v>427</v>
      </c>
    </row>
    <row r="1548" spans="1:7">
      <c r="A1548" t="s">
        <v>990</v>
      </c>
    </row>
    <row r="1549" spans="1:7">
      <c r="A1549" t="s">
        <v>883</v>
      </c>
      <c r="D1549">
        <v>258</v>
      </c>
      <c r="G1549">
        <v>258</v>
      </c>
    </row>
    <row r="1550" spans="1:7">
      <c r="A1550" t="s">
        <v>1063</v>
      </c>
      <c r="B1550">
        <v>1627</v>
      </c>
      <c r="G1550">
        <v>1627</v>
      </c>
    </row>
    <row r="1551" spans="1:7">
      <c r="A1551" t="s">
        <v>1340</v>
      </c>
      <c r="E1551">
        <v>110</v>
      </c>
      <c r="G1551">
        <v>110</v>
      </c>
    </row>
    <row r="1552" spans="1:7">
      <c r="A1552" t="s">
        <v>954</v>
      </c>
      <c r="B1552">
        <v>114</v>
      </c>
      <c r="G1552">
        <v>114</v>
      </c>
    </row>
    <row r="1553" spans="1:7">
      <c r="A1553" t="s">
        <v>951</v>
      </c>
      <c r="B1553">
        <v>217</v>
      </c>
      <c r="G1553">
        <v>217</v>
      </c>
    </row>
    <row r="1554" spans="1:7">
      <c r="A1554" t="s">
        <v>1050</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757</v>
      </c>
    </row>
    <row r="1558" spans="1:7">
      <c r="A1558" t="s">
        <v>1047</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927</v>
      </c>
      <c r="C1562">
        <v>1520</v>
      </c>
      <c r="D1562">
        <v>413</v>
      </c>
      <c r="E1562">
        <v>1539</v>
      </c>
      <c r="F1562">
        <v>770</v>
      </c>
      <c r="G1562">
        <v>4242</v>
      </c>
    </row>
    <row r="1563" spans="1:7">
      <c r="A1563" t="s">
        <v>1553</v>
      </c>
      <c r="D1563">
        <v>675</v>
      </c>
      <c r="E1563">
        <v>1313</v>
      </c>
      <c r="G1563">
        <v>1988</v>
      </c>
    </row>
    <row r="1564" spans="1:7">
      <c r="A1564" t="s">
        <v>1059</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878</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990</v>
      </c>
      <c r="C1574">
        <v>245</v>
      </c>
      <c r="G1574">
        <v>245</v>
      </c>
    </row>
    <row r="1575" spans="1:7">
      <c r="A1575" t="s">
        <v>1265</v>
      </c>
    </row>
    <row r="1576" spans="1:7">
      <c r="A1576" t="s">
        <v>954</v>
      </c>
      <c r="F1576">
        <v>241</v>
      </c>
      <c r="G1576">
        <v>241</v>
      </c>
    </row>
    <row r="1577" spans="1:7">
      <c r="A1577" t="s">
        <v>953</v>
      </c>
    </row>
    <row r="1578" spans="1:7">
      <c r="A1578" t="s">
        <v>1047</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927</v>
      </c>
      <c r="B1582">
        <v>1126</v>
      </c>
      <c r="C1582">
        <v>879</v>
      </c>
      <c r="D1582">
        <v>218</v>
      </c>
      <c r="E1582">
        <v>71</v>
      </c>
      <c r="G1582">
        <v>2294</v>
      </c>
    </row>
    <row r="1583" spans="1:7">
      <c r="A1583" t="s">
        <v>1553</v>
      </c>
      <c r="C1583">
        <v>1000</v>
      </c>
      <c r="G1583">
        <v>1000</v>
      </c>
    </row>
    <row r="1584" spans="1:7">
      <c r="A1584" t="s">
        <v>1059</v>
      </c>
      <c r="B1584">
        <v>1210</v>
      </c>
      <c r="C1584">
        <v>1966</v>
      </c>
      <c r="D1584">
        <v>189</v>
      </c>
      <c r="G1584">
        <v>3365</v>
      </c>
    </row>
    <row r="1585" spans="1:7">
      <c r="A1585" t="s">
        <v>843</v>
      </c>
      <c r="C1585">
        <v>766</v>
      </c>
      <c r="G1585">
        <v>766</v>
      </c>
    </row>
    <row r="1586" spans="1:7">
      <c r="A1586" t="s">
        <v>878</v>
      </c>
      <c r="B1586">
        <v>280</v>
      </c>
      <c r="G1586">
        <v>280</v>
      </c>
    </row>
    <row r="1587" spans="1:7">
      <c r="A1587" t="s">
        <v>1053</v>
      </c>
      <c r="D1587">
        <v>2164</v>
      </c>
      <c r="E1587">
        <v>2748</v>
      </c>
      <c r="F1587">
        <v>1060</v>
      </c>
      <c r="G1587">
        <v>5972</v>
      </c>
    </row>
    <row r="1588" spans="1:7">
      <c r="A1588" t="s">
        <v>1743</v>
      </c>
      <c r="D1588">
        <v>1245</v>
      </c>
      <c r="E1588">
        <v>1344</v>
      </c>
      <c r="F1588">
        <v>803</v>
      </c>
      <c r="G1588">
        <v>3392</v>
      </c>
    </row>
    <row r="1589" spans="1:7">
      <c r="A1589" t="s">
        <v>865</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711</v>
      </c>
      <c r="E1598">
        <v>1196</v>
      </c>
      <c r="G1598">
        <v>1196</v>
      </c>
    </row>
    <row r="1599" spans="1:7">
      <c r="A1599" t="s">
        <v>889</v>
      </c>
      <c r="C1599">
        <v>465</v>
      </c>
      <c r="D1599">
        <v>193</v>
      </c>
      <c r="E1599">
        <v>1067</v>
      </c>
      <c r="F1599">
        <v>339</v>
      </c>
      <c r="G1599">
        <v>2064</v>
      </c>
    </row>
    <row r="1600" spans="1:7">
      <c r="A1600" t="s">
        <v>1555</v>
      </c>
    </row>
    <row r="1601" spans="1:7">
      <c r="A1601" t="s">
        <v>1743</v>
      </c>
      <c r="E1601">
        <v>176</v>
      </c>
      <c r="F1601">
        <v>2202</v>
      </c>
      <c r="G1601">
        <v>2378</v>
      </c>
    </row>
    <row r="1602" spans="1:7">
      <c r="A1602" t="s">
        <v>865</v>
      </c>
      <c r="C1602">
        <v>649</v>
      </c>
      <c r="D1602">
        <v>130</v>
      </c>
      <c r="E1602">
        <v>864</v>
      </c>
      <c r="G1602">
        <v>1643</v>
      </c>
    </row>
    <row r="1603" spans="1:7">
      <c r="A1603" t="s">
        <v>896</v>
      </c>
      <c r="C1603">
        <v>1157</v>
      </c>
      <c r="G1603">
        <v>1157</v>
      </c>
    </row>
    <row r="1604" spans="1:7">
      <c r="A1604" t="s">
        <v>1545</v>
      </c>
      <c r="C1604">
        <v>2456</v>
      </c>
      <c r="D1604">
        <v>2095</v>
      </c>
      <c r="G1604">
        <v>4551</v>
      </c>
    </row>
    <row r="1605" spans="1:7">
      <c r="A1605" t="s">
        <v>956</v>
      </c>
      <c r="C1605">
        <v>591</v>
      </c>
      <c r="D1605">
        <v>670</v>
      </c>
      <c r="E1605">
        <v>622</v>
      </c>
      <c r="F1605">
        <v>664</v>
      </c>
      <c r="G1605">
        <v>2547</v>
      </c>
    </row>
    <row r="1606" spans="1:7">
      <c r="A1606" t="s">
        <v>1543</v>
      </c>
      <c r="D1606">
        <v>420</v>
      </c>
      <c r="E1606">
        <v>690</v>
      </c>
      <c r="G1606">
        <v>1110</v>
      </c>
    </row>
    <row r="1607" spans="1:7">
      <c r="A1607" t="s">
        <v>930</v>
      </c>
      <c r="D1607">
        <v>1110</v>
      </c>
      <c r="E1607">
        <v>1904</v>
      </c>
      <c r="F1607">
        <v>836</v>
      </c>
      <c r="G1607">
        <v>3850</v>
      </c>
    </row>
    <row r="1608" spans="1:7">
      <c r="A1608" t="s">
        <v>892</v>
      </c>
      <c r="E1608">
        <v>319</v>
      </c>
      <c r="F1608">
        <v>446</v>
      </c>
      <c r="G1608">
        <v>765</v>
      </c>
    </row>
    <row r="1609" spans="1:7">
      <c r="A1609" t="s">
        <v>1573</v>
      </c>
      <c r="E1609">
        <v>1251</v>
      </c>
      <c r="F1609">
        <v>2149</v>
      </c>
      <c r="G1609">
        <v>3400</v>
      </c>
    </row>
    <row r="1610" spans="1:7">
      <c r="A1610" t="s">
        <v>1066</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954</v>
      </c>
      <c r="C1616">
        <v>18</v>
      </c>
      <c r="D1616">
        <v>57</v>
      </c>
      <c r="E1616">
        <v>248</v>
      </c>
      <c r="G1616">
        <v>323</v>
      </c>
    </row>
    <row r="1617" spans="1:7">
      <c r="A1617" t="s">
        <v>953</v>
      </c>
      <c r="C1617">
        <v>63</v>
      </c>
      <c r="G1617">
        <v>63</v>
      </c>
    </row>
    <row r="1618" spans="1:7">
      <c r="A1618" t="s">
        <v>1611</v>
      </c>
      <c r="B1618">
        <v>54</v>
      </c>
      <c r="G1618">
        <v>54</v>
      </c>
    </row>
    <row r="1619" spans="1:7">
      <c r="A1619" t="s">
        <v>711</v>
      </c>
      <c r="F1619">
        <v>241</v>
      </c>
      <c r="G1619">
        <v>241</v>
      </c>
    </row>
    <row r="1620" spans="1:7">
      <c r="A1620" t="s">
        <v>889</v>
      </c>
      <c r="C1620">
        <v>411</v>
      </c>
      <c r="D1620">
        <v>237</v>
      </c>
      <c r="F1620">
        <v>26</v>
      </c>
      <c r="G1620">
        <v>674</v>
      </c>
    </row>
    <row r="1621" spans="1:7">
      <c r="A1621" t="s">
        <v>843</v>
      </c>
    </row>
    <row r="1622" spans="1:7">
      <c r="A1622" t="s">
        <v>1619</v>
      </c>
      <c r="B1622">
        <v>270</v>
      </c>
      <c r="C1622">
        <v>490</v>
      </c>
      <c r="F1622">
        <v>270</v>
      </c>
      <c r="G1622">
        <v>1030</v>
      </c>
    </row>
    <row r="1623" spans="1:7">
      <c r="A1623" t="s">
        <v>1053</v>
      </c>
      <c r="B1623">
        <v>883</v>
      </c>
      <c r="G1623">
        <v>883</v>
      </c>
    </row>
    <row r="1624" spans="1:7">
      <c r="A1624" t="s">
        <v>1743</v>
      </c>
      <c r="B1624">
        <v>587</v>
      </c>
      <c r="G1624">
        <v>587</v>
      </c>
    </row>
    <row r="1625" spans="1:7">
      <c r="A1625" t="s">
        <v>865</v>
      </c>
      <c r="B1625">
        <v>500</v>
      </c>
      <c r="C1625">
        <v>985</v>
      </c>
      <c r="D1625">
        <v>860</v>
      </c>
      <c r="E1625">
        <v>212</v>
      </c>
      <c r="G1625">
        <v>2557</v>
      </c>
    </row>
    <row r="1626" spans="1:7">
      <c r="A1626" t="s">
        <v>956</v>
      </c>
      <c r="B1626">
        <v>783</v>
      </c>
      <c r="C1626">
        <v>733</v>
      </c>
      <c r="D1626">
        <v>970</v>
      </c>
      <c r="E1626">
        <v>917</v>
      </c>
      <c r="F1626">
        <v>589</v>
      </c>
      <c r="G1626">
        <v>3992</v>
      </c>
    </row>
    <row r="1627" spans="1:7">
      <c r="A1627" t="s">
        <v>1543</v>
      </c>
      <c r="B1627">
        <v>612</v>
      </c>
      <c r="G1627">
        <v>612</v>
      </c>
    </row>
    <row r="1628" spans="1:7">
      <c r="A1628" t="s">
        <v>930</v>
      </c>
      <c r="C1628">
        <v>1309</v>
      </c>
      <c r="D1628">
        <v>427</v>
      </c>
      <c r="E1628">
        <v>421</v>
      </c>
      <c r="G1628">
        <v>2157</v>
      </c>
    </row>
    <row r="1629" spans="1:7">
      <c r="A1629" t="s">
        <v>892</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1066</v>
      </c>
      <c r="C1631">
        <v>2110</v>
      </c>
      <c r="D1631">
        <v>218</v>
      </c>
      <c r="E1631">
        <v>796</v>
      </c>
      <c r="F1631">
        <v>800</v>
      </c>
      <c r="G1631">
        <v>3924</v>
      </c>
    </row>
    <row r="1632" spans="1:7">
      <c r="A1632" t="s">
        <v>897</v>
      </c>
      <c r="B1632">
        <v>514</v>
      </c>
      <c r="C1632">
        <v>457</v>
      </c>
      <c r="D1632">
        <v>580</v>
      </c>
      <c r="E1632">
        <v>590</v>
      </c>
      <c r="F1632">
        <v>351</v>
      </c>
      <c r="G1632">
        <v>2492</v>
      </c>
    </row>
    <row r="1633" spans="1:7">
      <c r="A1633" t="s">
        <v>736</v>
      </c>
      <c r="B1633">
        <v>1084</v>
      </c>
      <c r="D1633">
        <v>2699</v>
      </c>
      <c r="G1633">
        <v>3783</v>
      </c>
    </row>
    <row r="1634" spans="1:7">
      <c r="A1634" t="s">
        <v>966</v>
      </c>
      <c r="B1634">
        <v>1433</v>
      </c>
      <c r="C1634">
        <v>2630</v>
      </c>
      <c r="D1634">
        <v>1848</v>
      </c>
      <c r="G1634">
        <v>5911</v>
      </c>
    </row>
    <row r="1635" spans="1:7">
      <c r="A1635" t="s">
        <v>1339</v>
      </c>
      <c r="B1635">
        <v>500</v>
      </c>
      <c r="C1635">
        <v>260</v>
      </c>
      <c r="G1635">
        <v>760</v>
      </c>
    </row>
    <row r="1636" spans="1:7">
      <c r="A1636" t="s">
        <v>868</v>
      </c>
      <c r="E1636">
        <v>590</v>
      </c>
      <c r="F1636">
        <v>261</v>
      </c>
      <c r="G1636">
        <v>851</v>
      </c>
    </row>
    <row r="1637" spans="1:7">
      <c r="A1637" t="s">
        <v>928</v>
      </c>
      <c r="E1637">
        <v>2715</v>
      </c>
      <c r="F1637">
        <v>1377</v>
      </c>
      <c r="G1637">
        <v>4092</v>
      </c>
    </row>
    <row r="1638" spans="1:7">
      <c r="A1638" t="s">
        <v>934</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954</v>
      </c>
      <c r="C1645">
        <v>14</v>
      </c>
      <c r="G1645">
        <v>14</v>
      </c>
    </row>
    <row r="1646" spans="1:7">
      <c r="A1646" t="s">
        <v>953</v>
      </c>
      <c r="C1646">
        <v>9</v>
      </c>
      <c r="G1646">
        <v>9</v>
      </c>
    </row>
    <row r="1647" spans="1:7">
      <c r="A1647" t="s">
        <v>1611</v>
      </c>
      <c r="C1647">
        <v>441</v>
      </c>
      <c r="D1647">
        <v>7</v>
      </c>
      <c r="E1647">
        <v>36</v>
      </c>
      <c r="G1647">
        <v>484</v>
      </c>
    </row>
    <row r="1648" spans="1:7">
      <c r="A1648" t="s">
        <v>711</v>
      </c>
      <c r="E1648">
        <v>525</v>
      </c>
      <c r="G1648">
        <v>525</v>
      </c>
    </row>
    <row r="1649" spans="1:7">
      <c r="A1649" t="s">
        <v>889</v>
      </c>
    </row>
    <row r="1650" spans="1:7">
      <c r="A1650" t="s">
        <v>1619</v>
      </c>
      <c r="B1650">
        <v>100</v>
      </c>
      <c r="G1650">
        <v>100</v>
      </c>
    </row>
    <row r="1651" spans="1:7">
      <c r="A1651" t="s">
        <v>865</v>
      </c>
      <c r="B1651">
        <v>314</v>
      </c>
      <c r="G1651">
        <v>314</v>
      </c>
    </row>
    <row r="1652" spans="1:7">
      <c r="A1652" t="s">
        <v>896</v>
      </c>
      <c r="B1652">
        <v>1643</v>
      </c>
      <c r="C1652">
        <v>1601</v>
      </c>
      <c r="D1652">
        <v>764</v>
      </c>
      <c r="G1652">
        <v>4008</v>
      </c>
    </row>
    <row r="1653" spans="1:7">
      <c r="A1653" t="s">
        <v>956</v>
      </c>
      <c r="B1653">
        <v>230</v>
      </c>
      <c r="D1653">
        <v>31</v>
      </c>
      <c r="E1653">
        <v>24</v>
      </c>
      <c r="F1653">
        <v>19</v>
      </c>
      <c r="G1653">
        <v>304</v>
      </c>
    </row>
    <row r="1654" spans="1:7">
      <c r="A1654" t="s">
        <v>930</v>
      </c>
      <c r="E1654">
        <v>43</v>
      </c>
      <c r="G1654">
        <v>43</v>
      </c>
    </row>
    <row r="1655" spans="1:7">
      <c r="A1655" t="s">
        <v>892</v>
      </c>
      <c r="D1655">
        <v>510</v>
      </c>
      <c r="E1655">
        <v>320</v>
      </c>
      <c r="F1655">
        <v>155</v>
      </c>
      <c r="G1655">
        <v>985</v>
      </c>
    </row>
    <row r="1656" spans="1:7">
      <c r="A1656" t="s">
        <v>1573</v>
      </c>
      <c r="C1656">
        <v>68</v>
      </c>
      <c r="F1656">
        <v>2404</v>
      </c>
      <c r="G1656">
        <v>2472</v>
      </c>
    </row>
    <row r="1657" spans="1:7">
      <c r="A1657" t="s">
        <v>1066</v>
      </c>
      <c r="B1657">
        <v>363</v>
      </c>
      <c r="G1657">
        <v>363</v>
      </c>
    </row>
    <row r="1658" spans="1:7">
      <c r="A1658" t="s">
        <v>897</v>
      </c>
      <c r="B1658">
        <v>370</v>
      </c>
      <c r="G1658">
        <v>370</v>
      </c>
    </row>
    <row r="1659" spans="1:7">
      <c r="A1659" t="s">
        <v>868</v>
      </c>
    </row>
    <row r="1660" spans="1:7">
      <c r="A1660" t="s">
        <v>928</v>
      </c>
      <c r="B1660">
        <v>675</v>
      </c>
      <c r="C1660">
        <v>668</v>
      </c>
      <c r="D1660">
        <v>44</v>
      </c>
      <c r="E1660">
        <v>256</v>
      </c>
      <c r="F1660">
        <v>42</v>
      </c>
      <c r="G1660">
        <v>1685</v>
      </c>
    </row>
    <row r="1661" spans="1:7">
      <c r="A1661" t="s">
        <v>934</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958</v>
      </c>
      <c r="B1664">
        <v>557</v>
      </c>
      <c r="C1664">
        <v>788</v>
      </c>
      <c r="D1664">
        <v>911</v>
      </c>
      <c r="E1664">
        <v>820</v>
      </c>
      <c r="G1664">
        <v>3076</v>
      </c>
    </row>
    <row r="1665" spans="1:7">
      <c r="A1665" t="s">
        <v>935</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872</v>
      </c>
      <c r="E1669">
        <v>981</v>
      </c>
      <c r="F1669">
        <v>1038</v>
      </c>
      <c r="G1669">
        <v>2019</v>
      </c>
    </row>
    <row r="1670" spans="1:7">
      <c r="A1670" t="s">
        <v>706</v>
      </c>
      <c r="E1670">
        <v>1809</v>
      </c>
      <c r="F1670">
        <v>1876</v>
      </c>
      <c r="G1670">
        <v>3685</v>
      </c>
    </row>
    <row r="1671" spans="1:7">
      <c r="A1671" t="s">
        <v>957</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878</v>
      </c>
      <c r="C1679">
        <v>120</v>
      </c>
      <c r="E1679">
        <v>40</v>
      </c>
      <c r="G1679">
        <v>160</v>
      </c>
    </row>
    <row r="1680" spans="1:7">
      <c r="A1680" t="s">
        <v>896</v>
      </c>
      <c r="C1680">
        <v>1083</v>
      </c>
      <c r="G1680">
        <v>1083</v>
      </c>
    </row>
    <row r="1681" spans="1:7">
      <c r="A1681" t="s">
        <v>956</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736</v>
      </c>
      <c r="B1684">
        <v>1076</v>
      </c>
      <c r="C1684">
        <v>999</v>
      </c>
      <c r="F1684">
        <v>309</v>
      </c>
      <c r="G1684">
        <v>2384</v>
      </c>
    </row>
    <row r="1685" spans="1:7">
      <c r="A1685" t="s">
        <v>1569</v>
      </c>
    </row>
    <row r="1686" spans="1:7">
      <c r="A1686" t="s">
        <v>1578</v>
      </c>
      <c r="D1686">
        <v>289</v>
      </c>
      <c r="G1686">
        <v>289</v>
      </c>
    </row>
    <row r="1687" spans="1:7">
      <c r="A1687" t="s">
        <v>958</v>
      </c>
      <c r="B1687">
        <v>572</v>
      </c>
      <c r="C1687">
        <v>236</v>
      </c>
      <c r="D1687">
        <v>550</v>
      </c>
      <c r="E1687">
        <v>510</v>
      </c>
      <c r="G1687">
        <v>1868</v>
      </c>
    </row>
    <row r="1688" spans="1:7">
      <c r="A1688" t="s">
        <v>935</v>
      </c>
      <c r="E1688">
        <v>3</v>
      </c>
      <c r="F1688">
        <v>402</v>
      </c>
      <c r="G1688">
        <v>405</v>
      </c>
    </row>
    <row r="1689" spans="1:7">
      <c r="A1689" t="s">
        <v>1548</v>
      </c>
      <c r="D1689">
        <v>1210</v>
      </c>
      <c r="E1689">
        <v>1249</v>
      </c>
      <c r="G1689">
        <v>2459</v>
      </c>
    </row>
    <row r="1690" spans="1:7">
      <c r="A1690" t="s">
        <v>872</v>
      </c>
      <c r="B1690">
        <v>806</v>
      </c>
      <c r="C1690">
        <v>977</v>
      </c>
      <c r="D1690">
        <v>621</v>
      </c>
      <c r="G1690">
        <v>2404</v>
      </c>
    </row>
    <row r="1691" spans="1:7">
      <c r="A1691" t="s">
        <v>706</v>
      </c>
      <c r="B1691">
        <v>636</v>
      </c>
      <c r="G1691">
        <v>636</v>
      </c>
    </row>
    <row r="1692" spans="1:7">
      <c r="A1692" t="s">
        <v>957</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895</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729</v>
      </c>
      <c r="C1702">
        <v>608</v>
      </c>
      <c r="D1702">
        <v>784</v>
      </c>
      <c r="E1702">
        <v>337</v>
      </c>
      <c r="G1702">
        <v>1729</v>
      </c>
    </row>
    <row r="1703" spans="1:7">
      <c r="A1703" t="s">
        <v>933</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932</v>
      </c>
      <c r="D1706">
        <v>1611</v>
      </c>
      <c r="E1706">
        <v>2862</v>
      </c>
      <c r="F1706">
        <v>894</v>
      </c>
      <c r="G1706">
        <v>5367</v>
      </c>
    </row>
    <row r="1707" spans="1:7">
      <c r="A1707" t="s">
        <v>901</v>
      </c>
      <c r="E1707">
        <v>724</v>
      </c>
      <c r="G1707">
        <v>724</v>
      </c>
    </row>
    <row r="1708" spans="1:7">
      <c r="A1708" t="s">
        <v>575</v>
      </c>
    </row>
    <row r="1709" spans="1:7">
      <c r="A1709" t="s">
        <v>579</v>
      </c>
      <c r="E1709">
        <v>225</v>
      </c>
      <c r="G1709">
        <v>225</v>
      </c>
    </row>
    <row r="1710" spans="1:7">
      <c r="A1710" t="s">
        <v>904</v>
      </c>
    </row>
    <row r="1711" spans="1:7">
      <c r="A1711" t="s">
        <v>959</v>
      </c>
      <c r="E1711">
        <v>1218</v>
      </c>
      <c r="G1711">
        <v>1218</v>
      </c>
    </row>
    <row r="1712" spans="1:7">
      <c r="A1712" t="s">
        <v>1552</v>
      </c>
      <c r="E1712">
        <v>865</v>
      </c>
      <c r="G1712">
        <v>865</v>
      </c>
    </row>
    <row r="1713" spans="1:7">
      <c r="A1713" t="s">
        <v>737</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1056</v>
      </c>
    </row>
    <row r="1721" spans="1:7">
      <c r="A1721" t="s">
        <v>1050</v>
      </c>
    </row>
    <row r="1722" spans="1:7">
      <c r="A1722" t="s">
        <v>1059</v>
      </c>
    </row>
    <row r="1723" spans="1:7">
      <c r="A1723" t="s">
        <v>843</v>
      </c>
    </row>
    <row r="1724" spans="1:7">
      <c r="A1724" t="s">
        <v>1053</v>
      </c>
    </row>
    <row r="1725" spans="1:7">
      <c r="A1725" t="s">
        <v>892</v>
      </c>
      <c r="B1725">
        <v>171</v>
      </c>
      <c r="D1725">
        <v>93</v>
      </c>
      <c r="G1725">
        <v>264</v>
      </c>
    </row>
    <row r="1726" spans="1:7">
      <c r="A1726" t="s">
        <v>897</v>
      </c>
      <c r="B1726">
        <v>214</v>
      </c>
      <c r="C1726">
        <v>1276</v>
      </c>
      <c r="G1726">
        <v>1490</v>
      </c>
    </row>
    <row r="1727" spans="1:7">
      <c r="A1727" t="s">
        <v>736</v>
      </c>
      <c r="B1727">
        <v>511</v>
      </c>
      <c r="D1727">
        <v>84</v>
      </c>
      <c r="E1727">
        <v>75</v>
      </c>
      <c r="G1727">
        <v>670</v>
      </c>
    </row>
    <row r="1728" spans="1:7">
      <c r="A1728" t="s">
        <v>931</v>
      </c>
      <c r="E1728">
        <v>951</v>
      </c>
      <c r="G1728">
        <v>951</v>
      </c>
    </row>
    <row r="1729" spans="1:7">
      <c r="A1729" t="s">
        <v>958</v>
      </c>
      <c r="B1729">
        <v>87</v>
      </c>
      <c r="G1729">
        <v>87</v>
      </c>
    </row>
    <row r="1730" spans="1:7">
      <c r="A1730" t="s">
        <v>935</v>
      </c>
      <c r="B1730">
        <v>697</v>
      </c>
      <c r="F1730">
        <v>3</v>
      </c>
      <c r="G1730">
        <v>700</v>
      </c>
    </row>
    <row r="1731" spans="1:7">
      <c r="A1731" t="s">
        <v>957</v>
      </c>
      <c r="B1731">
        <v>672</v>
      </c>
      <c r="C1731">
        <v>710</v>
      </c>
      <c r="D1731">
        <v>823</v>
      </c>
      <c r="E1731">
        <v>601</v>
      </c>
      <c r="F1731">
        <v>597</v>
      </c>
      <c r="G1731">
        <v>3403</v>
      </c>
    </row>
    <row r="1732" spans="1:7">
      <c r="A1732" t="s">
        <v>1579</v>
      </c>
    </row>
    <row r="1733" spans="1:7">
      <c r="A1733" t="s">
        <v>1582</v>
      </c>
      <c r="B1733">
        <v>391</v>
      </c>
      <c r="G1733">
        <v>391</v>
      </c>
    </row>
    <row r="1734" spans="1:7">
      <c r="A1734" t="s">
        <v>895</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729</v>
      </c>
      <c r="C1739">
        <v>689</v>
      </c>
      <c r="G1739">
        <v>689</v>
      </c>
    </row>
    <row r="1740" spans="1:7">
      <c r="A1740" t="s">
        <v>933</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932</v>
      </c>
      <c r="C1743">
        <v>210</v>
      </c>
      <c r="G1743">
        <v>210</v>
      </c>
    </row>
    <row r="1744" spans="1:7">
      <c r="A1744" t="s">
        <v>901</v>
      </c>
      <c r="B1744">
        <v>2294</v>
      </c>
      <c r="D1744">
        <v>1974</v>
      </c>
      <c r="G1744">
        <v>4268</v>
      </c>
    </row>
    <row r="1745" spans="1:7">
      <c r="A1745" t="s">
        <v>575</v>
      </c>
      <c r="B1745">
        <v>350</v>
      </c>
      <c r="D1745">
        <v>492</v>
      </c>
      <c r="G1745">
        <v>842</v>
      </c>
    </row>
    <row r="1746" spans="1:7">
      <c r="A1746" t="s">
        <v>904</v>
      </c>
      <c r="B1746">
        <v>1140</v>
      </c>
      <c r="C1746">
        <v>5027</v>
      </c>
      <c r="D1746">
        <v>1021</v>
      </c>
      <c r="F1746">
        <v>186</v>
      </c>
      <c r="G1746">
        <v>7374</v>
      </c>
    </row>
    <row r="1747" spans="1:7">
      <c r="A1747" t="s">
        <v>959</v>
      </c>
    </row>
    <row r="1748" spans="1:7">
      <c r="A1748" t="s">
        <v>1552</v>
      </c>
      <c r="B1748">
        <v>859</v>
      </c>
      <c r="C1748">
        <v>971</v>
      </c>
      <c r="D1748">
        <v>667</v>
      </c>
      <c r="E1748">
        <v>1025</v>
      </c>
      <c r="G1748">
        <v>3522</v>
      </c>
    </row>
    <row r="1749" spans="1:7">
      <c r="A1749" t="s">
        <v>737</v>
      </c>
      <c r="C1749">
        <v>949</v>
      </c>
      <c r="D1749">
        <v>514</v>
      </c>
      <c r="E1749">
        <v>790</v>
      </c>
      <c r="G1749">
        <v>2253</v>
      </c>
    </row>
    <row r="1750" spans="1:7">
      <c r="A1750" t="s">
        <v>869</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962</v>
      </c>
      <c r="B1753">
        <v>620</v>
      </c>
      <c r="G1753">
        <v>620</v>
      </c>
    </row>
    <row r="1754" spans="1:7">
      <c r="A1754" t="s">
        <v>638</v>
      </c>
      <c r="B1754">
        <v>1115</v>
      </c>
      <c r="C1754">
        <v>891</v>
      </c>
      <c r="D1754">
        <v>1345</v>
      </c>
      <c r="E1754">
        <v>1328</v>
      </c>
      <c r="G1754">
        <v>4679</v>
      </c>
    </row>
    <row r="1755" spans="1:7">
      <c r="A1755" t="s">
        <v>902</v>
      </c>
      <c r="B1755">
        <v>876</v>
      </c>
      <c r="C1755">
        <v>890</v>
      </c>
      <c r="D1755">
        <v>749</v>
      </c>
      <c r="E1755">
        <v>346</v>
      </c>
      <c r="G1755">
        <v>2861</v>
      </c>
    </row>
    <row r="1756" spans="1:7">
      <c r="A1756" t="s">
        <v>1576</v>
      </c>
      <c r="D1756">
        <v>520</v>
      </c>
      <c r="E1756">
        <v>1599</v>
      </c>
      <c r="F1756">
        <v>1500</v>
      </c>
      <c r="G1756">
        <v>3619</v>
      </c>
    </row>
    <row r="1757" spans="1:7">
      <c r="A1757" t="s">
        <v>900</v>
      </c>
      <c r="E1757">
        <v>575</v>
      </c>
      <c r="F1757">
        <v>2236</v>
      </c>
      <c r="G1757">
        <v>2811</v>
      </c>
    </row>
    <row r="1758" spans="1:7">
      <c r="A1758" t="s">
        <v>1745</v>
      </c>
      <c r="F1758">
        <v>310</v>
      </c>
      <c r="G1758">
        <v>310</v>
      </c>
    </row>
    <row r="1759" spans="1:7">
      <c r="A1759" t="s">
        <v>870</v>
      </c>
      <c r="E1759">
        <v>1436</v>
      </c>
      <c r="F1759">
        <v>877</v>
      </c>
      <c r="G1759">
        <v>2313</v>
      </c>
    </row>
    <row r="1760" spans="1:7">
      <c r="A1760" t="s">
        <v>936</v>
      </c>
      <c r="E1760">
        <v>492</v>
      </c>
      <c r="G1760">
        <v>492</v>
      </c>
    </row>
    <row r="1761" spans="1:7">
      <c r="A1761" t="s">
        <v>939</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865</v>
      </c>
    </row>
    <row r="1770" spans="1:7">
      <c r="A1770" t="s">
        <v>896</v>
      </c>
      <c r="C1770">
        <v>395</v>
      </c>
      <c r="G1770">
        <v>395</v>
      </c>
    </row>
    <row r="1771" spans="1:7">
      <c r="A1771" t="s">
        <v>736</v>
      </c>
      <c r="B1771">
        <v>123</v>
      </c>
      <c r="G1771">
        <v>123</v>
      </c>
    </row>
    <row r="1772" spans="1:7">
      <c r="A1772" t="s">
        <v>931</v>
      </c>
      <c r="B1772">
        <v>1642</v>
      </c>
      <c r="C1772">
        <v>1664</v>
      </c>
      <c r="D1772">
        <v>439</v>
      </c>
      <c r="G1772">
        <v>3745</v>
      </c>
    </row>
    <row r="1773" spans="1:7">
      <c r="A1773" t="s">
        <v>958</v>
      </c>
      <c r="C1773">
        <v>121</v>
      </c>
      <c r="D1773">
        <v>235</v>
      </c>
      <c r="G1773">
        <v>356</v>
      </c>
    </row>
    <row r="1774" spans="1:7">
      <c r="A1774" t="s">
        <v>935</v>
      </c>
      <c r="E1774">
        <v>18</v>
      </c>
      <c r="G1774">
        <v>18</v>
      </c>
    </row>
    <row r="1775" spans="1:7">
      <c r="A1775" t="s">
        <v>706</v>
      </c>
      <c r="D1775">
        <v>339</v>
      </c>
      <c r="G1775">
        <v>339</v>
      </c>
    </row>
    <row r="1776" spans="1:7">
      <c r="A1776" t="s">
        <v>957</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729</v>
      </c>
      <c r="D1782">
        <v>544</v>
      </c>
      <c r="G1782">
        <v>544</v>
      </c>
    </row>
    <row r="1783" spans="1:7">
      <c r="A1783" t="s">
        <v>1580</v>
      </c>
      <c r="B1783">
        <v>55</v>
      </c>
      <c r="G1783">
        <v>55</v>
      </c>
    </row>
    <row r="1784" spans="1:7">
      <c r="A1784" t="s">
        <v>1614</v>
      </c>
      <c r="B1784">
        <v>215</v>
      </c>
      <c r="C1784">
        <v>283</v>
      </c>
      <c r="D1784">
        <v>144</v>
      </c>
      <c r="G1784">
        <v>642</v>
      </c>
    </row>
    <row r="1785" spans="1:7">
      <c r="A1785" t="s">
        <v>901</v>
      </c>
      <c r="C1785">
        <v>1028</v>
      </c>
      <c r="G1785">
        <v>1028</v>
      </c>
    </row>
    <row r="1786" spans="1:7">
      <c r="A1786" t="s">
        <v>575</v>
      </c>
      <c r="E1786">
        <v>1237</v>
      </c>
      <c r="G1786">
        <v>1237</v>
      </c>
    </row>
    <row r="1787" spans="1:7">
      <c r="A1787" t="s">
        <v>579</v>
      </c>
      <c r="C1787">
        <v>251</v>
      </c>
      <c r="G1787">
        <v>251</v>
      </c>
    </row>
    <row r="1788" spans="1:7">
      <c r="A1788" t="s">
        <v>959</v>
      </c>
      <c r="B1788">
        <v>971</v>
      </c>
      <c r="D1788">
        <v>501</v>
      </c>
      <c r="E1788">
        <v>492</v>
      </c>
      <c r="G1788">
        <v>1964</v>
      </c>
    </row>
    <row r="1789" spans="1:7">
      <c r="A1789" t="s">
        <v>1552</v>
      </c>
      <c r="B1789">
        <v>361</v>
      </c>
      <c r="G1789">
        <v>361</v>
      </c>
    </row>
    <row r="1790" spans="1:7">
      <c r="A1790" t="s">
        <v>737</v>
      </c>
      <c r="D1790">
        <v>867</v>
      </c>
      <c r="E1790">
        <v>206</v>
      </c>
      <c r="G1790">
        <v>1073</v>
      </c>
    </row>
    <row r="1791" spans="1:7">
      <c r="A1791" t="s">
        <v>594</v>
      </c>
      <c r="C1791">
        <v>767</v>
      </c>
      <c r="D1791">
        <v>108</v>
      </c>
      <c r="G1791">
        <v>875</v>
      </c>
    </row>
    <row r="1792" spans="1:7">
      <c r="A1792" t="s">
        <v>962</v>
      </c>
      <c r="B1792">
        <v>1299</v>
      </c>
      <c r="C1792">
        <v>918</v>
      </c>
      <c r="D1792">
        <v>925</v>
      </c>
      <c r="G1792">
        <v>3142</v>
      </c>
    </row>
    <row r="1793" spans="1:7">
      <c r="A1793" t="s">
        <v>638</v>
      </c>
      <c r="E1793">
        <v>300</v>
      </c>
      <c r="G1793">
        <v>300</v>
      </c>
    </row>
    <row r="1794" spans="1:7">
      <c r="A1794" t="s">
        <v>902</v>
      </c>
      <c r="B1794">
        <v>1537</v>
      </c>
      <c r="C1794">
        <v>1097</v>
      </c>
      <c r="D1794">
        <v>1846</v>
      </c>
      <c r="G1794">
        <v>4480</v>
      </c>
    </row>
    <row r="1795" spans="1:7">
      <c r="A1795" t="s">
        <v>1576</v>
      </c>
      <c r="B1795">
        <v>1695</v>
      </c>
      <c r="C1795">
        <v>1620</v>
      </c>
      <c r="D1795">
        <v>1295</v>
      </c>
      <c r="E1795">
        <v>905</v>
      </c>
      <c r="G1795">
        <v>5515</v>
      </c>
    </row>
    <row r="1796" spans="1:7">
      <c r="A1796" t="s">
        <v>900</v>
      </c>
      <c r="B1796">
        <v>905</v>
      </c>
      <c r="C1796">
        <v>3166</v>
      </c>
      <c r="D1796">
        <v>539</v>
      </c>
      <c r="G1796">
        <v>4610</v>
      </c>
    </row>
    <row r="1797" spans="1:7">
      <c r="A1797" t="s">
        <v>870</v>
      </c>
      <c r="B1797">
        <v>1027</v>
      </c>
      <c r="G1797">
        <v>1027</v>
      </c>
    </row>
    <row r="1798" spans="1:7">
      <c r="A1798" t="s">
        <v>936</v>
      </c>
      <c r="C1798">
        <v>557</v>
      </c>
      <c r="G1798">
        <v>557</v>
      </c>
    </row>
    <row r="1799" spans="1:7">
      <c r="A1799" t="s">
        <v>874</v>
      </c>
      <c r="C1799">
        <v>983</v>
      </c>
      <c r="E1799">
        <v>841</v>
      </c>
      <c r="G1799">
        <v>1824</v>
      </c>
    </row>
    <row r="1800" spans="1:7">
      <c r="A1800" t="s">
        <v>1746</v>
      </c>
      <c r="B1800">
        <v>594</v>
      </c>
      <c r="G1800">
        <v>594</v>
      </c>
    </row>
    <row r="1801" spans="1:7">
      <c r="A1801" t="s">
        <v>1607</v>
      </c>
      <c r="C1801">
        <v>960</v>
      </c>
      <c r="D1801">
        <v>665</v>
      </c>
      <c r="G1801">
        <v>1625</v>
      </c>
    </row>
    <row r="1802" spans="1:7">
      <c r="A1802" t="s">
        <v>875</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885</v>
      </c>
    </row>
    <row r="1810" spans="1:7">
      <c r="A1810" t="s">
        <v>858</v>
      </c>
    </row>
    <row r="1811" spans="1:7">
      <c r="A1811" t="s">
        <v>896</v>
      </c>
      <c r="C1811">
        <v>37</v>
      </c>
      <c r="D1811">
        <v>1440</v>
      </c>
      <c r="G1811">
        <v>1477</v>
      </c>
    </row>
    <row r="1812" spans="1:7">
      <c r="A1812" t="s">
        <v>892</v>
      </c>
      <c r="D1812">
        <v>424</v>
      </c>
      <c r="G1812">
        <v>424</v>
      </c>
    </row>
    <row r="1813" spans="1:7">
      <c r="A1813" t="s">
        <v>931</v>
      </c>
      <c r="B1813">
        <v>487</v>
      </c>
      <c r="G1813">
        <v>487</v>
      </c>
    </row>
    <row r="1814" spans="1:7">
      <c r="A1814" t="s">
        <v>957</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729</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959</v>
      </c>
      <c r="B1822">
        <v>646</v>
      </c>
      <c r="C1822">
        <v>340</v>
      </c>
      <c r="G1822">
        <v>986</v>
      </c>
    </row>
    <row r="1823" spans="1:7">
      <c r="A1823" t="s">
        <v>1552</v>
      </c>
    </row>
    <row r="1824" spans="1:7">
      <c r="A1824" t="s">
        <v>737</v>
      </c>
      <c r="B1824">
        <v>509</v>
      </c>
      <c r="C1824">
        <v>254</v>
      </c>
      <c r="D1824">
        <v>187</v>
      </c>
      <c r="F1824">
        <v>336</v>
      </c>
      <c r="G1824">
        <v>1286</v>
      </c>
    </row>
    <row r="1825" spans="1:7">
      <c r="A1825" t="s">
        <v>594</v>
      </c>
      <c r="D1825">
        <v>930</v>
      </c>
      <c r="G1825">
        <v>930</v>
      </c>
    </row>
    <row r="1826" spans="1:7">
      <c r="A1826" t="s">
        <v>962</v>
      </c>
      <c r="B1826">
        <v>936</v>
      </c>
      <c r="C1826">
        <v>668</v>
      </c>
      <c r="D1826">
        <v>240</v>
      </c>
      <c r="G1826">
        <v>1844</v>
      </c>
    </row>
    <row r="1827" spans="1:7">
      <c r="A1827" t="s">
        <v>638</v>
      </c>
      <c r="B1827">
        <v>1036</v>
      </c>
      <c r="C1827">
        <v>350</v>
      </c>
      <c r="G1827">
        <v>1386</v>
      </c>
    </row>
    <row r="1828" spans="1:7">
      <c r="A1828" t="s">
        <v>874</v>
      </c>
      <c r="B1828">
        <v>1027</v>
      </c>
      <c r="F1828">
        <v>1007</v>
      </c>
      <c r="G1828">
        <v>2034</v>
      </c>
    </row>
    <row r="1829" spans="1:7">
      <c r="A1829" t="s">
        <v>1746</v>
      </c>
      <c r="B1829">
        <v>698</v>
      </c>
      <c r="C1829">
        <v>235</v>
      </c>
      <c r="D1829">
        <v>351</v>
      </c>
      <c r="G1829">
        <v>1284</v>
      </c>
    </row>
    <row r="1830" spans="1:7">
      <c r="A1830" t="s">
        <v>875</v>
      </c>
      <c r="B1830">
        <v>973</v>
      </c>
      <c r="D1830">
        <v>87</v>
      </c>
      <c r="G1830">
        <v>1060</v>
      </c>
    </row>
    <row r="1831" spans="1:7">
      <c r="A1831" t="s">
        <v>834</v>
      </c>
      <c r="D1831">
        <v>1774</v>
      </c>
      <c r="E1831">
        <v>557</v>
      </c>
      <c r="F1831">
        <v>678</v>
      </c>
      <c r="G1831">
        <v>3009</v>
      </c>
    </row>
    <row r="1832" spans="1:7">
      <c r="A1832" t="s">
        <v>898</v>
      </c>
      <c r="B1832">
        <v>1613</v>
      </c>
      <c r="C1832">
        <v>1647</v>
      </c>
      <c r="D1832">
        <v>1647</v>
      </c>
      <c r="E1832">
        <v>495</v>
      </c>
      <c r="G1832">
        <v>5402</v>
      </c>
    </row>
    <row r="1833" spans="1:7">
      <c r="A1833" t="s">
        <v>907</v>
      </c>
      <c r="B1833">
        <v>1050</v>
      </c>
      <c r="C1833">
        <v>770</v>
      </c>
      <c r="D1833">
        <v>839</v>
      </c>
      <c r="E1833">
        <v>874</v>
      </c>
      <c r="F1833">
        <v>781</v>
      </c>
      <c r="G1833">
        <v>4314</v>
      </c>
    </row>
    <row r="1834" spans="1:7">
      <c r="A1834" t="s">
        <v>876</v>
      </c>
      <c r="C1834">
        <v>449</v>
      </c>
      <c r="D1834">
        <v>665</v>
      </c>
      <c r="E1834">
        <v>782</v>
      </c>
      <c r="G1834">
        <v>1896</v>
      </c>
    </row>
    <row r="1835" spans="1:7">
      <c r="A1835" t="s">
        <v>882</v>
      </c>
      <c r="C1835">
        <v>721</v>
      </c>
      <c r="D1835">
        <v>1146</v>
      </c>
      <c r="E1835">
        <v>1085</v>
      </c>
      <c r="G1835">
        <v>2952</v>
      </c>
    </row>
    <row r="1836" spans="1:7">
      <c r="A1836" t="s">
        <v>676</v>
      </c>
      <c r="D1836">
        <v>998</v>
      </c>
      <c r="G1836">
        <v>998</v>
      </c>
    </row>
    <row r="1837" spans="1:7">
      <c r="A1837" t="s">
        <v>746</v>
      </c>
      <c r="C1837">
        <v>352</v>
      </c>
      <c r="G1837">
        <v>352</v>
      </c>
    </row>
    <row r="1838" spans="1:7">
      <c r="A1838" t="s">
        <v>1747</v>
      </c>
      <c r="E1838">
        <v>934</v>
      </c>
      <c r="F1838">
        <v>183</v>
      </c>
      <c r="G1838">
        <v>1117</v>
      </c>
    </row>
    <row r="1839" spans="1:7">
      <c r="A1839" t="s">
        <v>903</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892</v>
      </c>
      <c r="F1848">
        <v>122</v>
      </c>
      <c r="G1848">
        <v>122</v>
      </c>
    </row>
    <row r="1849" spans="1:7">
      <c r="A1849" t="s">
        <v>868</v>
      </c>
      <c r="B1849">
        <v>993</v>
      </c>
      <c r="C1849">
        <v>1035</v>
      </c>
      <c r="D1849">
        <v>1130</v>
      </c>
      <c r="E1849">
        <v>653</v>
      </c>
      <c r="G1849">
        <v>3811</v>
      </c>
    </row>
    <row r="1850" spans="1:7">
      <c r="A1850" t="s">
        <v>935</v>
      </c>
    </row>
    <row r="1851" spans="1:7">
      <c r="A1851" t="s">
        <v>957</v>
      </c>
      <c r="D1851">
        <v>32</v>
      </c>
      <c r="G1851">
        <v>32</v>
      </c>
    </row>
    <row r="1852" spans="1:7">
      <c r="A1852" t="s">
        <v>586</v>
      </c>
      <c r="F1852">
        <v>110</v>
      </c>
      <c r="G1852">
        <v>110</v>
      </c>
    </row>
    <row r="1853" spans="1:7">
      <c r="A1853" t="s">
        <v>729</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959</v>
      </c>
      <c r="C1857">
        <v>224</v>
      </c>
      <c r="G1857">
        <v>224</v>
      </c>
    </row>
    <row r="1858" spans="1:7">
      <c r="A1858" t="s">
        <v>737</v>
      </c>
      <c r="E1858">
        <v>400</v>
      </c>
      <c r="G1858">
        <v>400</v>
      </c>
    </row>
    <row r="1859" spans="1:7">
      <c r="A1859" t="s">
        <v>578</v>
      </c>
    </row>
    <row r="1860" spans="1:7">
      <c r="A1860" t="s">
        <v>594</v>
      </c>
      <c r="B1860">
        <v>722</v>
      </c>
      <c r="C1860">
        <v>298</v>
      </c>
      <c r="D1860">
        <v>232</v>
      </c>
      <c r="G1860">
        <v>1252</v>
      </c>
    </row>
    <row r="1861" spans="1:7">
      <c r="A1861" t="s">
        <v>638</v>
      </c>
      <c r="B1861">
        <v>230</v>
      </c>
      <c r="G1861">
        <v>230</v>
      </c>
    </row>
    <row r="1862" spans="1:7">
      <c r="A1862" t="s">
        <v>834</v>
      </c>
      <c r="B1862">
        <v>784</v>
      </c>
      <c r="C1862">
        <v>756</v>
      </c>
      <c r="D1862">
        <v>926</v>
      </c>
      <c r="G1862">
        <v>2466</v>
      </c>
    </row>
    <row r="1863" spans="1:7">
      <c r="A1863" t="s">
        <v>898</v>
      </c>
    </row>
    <row r="1864" spans="1:7">
      <c r="A1864" t="s">
        <v>907</v>
      </c>
      <c r="B1864">
        <v>2842</v>
      </c>
      <c r="C1864">
        <v>570</v>
      </c>
      <c r="G1864">
        <v>3412</v>
      </c>
    </row>
    <row r="1865" spans="1:7">
      <c r="A1865" t="s">
        <v>876</v>
      </c>
      <c r="B1865">
        <v>685</v>
      </c>
      <c r="C1865">
        <v>72</v>
      </c>
      <c r="G1865">
        <v>757</v>
      </c>
    </row>
    <row r="1866" spans="1:7">
      <c r="A1866" t="s">
        <v>882</v>
      </c>
    </row>
    <row r="1867" spans="1:7">
      <c r="A1867" t="s">
        <v>676</v>
      </c>
      <c r="D1867">
        <v>756</v>
      </c>
      <c r="G1867">
        <v>756</v>
      </c>
    </row>
    <row r="1868" spans="1:7">
      <c r="A1868" t="s">
        <v>746</v>
      </c>
      <c r="C1868">
        <v>385</v>
      </c>
      <c r="G1868">
        <v>385</v>
      </c>
    </row>
    <row r="1869" spans="1:7">
      <c r="A1869" t="s">
        <v>1747</v>
      </c>
    </row>
    <row r="1870" spans="1:7">
      <c r="A1870" t="s">
        <v>903</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905</v>
      </c>
    </row>
    <row r="1874" spans="1:7">
      <c r="A1874" t="s">
        <v>581</v>
      </c>
      <c r="C1874">
        <v>1037</v>
      </c>
      <c r="D1874">
        <v>1272</v>
      </c>
      <c r="F1874">
        <v>912</v>
      </c>
      <c r="G1874">
        <v>3221</v>
      </c>
    </row>
    <row r="1875" spans="1:7">
      <c r="A1875" t="s">
        <v>944</v>
      </c>
      <c r="B1875">
        <v>1066</v>
      </c>
      <c r="C1875">
        <v>431</v>
      </c>
      <c r="D1875">
        <v>676</v>
      </c>
      <c r="E1875">
        <v>494</v>
      </c>
      <c r="G1875">
        <v>2667</v>
      </c>
    </row>
    <row r="1876" spans="1:7">
      <c r="A1876" t="s">
        <v>585</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892</v>
      </c>
    </row>
    <row r="1888" spans="1:7">
      <c r="A1888" t="s">
        <v>1578</v>
      </c>
    </row>
    <row r="1889" spans="1:7">
      <c r="A1889" t="s">
        <v>586</v>
      </c>
    </row>
    <row r="1890" spans="1:7">
      <c r="A1890" t="s">
        <v>597</v>
      </c>
      <c r="E1890">
        <v>150</v>
      </c>
      <c r="G1890">
        <v>150</v>
      </c>
    </row>
    <row r="1891" spans="1:7">
      <c r="A1891" t="s">
        <v>959</v>
      </c>
    </row>
    <row r="1892" spans="1:7">
      <c r="A1892" t="s">
        <v>578</v>
      </c>
      <c r="C1892">
        <v>1158</v>
      </c>
      <c r="D1892">
        <v>1297</v>
      </c>
      <c r="E1892">
        <v>1849</v>
      </c>
      <c r="F1892">
        <v>1158</v>
      </c>
      <c r="G1892">
        <v>5462</v>
      </c>
    </row>
    <row r="1893" spans="1:7">
      <c r="A1893" t="s">
        <v>594</v>
      </c>
      <c r="E1893">
        <v>410</v>
      </c>
      <c r="F1893">
        <v>202</v>
      </c>
      <c r="G1893">
        <v>612</v>
      </c>
    </row>
    <row r="1894" spans="1:7">
      <c r="A1894" t="s">
        <v>962</v>
      </c>
      <c r="B1894">
        <v>188</v>
      </c>
      <c r="C1894">
        <v>115</v>
      </c>
      <c r="E1894">
        <v>35</v>
      </c>
      <c r="G1894">
        <v>338</v>
      </c>
    </row>
    <row r="1895" spans="1:7">
      <c r="A1895" t="s">
        <v>936</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905</v>
      </c>
      <c r="C1899">
        <v>1641</v>
      </c>
      <c r="D1899">
        <v>1662</v>
      </c>
      <c r="E1899">
        <v>661</v>
      </c>
      <c r="F1899">
        <v>717</v>
      </c>
      <c r="G1899">
        <v>4681</v>
      </c>
    </row>
    <row r="1900" spans="1:7">
      <c r="A1900" t="s">
        <v>581</v>
      </c>
      <c r="B1900">
        <v>3372</v>
      </c>
      <c r="C1900">
        <v>454</v>
      </c>
      <c r="G1900">
        <v>3826</v>
      </c>
    </row>
    <row r="1901" spans="1:7">
      <c r="A1901" t="s">
        <v>944</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863</v>
      </c>
      <c r="B1904">
        <v>2233</v>
      </c>
      <c r="C1904">
        <v>921</v>
      </c>
      <c r="D1904">
        <v>397</v>
      </c>
      <c r="E1904">
        <v>467</v>
      </c>
      <c r="F1904">
        <v>111</v>
      </c>
      <c r="G1904">
        <v>4129</v>
      </c>
    </row>
    <row r="1905" spans="1:7">
      <c r="A1905" t="s">
        <v>941</v>
      </c>
      <c r="C1905">
        <v>745</v>
      </c>
      <c r="D1905">
        <v>358</v>
      </c>
      <c r="E1905">
        <v>10</v>
      </c>
      <c r="G1905">
        <v>1113</v>
      </c>
    </row>
    <row r="1906" spans="1:7">
      <c r="A1906" t="s">
        <v>964</v>
      </c>
      <c r="B1906">
        <v>162</v>
      </c>
      <c r="C1906">
        <v>858</v>
      </c>
      <c r="D1906">
        <v>1126</v>
      </c>
      <c r="E1906">
        <v>1017</v>
      </c>
      <c r="G1906">
        <v>3163</v>
      </c>
    </row>
    <row r="1907" spans="1:7">
      <c r="A1907" t="s">
        <v>866</v>
      </c>
      <c r="C1907">
        <v>979</v>
      </c>
      <c r="D1907">
        <v>395</v>
      </c>
      <c r="E1907">
        <v>1344</v>
      </c>
      <c r="F1907">
        <v>679</v>
      </c>
      <c r="G1907">
        <v>3397</v>
      </c>
    </row>
    <row r="1908" spans="1:7">
      <c r="A1908" t="s">
        <v>938</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931</v>
      </c>
    </row>
    <row r="1921" spans="1:7">
      <c r="A1921" t="s">
        <v>1578</v>
      </c>
    </row>
    <row r="1922" spans="1:7">
      <c r="A1922" t="s">
        <v>1548</v>
      </c>
      <c r="B1922">
        <v>120</v>
      </c>
      <c r="G1922">
        <v>120</v>
      </c>
    </row>
    <row r="1923" spans="1:7">
      <c r="A1923" t="s">
        <v>706</v>
      </c>
    </row>
    <row r="1924" spans="1:7">
      <c r="A1924" t="s">
        <v>586</v>
      </c>
      <c r="C1924">
        <v>215</v>
      </c>
      <c r="D1924">
        <v>105</v>
      </c>
      <c r="E1924">
        <v>445</v>
      </c>
      <c r="F1924">
        <v>445</v>
      </c>
      <c r="G1924">
        <v>1210</v>
      </c>
    </row>
    <row r="1925" spans="1:7">
      <c r="A1925" t="s">
        <v>729</v>
      </c>
    </row>
    <row r="1926" spans="1:7">
      <c r="A1926" t="s">
        <v>959</v>
      </c>
      <c r="B1926">
        <v>945</v>
      </c>
      <c r="C1926">
        <v>64</v>
      </c>
      <c r="D1926">
        <v>811</v>
      </c>
      <c r="E1926">
        <v>449</v>
      </c>
      <c r="F1926">
        <v>295</v>
      </c>
      <c r="G1926">
        <v>2564</v>
      </c>
    </row>
    <row r="1927" spans="1:7">
      <c r="A1927" t="s">
        <v>737</v>
      </c>
      <c r="C1927">
        <v>232</v>
      </c>
      <c r="G1927">
        <v>232</v>
      </c>
    </row>
    <row r="1928" spans="1:7">
      <c r="A1928" t="s">
        <v>578</v>
      </c>
      <c r="B1928">
        <v>1171</v>
      </c>
      <c r="G1928">
        <v>1171</v>
      </c>
    </row>
    <row r="1929" spans="1:7">
      <c r="A1929" t="s">
        <v>594</v>
      </c>
      <c r="C1929">
        <v>65</v>
      </c>
      <c r="D1929">
        <v>160</v>
      </c>
      <c r="G1929">
        <v>225</v>
      </c>
    </row>
    <row r="1930" spans="1:7">
      <c r="A1930" t="s">
        <v>962</v>
      </c>
    </row>
    <row r="1931" spans="1:7">
      <c r="A1931" t="s">
        <v>870</v>
      </c>
      <c r="F1931">
        <v>24</v>
      </c>
      <c r="G1931">
        <v>24</v>
      </c>
    </row>
    <row r="1932" spans="1:7">
      <c r="A1932" t="s">
        <v>834</v>
      </c>
      <c r="C1932">
        <v>10</v>
      </c>
      <c r="D1932">
        <v>10</v>
      </c>
      <c r="G1932">
        <v>20</v>
      </c>
    </row>
    <row r="1933" spans="1:7">
      <c r="A1933" t="s">
        <v>907</v>
      </c>
      <c r="C1933">
        <v>861</v>
      </c>
      <c r="D1933">
        <v>334</v>
      </c>
      <c r="G1933">
        <v>1195</v>
      </c>
    </row>
    <row r="1934" spans="1:7">
      <c r="A1934" t="s">
        <v>746</v>
      </c>
      <c r="C1934">
        <v>719</v>
      </c>
      <c r="D1934">
        <v>534</v>
      </c>
      <c r="E1934">
        <v>786</v>
      </c>
      <c r="G1934">
        <v>2039</v>
      </c>
    </row>
    <row r="1935" spans="1:7">
      <c r="A1935" t="s">
        <v>905</v>
      </c>
      <c r="B1935">
        <v>202</v>
      </c>
      <c r="G1935">
        <v>202</v>
      </c>
    </row>
    <row r="1936" spans="1:7">
      <c r="A1936" t="s">
        <v>581</v>
      </c>
    </row>
    <row r="1937" spans="1:7">
      <c r="A1937" t="s">
        <v>585</v>
      </c>
      <c r="B1937">
        <v>203</v>
      </c>
      <c r="C1937">
        <v>179</v>
      </c>
      <c r="D1937">
        <v>272</v>
      </c>
      <c r="E1937">
        <v>362</v>
      </c>
      <c r="F1937">
        <v>297</v>
      </c>
      <c r="G1937">
        <v>1313</v>
      </c>
    </row>
    <row r="1938" spans="1:7">
      <c r="A1938" t="s">
        <v>941</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1749</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1750</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s="46">
        <v>46240</v>
      </c>
      <c r="F1952" t="s">
        <v>487</v>
      </c>
    </row>
    <row r="1953" spans="1:6">
      <c r="A1953" t="s">
        <v>896</v>
      </c>
    </row>
    <row r="1954" spans="1:6">
      <c r="A1954" t="s">
        <v>897</v>
      </c>
    </row>
    <row r="1955" spans="1:6">
      <c r="A1955" t="s">
        <v>868</v>
      </c>
    </row>
    <row r="1956" spans="1:6">
      <c r="A1956" t="s">
        <v>706</v>
      </c>
    </row>
    <row r="1957" spans="1:6">
      <c r="A1957" t="s">
        <v>586</v>
      </c>
      <c r="D1957">
        <v>330</v>
      </c>
      <c r="F1957">
        <v>330</v>
      </c>
    </row>
    <row r="1958" spans="1:6">
      <c r="A1958" t="s">
        <v>959</v>
      </c>
    </row>
    <row r="1959" spans="1:6">
      <c r="A1959" t="s">
        <v>594</v>
      </c>
      <c r="B1959">
        <v>58</v>
      </c>
      <c r="F1959">
        <v>58</v>
      </c>
    </row>
    <row r="1960" spans="1:6">
      <c r="A1960" t="s">
        <v>962</v>
      </c>
    </row>
    <row r="1961" spans="1:6">
      <c r="A1961" t="s">
        <v>907</v>
      </c>
    </row>
    <row r="1962" spans="1:6">
      <c r="A1962" t="s">
        <v>746</v>
      </c>
      <c r="B1962">
        <v>537</v>
      </c>
      <c r="C1962">
        <v>277</v>
      </c>
      <c r="F1962">
        <v>814</v>
      </c>
    </row>
    <row r="1963" spans="1:6">
      <c r="A1963" t="s">
        <v>905</v>
      </c>
      <c r="D1963">
        <v>3503</v>
      </c>
      <c r="F1963">
        <v>3503</v>
      </c>
    </row>
    <row r="1964" spans="1:6">
      <c r="A1964" t="s">
        <v>581</v>
      </c>
    </row>
    <row r="1965" spans="1:6">
      <c r="A1965" t="s">
        <v>585</v>
      </c>
      <c r="C1965">
        <v>426</v>
      </c>
      <c r="F1965">
        <v>426</v>
      </c>
    </row>
    <row r="1966" spans="1:6">
      <c r="A1966" t="s">
        <v>863</v>
      </c>
    </row>
    <row r="1967" spans="1:6">
      <c r="A1967" t="s">
        <v>941</v>
      </c>
      <c r="C1967">
        <v>269</v>
      </c>
      <c r="F1967">
        <v>269</v>
      </c>
    </row>
    <row r="1968" spans="1:6">
      <c r="A1968" t="s">
        <v>866</v>
      </c>
    </row>
    <row r="1969" spans="1:6">
      <c r="A1969" t="s">
        <v>1749</v>
      </c>
      <c r="B1969">
        <v>54</v>
      </c>
      <c r="C1969">
        <v>3</v>
      </c>
      <c r="F1969">
        <v>57</v>
      </c>
    </row>
    <row r="1970" spans="1:6">
      <c r="A1970" t="s">
        <v>862</v>
      </c>
    </row>
    <row r="1971" spans="1:6">
      <c r="A1971" t="s">
        <v>719</v>
      </c>
      <c r="B1971">
        <v>1108</v>
      </c>
      <c r="C1971">
        <v>1065</v>
      </c>
      <c r="F1971">
        <v>2173</v>
      </c>
    </row>
    <row r="1972" spans="1:6">
      <c r="A1972" t="s">
        <v>731</v>
      </c>
    </row>
    <row r="1973" spans="1:6">
      <c r="A1973" t="s">
        <v>598</v>
      </c>
      <c r="B1973">
        <v>1053</v>
      </c>
      <c r="C1973">
        <v>1808</v>
      </c>
      <c r="F1973">
        <v>2861</v>
      </c>
    </row>
    <row r="1974" spans="1:6">
      <c r="A1974" t="s">
        <v>657</v>
      </c>
      <c r="B1974">
        <v>1304</v>
      </c>
      <c r="C1974">
        <v>1495</v>
      </c>
      <c r="F1974">
        <v>2799</v>
      </c>
    </row>
    <row r="1975" spans="1:6">
      <c r="A1975" t="s">
        <v>963</v>
      </c>
      <c r="D1975">
        <v>58</v>
      </c>
      <c r="F1975">
        <v>58</v>
      </c>
    </row>
    <row r="1976" spans="1:6">
      <c r="A1976" t="s">
        <v>659</v>
      </c>
      <c r="D1976">
        <v>217</v>
      </c>
      <c r="F1976">
        <v>217</v>
      </c>
    </row>
    <row r="1977" spans="1:6">
      <c r="A1977" t="s">
        <v>724</v>
      </c>
    </row>
    <row r="1978" spans="1:6">
      <c r="A1978" t="s">
        <v>487</v>
      </c>
      <c r="B1978">
        <v>4114</v>
      </c>
      <c r="C1978">
        <v>5343</v>
      </c>
      <c r="D1978">
        <v>4108</v>
      </c>
      <c r="F1978">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12"/>
  <sheetViews>
    <sheetView tabSelected="1" workbookViewId="0">
      <pane ySplit="1" topLeftCell="A3894" activePane="bottomLeft" state="frozen"/>
      <selection pane="bottomLeft" activeCell="D3915" sqref="D391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1023</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1023</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1023</v>
      </c>
      <c r="C760" s="22">
        <v>45744</v>
      </c>
      <c r="D760" s="139">
        <v>161</v>
      </c>
      <c r="E760" s="11" t="s">
        <v>1798</v>
      </c>
      <c r="F760" s="11" t="s">
        <v>1906</v>
      </c>
      <c r="G760" t="str">
        <f t="shared" si="11"/>
        <v>March</v>
      </c>
    </row>
    <row r="761" spans="1:7">
      <c r="A761" s="66" t="s">
        <v>135</v>
      </c>
      <c r="B761" s="73" t="s">
        <v>1023</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1023</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1023</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1023</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1023</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1023</v>
      </c>
      <c r="C813" s="22">
        <v>45750</v>
      </c>
      <c r="D813" s="11">
        <v>344</v>
      </c>
      <c r="E813" s="11"/>
      <c r="F813" s="11" t="s">
        <v>1924</v>
      </c>
      <c r="G813" t="str">
        <f t="shared" si="12"/>
        <v>April</v>
      </c>
    </row>
    <row r="814" spans="1:7">
      <c r="A814" s="229" t="s">
        <v>396</v>
      </c>
      <c r="B814" s="229" t="s">
        <v>1023</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1671</v>
      </c>
      <c r="C820" s="233">
        <v>45750</v>
      </c>
      <c r="E820" s="11"/>
      <c r="F820" s="73" t="s">
        <v>671</v>
      </c>
      <c r="G820" t="str">
        <f t="shared" si="12"/>
        <v>April</v>
      </c>
    </row>
    <row r="821" spans="1:7">
      <c r="A821" s="228" t="s">
        <v>129</v>
      </c>
      <c r="B821" s="228" t="s">
        <v>1672</v>
      </c>
      <c r="C821" s="22">
        <v>45750</v>
      </c>
      <c r="E821" s="11"/>
      <c r="F821" s="73" t="s">
        <v>671</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1023</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1671</v>
      </c>
      <c r="C833" s="233">
        <v>45751</v>
      </c>
      <c r="E833" s="11"/>
      <c r="F833" s="73" t="s">
        <v>671</v>
      </c>
      <c r="G833" t="str">
        <f t="shared" si="12"/>
        <v>April</v>
      </c>
    </row>
    <row r="834" spans="1:7">
      <c r="A834" s="227" t="s">
        <v>129</v>
      </c>
      <c r="B834" s="227" t="s">
        <v>1672</v>
      </c>
      <c r="C834" s="22">
        <v>45751</v>
      </c>
      <c r="E834" s="11"/>
      <c r="F834" s="73" t="s">
        <v>671</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1023</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1023</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1671</v>
      </c>
      <c r="C856" s="233">
        <v>45755</v>
      </c>
      <c r="E856" s="11"/>
      <c r="F856" s="73" t="s">
        <v>671</v>
      </c>
      <c r="G856" t="str">
        <f t="shared" si="13"/>
        <v>April</v>
      </c>
    </row>
    <row r="857" spans="1:7">
      <c r="A857" s="227" t="s">
        <v>129</v>
      </c>
      <c r="B857" s="227" t="s">
        <v>1672</v>
      </c>
      <c r="C857" s="22">
        <v>45755</v>
      </c>
      <c r="E857" s="11"/>
      <c r="F857" s="73" t="s">
        <v>671</v>
      </c>
      <c r="G857" t="str">
        <f t="shared" si="13"/>
        <v>April</v>
      </c>
    </row>
    <row r="858" spans="1:7">
      <c r="A858" s="73" t="s">
        <v>394</v>
      </c>
      <c r="B858" s="73" t="s">
        <v>1023</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1671</v>
      </c>
      <c r="C867" s="233">
        <v>45756</v>
      </c>
      <c r="E867" s="11"/>
      <c r="F867" s="73" t="s">
        <v>671</v>
      </c>
      <c r="G867" t="str">
        <f t="shared" si="13"/>
        <v>April</v>
      </c>
    </row>
    <row r="868" spans="1:7">
      <c r="A868" s="227" t="s">
        <v>129</v>
      </c>
      <c r="B868" s="227" t="s">
        <v>1672</v>
      </c>
      <c r="C868" s="22">
        <v>45756</v>
      </c>
      <c r="E868" s="11"/>
      <c r="F868" s="73" t="s">
        <v>671</v>
      </c>
      <c r="G868" t="str">
        <f t="shared" si="13"/>
        <v>April</v>
      </c>
    </row>
    <row r="869" spans="1:7">
      <c r="A869" s="174" t="s">
        <v>394</v>
      </c>
      <c r="B869" s="73" t="s">
        <v>1023</v>
      </c>
      <c r="C869" s="22">
        <v>45757</v>
      </c>
      <c r="E869" s="11"/>
      <c r="F869" s="73" t="s">
        <v>122</v>
      </c>
      <c r="G869" t="str">
        <f t="shared" si="13"/>
        <v>April</v>
      </c>
    </row>
    <row r="870" spans="1:7">
      <c r="A870" s="174" t="s">
        <v>396</v>
      </c>
      <c r="B870" s="73" t="s">
        <v>1023</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1023</v>
      </c>
      <c r="C880" s="22">
        <v>45758</v>
      </c>
      <c r="E880" s="11"/>
      <c r="F880" s="73" t="s">
        <v>122</v>
      </c>
      <c r="G880" t="str">
        <f t="shared" si="13"/>
        <v>April</v>
      </c>
    </row>
    <row r="881" spans="1:7">
      <c r="A881" s="73" t="s">
        <v>324</v>
      </c>
      <c r="B881" s="73" t="s">
        <v>1023</v>
      </c>
      <c r="C881" s="22">
        <v>45758</v>
      </c>
      <c r="E881" s="11"/>
      <c r="F881" s="73" t="s">
        <v>122</v>
      </c>
      <c r="G881" t="str">
        <f t="shared" si="13"/>
        <v>April</v>
      </c>
    </row>
    <row r="882" spans="1:7">
      <c r="A882" s="73" t="s">
        <v>287</v>
      </c>
      <c r="B882" s="73" t="s">
        <v>998</v>
      </c>
      <c r="C882" s="22">
        <v>45758</v>
      </c>
      <c r="E882" s="11"/>
      <c r="F882" s="73" t="s">
        <v>1948</v>
      </c>
      <c r="G882" t="str">
        <f t="shared" si="13"/>
        <v>April</v>
      </c>
    </row>
    <row r="883" spans="1:7">
      <c r="A883" s="73" t="s">
        <v>424</v>
      </c>
      <c r="B883" s="73" t="s">
        <v>998</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998</v>
      </c>
      <c r="C894" s="22">
        <v>45761</v>
      </c>
      <c r="E894" s="11"/>
      <c r="G894" t="str">
        <f t="shared" si="13"/>
        <v>April</v>
      </c>
    </row>
    <row r="895" spans="1:7">
      <c r="A895" s="229" t="s">
        <v>424</v>
      </c>
      <c r="B895" s="229" t="s">
        <v>998</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998</v>
      </c>
      <c r="C905" s="22">
        <v>45762</v>
      </c>
      <c r="E905" s="11"/>
      <c r="F905" s="73" t="s">
        <v>1960</v>
      </c>
      <c r="G905" t="str">
        <f t="shared" si="14"/>
        <v>April</v>
      </c>
    </row>
    <row r="906" spans="1:7">
      <c r="A906" s="73" t="s">
        <v>424</v>
      </c>
      <c r="B906" s="73" t="s">
        <v>998</v>
      </c>
      <c r="C906" s="22">
        <v>45762</v>
      </c>
      <c r="E906" s="11"/>
      <c r="F906" s="73" t="s">
        <v>1960</v>
      </c>
      <c r="G906" t="str">
        <f t="shared" si="14"/>
        <v>April</v>
      </c>
    </row>
    <row r="907" spans="1:7">
      <c r="A907" s="229" t="s">
        <v>379</v>
      </c>
      <c r="B907" s="229" t="s">
        <v>998</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1023</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1023</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998</v>
      </c>
      <c r="C920" s="22">
        <v>45763</v>
      </c>
      <c r="E920" s="11"/>
      <c r="F920" s="73" t="s">
        <v>122</v>
      </c>
      <c r="G920" t="str">
        <f t="shared" si="14"/>
        <v>April</v>
      </c>
    </row>
    <row r="921" spans="1:7">
      <c r="A921" s="229" t="s">
        <v>379</v>
      </c>
      <c r="B921" s="229" t="s">
        <v>998</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1023</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1023</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998</v>
      </c>
      <c r="C946" s="22">
        <v>45765</v>
      </c>
      <c r="E946" s="11"/>
      <c r="F946" s="229" t="s">
        <v>1982</v>
      </c>
      <c r="G946" t="str">
        <f t="shared" si="14"/>
        <v>April</v>
      </c>
    </row>
    <row r="947" spans="1:7">
      <c r="A947" s="234" t="s">
        <v>379</v>
      </c>
      <c r="B947" s="234" t="s">
        <v>998</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998</v>
      </c>
      <c r="C959" s="22">
        <v>45768</v>
      </c>
      <c r="E959" s="11"/>
      <c r="F959" s="234" t="s">
        <v>1982</v>
      </c>
      <c r="G959" t="str">
        <f t="shared" si="15"/>
        <v>April</v>
      </c>
    </row>
    <row r="960" spans="1:7">
      <c r="A960" s="549" t="s">
        <v>424</v>
      </c>
      <c r="B960" s="229" t="s">
        <v>998</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1023</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1023</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1023</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1023</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1023</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1023</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1023</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1003</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1003</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1003</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1003</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1003</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1003</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1003</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1003</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1003</v>
      </c>
      <c r="C1361" s="22">
        <v>45860</v>
      </c>
      <c r="D1361" s="11">
        <v>318</v>
      </c>
      <c r="G1361" t="s">
        <v>2153</v>
      </c>
    </row>
    <row r="1362" spans="1:7">
      <c r="A1362" s="290" t="s">
        <v>1701</v>
      </c>
      <c r="B1362" s="579" t="s">
        <v>1003</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1003</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1003</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1003</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1003</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1003</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1003</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1003</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1003</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1003</v>
      </c>
      <c r="C1418" s="22">
        <v>45875</v>
      </c>
      <c r="D1418" s="11">
        <v>840</v>
      </c>
      <c r="G1418" t="s">
        <v>2190</v>
      </c>
    </row>
    <row r="1419" spans="1:7">
      <c r="A1419" s="73" t="s">
        <v>126</v>
      </c>
      <c r="B1419" s="413" t="s">
        <v>1003</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1003</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1003</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1003</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1003</v>
      </c>
      <c r="C1435" s="22">
        <v>45881</v>
      </c>
      <c r="D1435" s="11">
        <v>319</v>
      </c>
      <c r="G1435" t="s">
        <v>2190</v>
      </c>
    </row>
    <row r="1436" spans="1:7">
      <c r="A1436" s="414" t="s">
        <v>158</v>
      </c>
      <c r="B1436" s="234" t="s">
        <v>1003</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1003</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1003</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1003</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1003</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1003</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1003</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1003</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1003</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1003</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1003</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1003</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1003</v>
      </c>
      <c r="C1512" s="22">
        <v>45896</v>
      </c>
      <c r="D1512" s="11">
        <v>358</v>
      </c>
      <c r="F1512" s="11" t="s">
        <v>2218</v>
      </c>
      <c r="G1512" t="s">
        <v>2190</v>
      </c>
    </row>
    <row r="1513" spans="1:7">
      <c r="A1513" s="821" t="s">
        <v>133</v>
      </c>
      <c r="B1513" s="229" t="s">
        <v>1003</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1003</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1003</v>
      </c>
      <c r="C1520" s="22">
        <v>45897</v>
      </c>
      <c r="F1520" s="234" t="s">
        <v>1955</v>
      </c>
      <c r="G1520" t="s">
        <v>2190</v>
      </c>
    </row>
    <row r="1521" spans="1:7">
      <c r="A1521" s="818" t="s">
        <v>133</v>
      </c>
      <c r="B1521" s="267" t="s">
        <v>1003</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1003</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1003</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1003</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1003</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982</v>
      </c>
      <c r="B1563" s="618" t="s">
        <v>983</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982</v>
      </c>
      <c r="B1570" s="817" t="s">
        <v>983</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982</v>
      </c>
      <c r="B1574" s="817" t="s">
        <v>983</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982</v>
      </c>
      <c r="B1579" s="817" t="s">
        <v>983</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982</v>
      </c>
      <c r="B1585" s="290" t="s">
        <v>983</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982</v>
      </c>
      <c r="B1593" s="73" t="s">
        <v>983</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982</v>
      </c>
      <c r="B1603" s="174" t="s">
        <v>983</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982</v>
      </c>
      <c r="B1608" s="311" t="s">
        <v>983</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982</v>
      </c>
      <c r="B1616" s="227" t="s">
        <v>983</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982</v>
      </c>
      <c r="B1625" s="311" t="s">
        <v>983</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982</v>
      </c>
      <c r="B1636" s="311" t="s">
        <v>983</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982</v>
      </c>
      <c r="B1651" s="174" t="s">
        <v>983</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983</v>
      </c>
      <c r="C1657" s="22">
        <v>45926</v>
      </c>
      <c r="D1657" s="11">
        <v>300</v>
      </c>
      <c r="G1657" t="s">
        <v>2226</v>
      </c>
    </row>
    <row r="1658" spans="1:7">
      <c r="A1658" s="227" t="s">
        <v>1708</v>
      </c>
      <c r="B1658" s="550" t="s">
        <v>2281</v>
      </c>
      <c r="C1658" s="22">
        <v>45926</v>
      </c>
      <c r="D1658" s="11">
        <v>364</v>
      </c>
      <c r="G1658" t="s">
        <v>2226</v>
      </c>
    </row>
    <row r="1659" spans="1:7">
      <c r="A1659" s="66" t="s">
        <v>982</v>
      </c>
      <c r="B1659" s="73" t="s">
        <v>983</v>
      </c>
      <c r="C1659" s="22">
        <v>45926</v>
      </c>
      <c r="D1659" s="11">
        <v>552</v>
      </c>
      <c r="G1659" t="s">
        <v>2226</v>
      </c>
    </row>
    <row r="1660" spans="1:7">
      <c r="A1660" s="845" t="s">
        <v>1027</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982</v>
      </c>
      <c r="B1669" s="73" t="s">
        <v>983</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1027</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982</v>
      </c>
      <c r="B1682" s="228" t="s">
        <v>983</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1027</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982</v>
      </c>
      <c r="B1693" s="73" t="s">
        <v>983</v>
      </c>
      <c r="C1693" s="22">
        <v>45931</v>
      </c>
      <c r="D1693" s="11">
        <v>312</v>
      </c>
      <c r="G1693" t="s">
        <v>2289</v>
      </c>
    </row>
    <row r="1694" spans="1:7">
      <c r="A1694" s="414" t="s">
        <v>126</v>
      </c>
      <c r="B1694" s="1179" t="s">
        <v>56</v>
      </c>
      <c r="C1694" s="22">
        <v>45931</v>
      </c>
      <c r="D1694" s="11">
        <v>753</v>
      </c>
      <c r="G1694" t="s">
        <v>2289</v>
      </c>
    </row>
    <row r="1695" spans="1:7">
      <c r="A1695" s="228" t="s">
        <v>1027</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982</v>
      </c>
      <c r="B1703" s="229" t="s">
        <v>983</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1027</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982</v>
      </c>
      <c r="B1713" s="229" t="s">
        <v>983</v>
      </c>
      <c r="C1713" s="22">
        <v>45933</v>
      </c>
      <c r="D1713" s="11">
        <v>617</v>
      </c>
      <c r="G1713" t="s">
        <v>2289</v>
      </c>
    </row>
    <row r="1714" spans="1:7" ht="15.75">
      <c r="A1714" s="73" t="s">
        <v>1707</v>
      </c>
      <c r="B1714" s="171" t="s">
        <v>1671</v>
      </c>
      <c r="C1714" s="233">
        <v>45933</v>
      </c>
      <c r="D1714" s="11">
        <v>486</v>
      </c>
      <c r="G1714" t="s">
        <v>2289</v>
      </c>
    </row>
    <row r="1715" spans="1:7">
      <c r="A1715" s="228" t="s">
        <v>1027</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982</v>
      </c>
      <c r="B1724" s="73" t="s">
        <v>983</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1027</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982</v>
      </c>
      <c r="B1734" s="73" t="s">
        <v>983</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1027</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633</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1027</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633</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982</v>
      </c>
      <c r="B1755" s="817" t="s">
        <v>983</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1027</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633</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994</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633</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1013</v>
      </c>
      <c r="B1786" s="1179" t="s">
        <v>56</v>
      </c>
      <c r="C1786" s="22">
        <v>45944</v>
      </c>
      <c r="D1786" s="11">
        <v>927</v>
      </c>
      <c r="F1786" s="11" t="s">
        <v>2296</v>
      </c>
      <c r="G1786" t="s">
        <v>2289</v>
      </c>
    </row>
    <row r="1787" spans="1:7" ht="15.75">
      <c r="A1787" s="174" t="s">
        <v>994</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982</v>
      </c>
      <c r="B1794" s="171" t="s">
        <v>1671</v>
      </c>
      <c r="C1794" s="233">
        <v>45945</v>
      </c>
      <c r="D1794" s="11">
        <v>986</v>
      </c>
      <c r="G1794" t="s">
        <v>2289</v>
      </c>
    </row>
    <row r="1795" spans="1:7">
      <c r="A1795" s="228" t="s">
        <v>1019</v>
      </c>
      <c r="B1795" s="267" t="s">
        <v>2321</v>
      </c>
      <c r="C1795" s="22">
        <v>45945</v>
      </c>
      <c r="D1795" s="86">
        <v>1457</v>
      </c>
      <c r="F1795" s="11" t="s">
        <v>2322</v>
      </c>
      <c r="G1795" t="s">
        <v>2289</v>
      </c>
    </row>
    <row r="1796" spans="1:7">
      <c r="A1796" s="257" t="s">
        <v>1013</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633</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1019</v>
      </c>
      <c r="B1805" s="227" t="s">
        <v>2321</v>
      </c>
      <c r="C1805" s="233">
        <v>45946</v>
      </c>
      <c r="D1805" s="86">
        <v>1142</v>
      </c>
      <c r="F1805" s="11" t="s">
        <v>2327</v>
      </c>
      <c r="G1805" t="s">
        <v>2289</v>
      </c>
    </row>
    <row r="1806" spans="1:7">
      <c r="A1806" s="228" t="s">
        <v>1013</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1019</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1019</v>
      </c>
      <c r="B1820" s="238" t="s">
        <v>2321</v>
      </c>
      <c r="C1820" s="22">
        <v>45950</v>
      </c>
      <c r="D1820" s="86">
        <v>1186</v>
      </c>
      <c r="F1820" s="11" t="s">
        <v>2171</v>
      </c>
      <c r="G1820" t="s">
        <v>2289</v>
      </c>
    </row>
    <row r="1821" spans="1:7">
      <c r="A1821" s="549" t="s">
        <v>1013</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1019</v>
      </c>
      <c r="B1829" s="245" t="s">
        <v>2321</v>
      </c>
      <c r="C1829" s="22">
        <v>45951</v>
      </c>
      <c r="D1829" s="86">
        <v>1564</v>
      </c>
      <c r="F1829" s="11" t="s">
        <v>2339</v>
      </c>
      <c r="G1829" t="s">
        <v>2289</v>
      </c>
    </row>
    <row r="1830" spans="1:7">
      <c r="A1830" s="11" t="s">
        <v>1013</v>
      </c>
      <c r="B1830" s="1179" t="s">
        <v>56</v>
      </c>
      <c r="C1830" s="22">
        <v>45951</v>
      </c>
      <c r="D1830" s="11">
        <v>527</v>
      </c>
      <c r="F1830" s="11" t="s">
        <v>2328</v>
      </c>
      <c r="G1830" t="s">
        <v>2289</v>
      </c>
    </row>
    <row r="1831" spans="1:7">
      <c r="A1831" s="442" t="s">
        <v>1076</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1019</v>
      </c>
      <c r="B1838" s="669" t="s">
        <v>2321</v>
      </c>
      <c r="C1838" s="22">
        <v>45952</v>
      </c>
      <c r="D1838" s="86">
        <v>1012</v>
      </c>
      <c r="F1838" s="11" t="s">
        <v>2345</v>
      </c>
      <c r="G1838" t="s">
        <v>2289</v>
      </c>
    </row>
    <row r="1839" spans="1:7">
      <c r="A1839" s="11" t="s">
        <v>1013</v>
      </c>
      <c r="B1839" s="1179" t="s">
        <v>56</v>
      </c>
      <c r="C1839" s="22">
        <v>45952</v>
      </c>
      <c r="D1839" s="11">
        <v>553</v>
      </c>
      <c r="G1839" t="s">
        <v>2289</v>
      </c>
    </row>
    <row r="1840" spans="1:7">
      <c r="A1840" s="79" t="s">
        <v>1076</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1019</v>
      </c>
      <c r="B1850" s="669" t="s">
        <v>2321</v>
      </c>
      <c r="C1850" s="22">
        <v>45953</v>
      </c>
      <c r="D1850" s="11">
        <v>588</v>
      </c>
      <c r="F1850" s="11" t="s">
        <v>2351</v>
      </c>
      <c r="G1850" t="s">
        <v>2289</v>
      </c>
    </row>
    <row r="1851" spans="1:7">
      <c r="A1851" s="79" t="s">
        <v>1076</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1017</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1017</v>
      </c>
      <c r="B1870" s="669" t="s">
        <v>2321</v>
      </c>
      <c r="C1870" s="22">
        <v>45957</v>
      </c>
      <c r="D1870" s="86">
        <v>1323</v>
      </c>
      <c r="F1870" s="11" t="s">
        <v>2363</v>
      </c>
      <c r="G1870" t="s">
        <v>2289</v>
      </c>
    </row>
    <row r="1871" spans="1:7">
      <c r="A1871" s="48" t="s">
        <v>1013</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1017</v>
      </c>
      <c r="B1883" s="669" t="s">
        <v>2321</v>
      </c>
      <c r="C1883" s="22">
        <v>45958</v>
      </c>
      <c r="D1883" s="86">
        <v>1516</v>
      </c>
      <c r="F1883" s="11" t="s">
        <v>2370</v>
      </c>
      <c r="G1883" t="s">
        <v>2289</v>
      </c>
    </row>
    <row r="1884" spans="1:7">
      <c r="A1884" s="11" t="s">
        <v>1013</v>
      </c>
      <c r="B1884" s="1179" t="s">
        <v>56</v>
      </c>
      <c r="C1884" s="22">
        <v>45958</v>
      </c>
      <c r="D1884" s="86">
        <v>1224</v>
      </c>
      <c r="G1884" t="s">
        <v>2289</v>
      </c>
    </row>
    <row r="1885" spans="1:7">
      <c r="A1885" s="48" t="s">
        <v>1013</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1017</v>
      </c>
      <c r="B1894" s="92" t="s">
        <v>2321</v>
      </c>
      <c r="C1894" s="22">
        <v>45959</v>
      </c>
      <c r="D1894" s="11">
        <v>790</v>
      </c>
      <c r="F1894" s="11" t="s">
        <v>2377</v>
      </c>
      <c r="G1894" t="s">
        <v>2289</v>
      </c>
    </row>
    <row r="1895" spans="1:7">
      <c r="A1895" s="11" t="s">
        <v>1013</v>
      </c>
      <c r="B1895" s="1179" t="s">
        <v>56</v>
      </c>
      <c r="C1895" s="22">
        <v>45959</v>
      </c>
      <c r="D1895" s="11">
        <v>343</v>
      </c>
      <c r="G1895" t="s">
        <v>2289</v>
      </c>
    </row>
    <row r="1896" spans="1:7">
      <c r="A1896" s="79" t="s">
        <v>1005</v>
      </c>
      <c r="B1896" s="1179" t="s">
        <v>56</v>
      </c>
      <c r="C1896" s="22">
        <v>45959</v>
      </c>
      <c r="D1896" s="86">
        <v>3179</v>
      </c>
      <c r="G1896" t="s">
        <v>2289</v>
      </c>
    </row>
    <row r="1897" spans="1:7" ht="15.75">
      <c r="A1897" s="73" t="s">
        <v>982</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1013</v>
      </c>
      <c r="B1910" s="1179" t="s">
        <v>56</v>
      </c>
      <c r="C1910" s="22">
        <v>45960</v>
      </c>
      <c r="E1910" s="178"/>
      <c r="F1910" s="73" t="s">
        <v>1779</v>
      </c>
      <c r="G1910" t="s">
        <v>2289</v>
      </c>
    </row>
    <row r="1911" spans="1:7">
      <c r="A1911" s="471" t="s">
        <v>1017</v>
      </c>
      <c r="B1911" s="92" t="s">
        <v>2321</v>
      </c>
      <c r="C1911" s="22">
        <v>45960</v>
      </c>
      <c r="D1911" s="11">
        <v>930</v>
      </c>
      <c r="F1911" s="11" t="s">
        <v>2293</v>
      </c>
      <c r="G1911" t="s">
        <v>2289</v>
      </c>
    </row>
    <row r="1912" spans="1:7">
      <c r="A1912" s="290" t="s">
        <v>1007</v>
      </c>
      <c r="B1912" s="579" t="s">
        <v>2388</v>
      </c>
      <c r="C1912" s="22">
        <v>45960</v>
      </c>
      <c r="D1912" s="11">
        <v>346</v>
      </c>
      <c r="G1912" t="s">
        <v>2289</v>
      </c>
    </row>
    <row r="1913" spans="1:7" ht="15.75">
      <c r="A1913" s="174" t="s">
        <v>982</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1017</v>
      </c>
      <c r="B1923" s="669" t="s">
        <v>2321</v>
      </c>
      <c r="C1923" s="22">
        <v>45961</v>
      </c>
      <c r="D1923" s="11">
        <v>408</v>
      </c>
      <c r="F1923" s="11" t="s">
        <v>2393</v>
      </c>
      <c r="G1923" t="s">
        <v>2289</v>
      </c>
    </row>
    <row r="1924" spans="1:7">
      <c r="A1924" s="11" t="s">
        <v>1007</v>
      </c>
      <c r="B1924" s="241" t="s">
        <v>2394</v>
      </c>
      <c r="C1924" s="22">
        <v>45961</v>
      </c>
      <c r="F1924" s="243" t="s">
        <v>1955</v>
      </c>
      <c r="G1924" t="s">
        <v>2289</v>
      </c>
    </row>
    <row r="1925" spans="1:7">
      <c r="A1925" s="290" t="s">
        <v>1076</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1076</v>
      </c>
      <c r="B1933" s="268" t="s">
        <v>2321</v>
      </c>
      <c r="C1933" s="22">
        <v>45964</v>
      </c>
      <c r="D1933" s="11">
        <v>463</v>
      </c>
      <c r="G1933" t="s">
        <v>2395</v>
      </c>
    </row>
    <row r="1934" spans="1:7">
      <c r="A1934" s="228" t="s">
        <v>1005</v>
      </c>
      <c r="B1934" s="1179" t="s">
        <v>56</v>
      </c>
      <c r="C1934" s="22">
        <v>45964</v>
      </c>
      <c r="D1934" s="11">
        <v>882</v>
      </c>
      <c r="F1934" s="11" t="s">
        <v>2397</v>
      </c>
      <c r="G1934" t="s">
        <v>2395</v>
      </c>
    </row>
    <row r="1935" spans="1:7" ht="15.75">
      <c r="A1935" s="73" t="s">
        <v>982</v>
      </c>
      <c r="B1935" s="171" t="s">
        <v>1671</v>
      </c>
      <c r="C1935" s="233">
        <v>45964</v>
      </c>
      <c r="F1935" s="11" t="s">
        <v>2142</v>
      </c>
      <c r="G1935" t="s">
        <v>2395</v>
      </c>
    </row>
    <row r="1936" spans="1:7">
      <c r="A1936" s="227" t="s">
        <v>982</v>
      </c>
      <c r="B1936" s="268" t="s">
        <v>2398</v>
      </c>
      <c r="C1936" s="22">
        <v>45964</v>
      </c>
      <c r="E1936" s="244">
        <v>3846</v>
      </c>
      <c r="F1936" s="11" t="s">
        <v>2399</v>
      </c>
      <c r="G1936" t="s">
        <v>2395</v>
      </c>
    </row>
    <row r="1937" spans="1:7">
      <c r="A1937" s="229" t="s">
        <v>982</v>
      </c>
      <c r="B1937" s="267" t="s">
        <v>983</v>
      </c>
      <c r="C1937" s="22">
        <v>45964</v>
      </c>
      <c r="F1937" s="605" t="s">
        <v>2400</v>
      </c>
      <c r="G1937" t="s">
        <v>2395</v>
      </c>
    </row>
    <row r="1938" spans="1:7" ht="15.75">
      <c r="A1938" s="73" t="s">
        <v>1088</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1076</v>
      </c>
      <c r="B1949" s="99" t="s">
        <v>2321</v>
      </c>
      <c r="C1949" s="22">
        <v>45965</v>
      </c>
      <c r="D1949" s="11">
        <v>633</v>
      </c>
      <c r="G1949" t="s">
        <v>2395</v>
      </c>
    </row>
    <row r="1950" spans="1:7">
      <c r="A1950" s="11" t="s">
        <v>1007</v>
      </c>
      <c r="B1950" s="73" t="s">
        <v>2394</v>
      </c>
      <c r="C1950" s="22">
        <v>45965</v>
      </c>
      <c r="D1950" s="11">
        <v>379</v>
      </c>
      <c r="F1950" s="11" t="s">
        <v>2403</v>
      </c>
      <c r="G1950" t="s">
        <v>2395</v>
      </c>
    </row>
    <row r="1951" spans="1:7">
      <c r="A1951" s="79" t="s">
        <v>1005</v>
      </c>
      <c r="B1951" s="1179" t="s">
        <v>56</v>
      </c>
      <c r="C1951" s="22">
        <v>45965</v>
      </c>
      <c r="D1951" s="86">
        <v>1072</v>
      </c>
      <c r="F1951" s="11" t="s">
        <v>2404</v>
      </c>
      <c r="G1951" t="s">
        <v>2395</v>
      </c>
    </row>
    <row r="1952" spans="1:7">
      <c r="A1952" s="656" t="s">
        <v>1019</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1076</v>
      </c>
      <c r="B1963" s="73" t="s">
        <v>2321</v>
      </c>
      <c r="C1963" s="22">
        <v>45966</v>
      </c>
      <c r="D1963" s="11">
        <v>625</v>
      </c>
      <c r="G1963" t="s">
        <v>2395</v>
      </c>
    </row>
    <row r="1964" spans="1:7">
      <c r="A1964" s="227" t="s">
        <v>1007</v>
      </c>
      <c r="B1964" s="227" t="s">
        <v>2394</v>
      </c>
      <c r="C1964" s="22">
        <v>45966</v>
      </c>
      <c r="D1964" s="11">
        <v>208</v>
      </c>
      <c r="F1964" s="11" t="s">
        <v>1761</v>
      </c>
      <c r="G1964" t="s">
        <v>2395</v>
      </c>
    </row>
    <row r="1965" spans="1:7">
      <c r="A1965" s="228" t="s">
        <v>1005</v>
      </c>
      <c r="B1965" s="1179" t="s">
        <v>56</v>
      </c>
      <c r="C1965" s="22">
        <v>45966</v>
      </c>
      <c r="D1965" s="86">
        <v>1034</v>
      </c>
      <c r="G1965" t="s">
        <v>2395</v>
      </c>
    </row>
    <row r="1966" spans="1:7" ht="15.75">
      <c r="A1966" s="73" t="s">
        <v>994</v>
      </c>
      <c r="B1966" s="171" t="s">
        <v>1671</v>
      </c>
      <c r="C1966" s="233">
        <v>45966</v>
      </c>
      <c r="D1966" s="11">
        <v>150</v>
      </c>
      <c r="G1966" t="s">
        <v>2395</v>
      </c>
    </row>
    <row r="1967" spans="1:7">
      <c r="A1967" s="311" t="s">
        <v>982</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1076</v>
      </c>
      <c r="B1976" s="268" t="s">
        <v>2398</v>
      </c>
      <c r="C1976" s="22">
        <v>45967</v>
      </c>
      <c r="E1976" s="244">
        <v>5200</v>
      </c>
      <c r="F1976" s="11" t="s">
        <v>2411</v>
      </c>
      <c r="G1976" t="s">
        <v>2395</v>
      </c>
    </row>
    <row r="1977" spans="1:7">
      <c r="A1977" s="11" t="s">
        <v>1007</v>
      </c>
      <c r="B1977" s="73" t="s">
        <v>2394</v>
      </c>
      <c r="C1977" s="22">
        <v>45967</v>
      </c>
      <c r="F1977" s="303" t="s">
        <v>2412</v>
      </c>
      <c r="G1977" t="s">
        <v>2395</v>
      </c>
    </row>
    <row r="1978" spans="1:7">
      <c r="A1978" s="79" t="s">
        <v>1005</v>
      </c>
      <c r="B1978" s="1179" t="s">
        <v>56</v>
      </c>
      <c r="C1978" s="22">
        <v>45967</v>
      </c>
      <c r="D1978" s="11">
        <v>209</v>
      </c>
      <c r="G1978" t="s">
        <v>2395</v>
      </c>
    </row>
    <row r="1979" spans="1:7">
      <c r="A1979" s="471" t="s">
        <v>1074</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1074</v>
      </c>
      <c r="B1985" s="171" t="s">
        <v>1671</v>
      </c>
      <c r="C1985" s="233">
        <v>45968</v>
      </c>
      <c r="D1985" s="11">
        <v>350</v>
      </c>
      <c r="G1985" t="s">
        <v>2395</v>
      </c>
    </row>
    <row r="1986" spans="1:7">
      <c r="A1986" s="227" t="s">
        <v>1074</v>
      </c>
      <c r="B1986" s="227" t="s">
        <v>2321</v>
      </c>
      <c r="C1986" s="22">
        <v>45968</v>
      </c>
      <c r="D1986" s="11">
        <v>913</v>
      </c>
      <c r="F1986" s="11" t="s">
        <v>1840</v>
      </c>
      <c r="G1986" t="s">
        <v>2395</v>
      </c>
    </row>
    <row r="1987" spans="1:7">
      <c r="A1987" s="11" t="s">
        <v>1007</v>
      </c>
      <c r="B1987" s="73" t="s">
        <v>2394</v>
      </c>
      <c r="C1987" s="22">
        <v>45968</v>
      </c>
      <c r="F1987" s="303" t="s">
        <v>2412</v>
      </c>
      <c r="G1987" t="s">
        <v>2395</v>
      </c>
    </row>
    <row r="1988" spans="1:7">
      <c r="A1988" s="174" t="s">
        <v>1017</v>
      </c>
      <c r="B1988" s="73" t="s">
        <v>2321</v>
      </c>
      <c r="C1988" s="22">
        <v>45968</v>
      </c>
      <c r="F1988" s="234" t="s">
        <v>2058</v>
      </c>
      <c r="G1988" t="s">
        <v>2395</v>
      </c>
    </row>
    <row r="1989" spans="1:7">
      <c r="A1989" s="174" t="s">
        <v>1027</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1005</v>
      </c>
      <c r="B1998" s="1179" t="s">
        <v>56</v>
      </c>
      <c r="C1998" s="22">
        <v>45971</v>
      </c>
      <c r="D1998" s="11">
        <v>96</v>
      </c>
      <c r="G1998" t="s">
        <v>2395</v>
      </c>
    </row>
    <row r="1999" spans="1:7">
      <c r="A1999" s="227" t="s">
        <v>1007</v>
      </c>
      <c r="B1999" s="268" t="s">
        <v>2394</v>
      </c>
      <c r="C1999" s="22">
        <v>45971</v>
      </c>
      <c r="D1999" s="11">
        <v>562</v>
      </c>
      <c r="G1999" t="s">
        <v>2395</v>
      </c>
    </row>
    <row r="2000" spans="1:7">
      <c r="A2000" s="73" t="s">
        <v>1010</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1019</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1000</v>
      </c>
      <c r="B2013" s="171" t="s">
        <v>1671</v>
      </c>
      <c r="C2013" s="233">
        <v>45973</v>
      </c>
      <c r="D2013" s="11">
        <v>711</v>
      </c>
      <c r="F2013" s="11" t="s">
        <v>1807</v>
      </c>
      <c r="G2013" t="s">
        <v>2395</v>
      </c>
    </row>
    <row r="2014" spans="1:7">
      <c r="A2014" s="442" t="s">
        <v>1017</v>
      </c>
      <c r="B2014" s="99" t="s">
        <v>2321</v>
      </c>
      <c r="C2014" s="22">
        <v>45973</v>
      </c>
      <c r="F2014" s="234" t="s">
        <v>2422</v>
      </c>
      <c r="G2014" t="s">
        <v>2395</v>
      </c>
    </row>
    <row r="2015" spans="1:7">
      <c r="A2015" s="471" t="s">
        <v>918</v>
      </c>
      <c r="B2015" s="11" t="s">
        <v>2321</v>
      </c>
      <c r="C2015" s="22">
        <v>45973</v>
      </c>
      <c r="D2015" s="86">
        <v>1486</v>
      </c>
      <c r="F2015" s="11" t="s">
        <v>2423</v>
      </c>
      <c r="G2015" t="s">
        <v>2395</v>
      </c>
    </row>
    <row r="2016" spans="1:7">
      <c r="A2016" s="471" t="s">
        <v>1007</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1000</v>
      </c>
      <c r="B2023" s="171" t="s">
        <v>1671</v>
      </c>
      <c r="C2023" s="233">
        <v>45974</v>
      </c>
      <c r="D2023" s="11">
        <v>325</v>
      </c>
      <c r="G2023" t="s">
        <v>2395</v>
      </c>
    </row>
    <row r="2024" spans="1:7" ht="15.75">
      <c r="A2024" s="11" t="s">
        <v>1000</v>
      </c>
      <c r="B2024" s="171" t="s">
        <v>1671</v>
      </c>
      <c r="C2024" s="233">
        <v>45974</v>
      </c>
      <c r="F2024" s="11" t="s">
        <v>1840</v>
      </c>
      <c r="G2024" t="s">
        <v>2395</v>
      </c>
    </row>
    <row r="2025" spans="1:7">
      <c r="A2025" s="442" t="s">
        <v>1007</v>
      </c>
      <c r="B2025" s="99" t="s">
        <v>2388</v>
      </c>
      <c r="C2025" s="22">
        <v>45974</v>
      </c>
      <c r="D2025" s="11">
        <v>606</v>
      </c>
      <c r="G2025" t="s">
        <v>2395</v>
      </c>
    </row>
    <row r="2026" spans="1:7">
      <c r="A2026" s="656" t="s">
        <v>1010</v>
      </c>
      <c r="B2026" s="1179" t="s">
        <v>56</v>
      </c>
      <c r="C2026" s="22">
        <v>45974</v>
      </c>
      <c r="D2026" s="86">
        <v>1123</v>
      </c>
      <c r="F2026" s="11" t="s">
        <v>2426</v>
      </c>
      <c r="G2026" t="s">
        <v>2395</v>
      </c>
    </row>
    <row r="2027" spans="1:7">
      <c r="A2027" s="545" t="s">
        <v>918</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1000</v>
      </c>
      <c r="B2036" s="171" t="s">
        <v>1671</v>
      </c>
      <c r="C2036" s="233">
        <v>45975</v>
      </c>
      <c r="D2036" s="11">
        <v>430</v>
      </c>
      <c r="G2036" t="s">
        <v>2395</v>
      </c>
    </row>
    <row r="2037" spans="1:7">
      <c r="A2037" s="228" t="s">
        <v>1007</v>
      </c>
      <c r="B2037" s="99" t="s">
        <v>2388</v>
      </c>
      <c r="C2037" s="22">
        <v>45975</v>
      </c>
      <c r="D2037" s="11">
        <v>322</v>
      </c>
      <c r="G2037" t="s">
        <v>2395</v>
      </c>
    </row>
    <row r="2038" spans="1:7">
      <c r="A2038" s="257" t="s">
        <v>918</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1007</v>
      </c>
      <c r="B2048" s="99" t="s">
        <v>2388</v>
      </c>
      <c r="C2048" s="22">
        <v>45978</v>
      </c>
      <c r="D2048" s="11">
        <v>420</v>
      </c>
      <c r="G2048" t="s">
        <v>2395</v>
      </c>
    </row>
    <row r="2049" spans="1:7">
      <c r="A2049" s="227" t="s">
        <v>918</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1010</v>
      </c>
      <c r="B2062" s="1179" t="s">
        <v>56</v>
      </c>
      <c r="C2062" s="22">
        <v>45979</v>
      </c>
      <c r="D2062" s="86">
        <v>1917</v>
      </c>
      <c r="F2062" s="26"/>
      <c r="G2062" t="s">
        <v>2395</v>
      </c>
    </row>
    <row r="2063" spans="1:7">
      <c r="A2063" s="11" t="s">
        <v>920</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920</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1000</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1010</v>
      </c>
      <c r="B2083" s="1179" t="s">
        <v>56</v>
      </c>
      <c r="C2083" s="22">
        <v>45981</v>
      </c>
      <c r="D2083" s="11">
        <v>272</v>
      </c>
      <c r="F2083" s="26"/>
      <c r="G2083" t="s">
        <v>2395</v>
      </c>
    </row>
    <row r="2084" spans="1:7">
      <c r="A2084" s="11" t="s">
        <v>918</v>
      </c>
      <c r="B2084" s="11" t="s">
        <v>2321</v>
      </c>
      <c r="C2084" s="22">
        <v>45982</v>
      </c>
      <c r="E2084" s="178"/>
      <c r="F2084" s="234" t="s">
        <v>2446</v>
      </c>
      <c r="G2084" t="s">
        <v>2395</v>
      </c>
    </row>
    <row r="2085" spans="1:7">
      <c r="A2085" s="227" t="s">
        <v>920</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920</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1010</v>
      </c>
      <c r="B2117" s="1179" t="s">
        <v>56</v>
      </c>
      <c r="C2117" s="22">
        <v>45985</v>
      </c>
      <c r="D2117" s="71">
        <v>900</v>
      </c>
      <c r="E2117" s="11"/>
      <c r="F2117" s="26" t="s">
        <v>2456</v>
      </c>
      <c r="G2117" t="s">
        <v>2395</v>
      </c>
    </row>
    <row r="2118" spans="1:7">
      <c r="A2118" s="342" t="s">
        <v>1076</v>
      </c>
      <c r="B2118" s="290" t="s">
        <v>2321</v>
      </c>
      <c r="C2118" s="22">
        <v>45985</v>
      </c>
      <c r="D2118" s="71"/>
      <c r="E2118" s="11"/>
      <c r="F2118" s="1127" t="s">
        <v>2457</v>
      </c>
      <c r="G2118" t="s">
        <v>2395</v>
      </c>
    </row>
    <row r="2119" spans="1:7">
      <c r="A2119" s="340" t="s">
        <v>1074</v>
      </c>
      <c r="B2119" s="174" t="s">
        <v>2321</v>
      </c>
      <c r="C2119" s="22">
        <v>45985</v>
      </c>
      <c r="D2119" s="71"/>
      <c r="E2119" s="11"/>
      <c r="F2119" s="1127" t="s">
        <v>2458</v>
      </c>
      <c r="G2119" t="s">
        <v>2395</v>
      </c>
    </row>
    <row r="2120" spans="1:7">
      <c r="A2120" s="11" t="s">
        <v>1017</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1076</v>
      </c>
      <c r="B2131" s="290" t="s">
        <v>2321</v>
      </c>
      <c r="C2131" s="22">
        <v>45986</v>
      </c>
      <c r="D2131" s="71"/>
      <c r="E2131" s="11"/>
      <c r="F2131" s="73" t="s">
        <v>2463</v>
      </c>
      <c r="G2131" t="s">
        <v>2395</v>
      </c>
    </row>
    <row r="2132" spans="1:7">
      <c r="A2132" s="340" t="s">
        <v>1074</v>
      </c>
      <c r="B2132" s="174" t="s">
        <v>2321</v>
      </c>
      <c r="C2132" s="22">
        <v>45986</v>
      </c>
      <c r="D2132" s="71"/>
      <c r="E2132" s="11"/>
      <c r="F2132" s="73" t="s">
        <v>2463</v>
      </c>
      <c r="G2132" t="s">
        <v>2395</v>
      </c>
    </row>
    <row r="2133" spans="1:7">
      <c r="A2133" s="11" t="s">
        <v>1017</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1076</v>
      </c>
      <c r="B2151" s="229" t="s">
        <v>2321</v>
      </c>
      <c r="C2151" s="22">
        <v>45987</v>
      </c>
      <c r="D2151" s="71"/>
      <c r="E2151" s="11"/>
      <c r="F2151" s="73" t="s">
        <v>2463</v>
      </c>
      <c r="G2151" t="s">
        <v>2395</v>
      </c>
    </row>
    <row r="2152" spans="1:7">
      <c r="A2152" s="73" t="s">
        <v>1074</v>
      </c>
      <c r="B2152" s="73" t="s">
        <v>2321</v>
      </c>
      <c r="C2152" s="22">
        <v>45987</v>
      </c>
      <c r="D2152" s="71"/>
      <c r="E2152" s="11"/>
      <c r="F2152" s="73" t="s">
        <v>2463</v>
      </c>
      <c r="G2152" t="s">
        <v>2395</v>
      </c>
    </row>
    <row r="2153" spans="1:7">
      <c r="A2153" s="228" t="s">
        <v>1017</v>
      </c>
      <c r="B2153" s="228" t="s">
        <v>2321</v>
      </c>
      <c r="C2153" s="256">
        <v>45987</v>
      </c>
      <c r="D2153" s="71"/>
      <c r="E2153" s="11"/>
      <c r="F2153" s="73" t="s">
        <v>2463</v>
      </c>
      <c r="G2153" t="s">
        <v>2395</v>
      </c>
    </row>
    <row r="2154" spans="1:7">
      <c r="A2154" s="73" t="s">
        <v>1005</v>
      </c>
      <c r="B2154" s="1179" t="s">
        <v>56</v>
      </c>
      <c r="C2154" s="22">
        <v>45987</v>
      </c>
      <c r="D2154" s="334"/>
      <c r="E2154" s="11"/>
      <c r="F2154" s="73" t="s">
        <v>2463</v>
      </c>
      <c r="G2154" t="s">
        <v>2395</v>
      </c>
    </row>
    <row r="2155" spans="1:7">
      <c r="A2155" s="73" t="s">
        <v>1007</v>
      </c>
      <c r="B2155" s="73" t="s">
        <v>2388</v>
      </c>
      <c r="C2155" s="22">
        <v>45987</v>
      </c>
      <c r="D2155" s="92">
        <v>426</v>
      </c>
      <c r="E2155" s="178"/>
      <c r="F2155" s="99"/>
      <c r="G2155" t="s">
        <v>2395</v>
      </c>
    </row>
    <row r="2156" spans="1:7">
      <c r="A2156" s="73" t="s">
        <v>1010</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915</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922</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1030</v>
      </c>
      <c r="B2321" s="1179" t="s">
        <v>56</v>
      </c>
      <c r="C2321" s="22">
        <v>46007</v>
      </c>
      <c r="D2321" s="11">
        <v>890</v>
      </c>
      <c r="F2321" s="11" t="s">
        <v>2551</v>
      </c>
      <c r="G2321" t="s">
        <v>2474</v>
      </c>
    </row>
    <row r="2322" spans="1:7" ht="15.75">
      <c r="A2322" s="11" t="s">
        <v>915</v>
      </c>
      <c r="B2322" s="171" t="s">
        <v>1671</v>
      </c>
      <c r="C2322" s="233">
        <v>46007</v>
      </c>
      <c r="D2322" s="86">
        <v>1164</v>
      </c>
      <c r="G2322" t="s">
        <v>2474</v>
      </c>
    </row>
    <row r="2323" spans="1:7">
      <c r="A2323" s="442" t="s">
        <v>922</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1030</v>
      </c>
      <c r="B2336" s="1179" t="s">
        <v>56</v>
      </c>
      <c r="C2336" s="22">
        <v>46008</v>
      </c>
      <c r="D2336" s="86">
        <v>1810</v>
      </c>
      <c r="F2336" s="11" t="s">
        <v>2560</v>
      </c>
      <c r="G2336" t="s">
        <v>2474</v>
      </c>
    </row>
    <row r="2337" spans="1:7" ht="15.75">
      <c r="A2337" s="11" t="s">
        <v>915</v>
      </c>
      <c r="B2337" s="171" t="s">
        <v>1671</v>
      </c>
      <c r="C2337" s="233">
        <v>46008</v>
      </c>
      <c r="D2337" s="11">
        <v>308</v>
      </c>
      <c r="F2337" s="11" t="s">
        <v>2561</v>
      </c>
      <c r="G2337" t="s">
        <v>2474</v>
      </c>
    </row>
    <row r="2338" spans="1:7">
      <c r="A2338" s="442" t="s">
        <v>922</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915</v>
      </c>
      <c r="B2358" s="171" t="s">
        <v>1671</v>
      </c>
      <c r="C2358" s="233">
        <v>46009</v>
      </c>
      <c r="D2358" s="11">
        <v>892</v>
      </c>
      <c r="F2358" s="11" t="s">
        <v>2565</v>
      </c>
      <c r="G2358" t="s">
        <v>2474</v>
      </c>
    </row>
    <row r="2359" spans="1:7">
      <c r="A2359" s="228" t="s">
        <v>922</v>
      </c>
      <c r="B2359" s="228" t="s">
        <v>2321</v>
      </c>
      <c r="C2359" s="233">
        <v>46009</v>
      </c>
      <c r="D2359" s="86">
        <v>1704</v>
      </c>
      <c r="F2359" s="11" t="s">
        <v>2566</v>
      </c>
      <c r="G2359" t="s">
        <v>2474</v>
      </c>
    </row>
    <row r="2360" spans="1:7" ht="15.75">
      <c r="A2360" s="73" t="s">
        <v>1030</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915</v>
      </c>
      <c r="B2378" s="832" t="s">
        <v>1671</v>
      </c>
      <c r="C2378" s="233">
        <v>46010</v>
      </c>
      <c r="D2378" s="11">
        <v>366</v>
      </c>
      <c r="F2378" s="11" t="s">
        <v>2573</v>
      </c>
      <c r="G2378" t="s">
        <v>2474</v>
      </c>
    </row>
    <row r="2379" spans="1:7">
      <c r="A2379" s="442" t="s">
        <v>922</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915</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915</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1044</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1044</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1044</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1044</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1074</v>
      </c>
      <c r="B2458" s="88" t="s">
        <v>2593</v>
      </c>
      <c r="C2458" s="22">
        <v>46030</v>
      </c>
      <c r="D2458" s="766"/>
      <c r="E2458" s="766">
        <v>2706</v>
      </c>
      <c r="F2458" s="1102"/>
      <c r="G2458" t="s">
        <v>2586</v>
      </c>
    </row>
    <row r="2459" spans="1:7">
      <c r="A2459" s="174" t="s">
        <v>1074</v>
      </c>
      <c r="B2459" s="88" t="s">
        <v>2593</v>
      </c>
      <c r="C2459" s="22">
        <v>46031</v>
      </c>
      <c r="D2459" s="36">
        <v>0</v>
      </c>
      <c r="E2459" s="36"/>
      <c r="F2459" s="768" t="s">
        <v>2594</v>
      </c>
      <c r="G2459" t="s">
        <v>2586</v>
      </c>
    </row>
    <row r="2460" spans="1:7">
      <c r="A2460" s="174" t="s">
        <v>1085</v>
      </c>
      <c r="B2460" s="88" t="s">
        <v>2593</v>
      </c>
      <c r="C2460" s="22">
        <v>46031</v>
      </c>
      <c r="D2460" s="36">
        <v>0</v>
      </c>
      <c r="E2460" s="36"/>
      <c r="F2460" s="1102" t="s">
        <v>1807</v>
      </c>
      <c r="G2460" t="s">
        <v>2586</v>
      </c>
    </row>
    <row r="2461" spans="1:7">
      <c r="A2461" s="174" t="s">
        <v>1044</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912</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1088</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1044</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912</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1044</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912</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912</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912</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1044</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912</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677</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677</v>
      </c>
      <c r="B2542" s="238" t="s">
        <v>54</v>
      </c>
      <c r="C2542" s="22">
        <v>46043</v>
      </c>
      <c r="D2542" s="86">
        <v>408</v>
      </c>
      <c r="F2542" s="1102"/>
      <c r="G2542" t="s">
        <v>2586</v>
      </c>
    </row>
    <row r="2543" spans="1:7">
      <c r="A2543" s="238" t="s">
        <v>683</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1014</v>
      </c>
      <c r="B2554" s="238" t="s">
        <v>54</v>
      </c>
      <c r="C2554" s="22">
        <v>46044</v>
      </c>
      <c r="D2554" s="86">
        <v>2031</v>
      </c>
      <c r="F2554" s="1102" t="s">
        <v>2625</v>
      </c>
      <c r="G2554" t="s">
        <v>2586</v>
      </c>
    </row>
    <row r="2555" spans="1:7">
      <c r="A2555" s="238" t="s">
        <v>683</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1014</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1014</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1014</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1044</v>
      </c>
      <c r="B2599" s="73" t="s">
        <v>54</v>
      </c>
      <c r="C2599" s="22">
        <v>46050</v>
      </c>
      <c r="D2599" s="11">
        <v>149</v>
      </c>
      <c r="E2599" s="99"/>
      <c r="F2599" s="99"/>
      <c r="G2599" t="s">
        <v>2586</v>
      </c>
    </row>
    <row r="2600" spans="1:7">
      <c r="A2600" s="608" t="s">
        <v>1083</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1083</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1014</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1083</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1083</v>
      </c>
      <c r="B2632" s="1179" t="s">
        <v>56</v>
      </c>
      <c r="C2632" s="22">
        <v>46055</v>
      </c>
      <c r="E2632" s="11"/>
      <c r="F2632" s="73" t="s">
        <v>2366</v>
      </c>
      <c r="G2632" t="s">
        <v>1667</v>
      </c>
    </row>
    <row r="2633" spans="1:7">
      <c r="A2633" s="174" t="s">
        <v>1044</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1083</v>
      </c>
      <c r="B2638" s="1179" t="s">
        <v>56</v>
      </c>
      <c r="C2638" s="22">
        <v>46056</v>
      </c>
      <c r="D2638" s="11">
        <v>363</v>
      </c>
      <c r="E2638" s="11"/>
      <c r="G2638" t="s">
        <v>1667</v>
      </c>
    </row>
    <row r="2639" spans="1:7" ht="15.75">
      <c r="A2639" s="66" t="s">
        <v>1007</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1083</v>
      </c>
      <c r="B2645" s="1179" t="s">
        <v>56</v>
      </c>
      <c r="C2645" s="263">
        <v>46057</v>
      </c>
      <c r="D2645" s="99">
        <v>933</v>
      </c>
      <c r="E2645" s="178"/>
      <c r="F2645" s="99"/>
      <c r="G2645" t="s">
        <v>1667</v>
      </c>
    </row>
    <row r="2646" spans="1:7">
      <c r="A2646" s="290" t="s">
        <v>677</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1083</v>
      </c>
      <c r="B2652" s="1179" t="s">
        <v>56</v>
      </c>
      <c r="C2652" s="22">
        <v>46058</v>
      </c>
      <c r="D2652" s="11">
        <v>363</v>
      </c>
      <c r="G2652" t="s">
        <v>1667</v>
      </c>
    </row>
    <row r="2653" spans="1:7">
      <c r="A2653" s="470" t="s">
        <v>677</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677</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1083</v>
      </c>
      <c r="B2667" s="234" t="s">
        <v>2593</v>
      </c>
      <c r="C2667" s="22">
        <v>46063</v>
      </c>
      <c r="E2667" s="244">
        <v>2683</v>
      </c>
      <c r="G2667" t="s">
        <v>1667</v>
      </c>
    </row>
    <row r="2668" spans="1:7">
      <c r="A2668" s="238" t="s">
        <v>1041</v>
      </c>
      <c r="B2668" s="238" t="s">
        <v>54</v>
      </c>
      <c r="C2668" s="22">
        <v>46063</v>
      </c>
      <c r="D2668" s="11">
        <v>817</v>
      </c>
      <c r="G2668" t="s">
        <v>1667</v>
      </c>
    </row>
    <row r="2669" spans="1:7">
      <c r="A2669" s="174" t="s">
        <v>1044</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1083</v>
      </c>
      <c r="B2674" s="1179" t="s">
        <v>56</v>
      </c>
      <c r="C2674" s="22">
        <v>46064</v>
      </c>
      <c r="F2674" s="234" t="s">
        <v>2178</v>
      </c>
      <c r="G2674" t="s">
        <v>1667</v>
      </c>
    </row>
    <row r="2675" spans="1:7">
      <c r="A2675" s="238" t="s">
        <v>1083</v>
      </c>
      <c r="B2675" s="234" t="s">
        <v>2593</v>
      </c>
      <c r="C2675" s="22">
        <v>46064</v>
      </c>
      <c r="E2675" s="244">
        <v>1781</v>
      </c>
      <c r="F2675" s="234" t="s">
        <v>2676</v>
      </c>
      <c r="G2675" t="s">
        <v>1667</v>
      </c>
    </row>
    <row r="2676" spans="1:7">
      <c r="A2676" s="238" t="s">
        <v>885</v>
      </c>
      <c r="B2676" s="1179" t="s">
        <v>56</v>
      </c>
      <c r="C2676" s="22">
        <v>46064</v>
      </c>
      <c r="D2676" s="11">
        <v>753</v>
      </c>
      <c r="G2676" t="s">
        <v>1667</v>
      </c>
    </row>
    <row r="2677" spans="1:7">
      <c r="A2677" s="238" t="s">
        <v>1041</v>
      </c>
      <c r="B2677" s="238" t="s">
        <v>54</v>
      </c>
      <c r="C2677" s="22">
        <v>46064</v>
      </c>
      <c r="F2677" s="234" t="s">
        <v>2142</v>
      </c>
      <c r="G2677" t="s">
        <v>1667</v>
      </c>
    </row>
    <row r="2678" spans="1:7">
      <c r="A2678" s="238" t="s">
        <v>680</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1083</v>
      </c>
      <c r="B2682" s="234" t="s">
        <v>2593</v>
      </c>
      <c r="C2682" s="22">
        <v>46065</v>
      </c>
      <c r="D2682" s="11">
        <v>30</v>
      </c>
      <c r="G2682" t="s">
        <v>1667</v>
      </c>
    </row>
    <row r="2683" spans="1:7">
      <c r="A2683" s="238" t="s">
        <v>885</v>
      </c>
      <c r="B2683" s="1179" t="s">
        <v>56</v>
      </c>
      <c r="C2683" s="22">
        <v>46065</v>
      </c>
      <c r="D2683" s="86">
        <v>1289</v>
      </c>
      <c r="G2683" t="s">
        <v>1667</v>
      </c>
    </row>
    <row r="2684" spans="1:7">
      <c r="A2684" s="238" t="s">
        <v>1041</v>
      </c>
      <c r="B2684" s="238" t="s">
        <v>2593</v>
      </c>
      <c r="C2684" s="22">
        <v>46065</v>
      </c>
      <c r="E2684" s="244">
        <v>1230</v>
      </c>
      <c r="F2684" s="11" t="s">
        <v>2679</v>
      </c>
      <c r="G2684" t="s">
        <v>1667</v>
      </c>
    </row>
    <row r="2685" spans="1:7">
      <c r="A2685" s="238" t="s">
        <v>680</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680</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1085</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1085</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1085</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1085</v>
      </c>
      <c r="B2713" s="234" t="s">
        <v>54</v>
      </c>
      <c r="C2713" s="22">
        <v>46073</v>
      </c>
      <c r="D2713" s="86">
        <v>1008</v>
      </c>
      <c r="G2713" t="s">
        <v>1667</v>
      </c>
    </row>
    <row r="2714" spans="1:7">
      <c r="A2714" s="234" t="s">
        <v>990</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1085</v>
      </c>
      <c r="B2720" s="234" t="s">
        <v>54</v>
      </c>
      <c r="C2720" s="22">
        <v>46076</v>
      </c>
      <c r="D2720" s="86">
        <v>1274</v>
      </c>
      <c r="G2720" t="s">
        <v>1667</v>
      </c>
    </row>
    <row r="2721" spans="1:7">
      <c r="A2721" s="238" t="s">
        <v>680</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1085</v>
      </c>
      <c r="B2725" s="234" t="s">
        <v>54</v>
      </c>
      <c r="C2725" s="22">
        <v>46077</v>
      </c>
      <c r="D2725" s="86">
        <v>1073</v>
      </c>
      <c r="G2725" t="s">
        <v>1667</v>
      </c>
    </row>
    <row r="2726" spans="1:7">
      <c r="A2726" s="238" t="s">
        <v>885</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1085</v>
      </c>
      <c r="B2729" s="234" t="s">
        <v>54</v>
      </c>
      <c r="C2729" s="22">
        <v>46078</v>
      </c>
      <c r="D2729" s="11">
        <v>271</v>
      </c>
      <c r="G2729" t="s">
        <v>1667</v>
      </c>
    </row>
    <row r="2730" spans="1:7">
      <c r="A2730" s="238" t="s">
        <v>885</v>
      </c>
      <c r="B2730" s="1179" t="s">
        <v>56</v>
      </c>
      <c r="C2730" s="22">
        <v>46078</v>
      </c>
      <c r="D2730" s="86">
        <v>1318</v>
      </c>
      <c r="G2730" t="s">
        <v>1667</v>
      </c>
    </row>
    <row r="2731" spans="1:7">
      <c r="A2731" s="238" t="s">
        <v>680</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677</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885</v>
      </c>
      <c r="B2735" s="1179" t="s">
        <v>56</v>
      </c>
      <c r="C2735" s="22">
        <v>46079</v>
      </c>
      <c r="D2735" s="86">
        <v>1165</v>
      </c>
      <c r="G2735" t="s">
        <v>1667</v>
      </c>
    </row>
    <row r="2736" spans="1:7">
      <c r="A2736" s="238" t="s">
        <v>680</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885</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1030</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1033</v>
      </c>
      <c r="B2750" s="1179" t="s">
        <v>56</v>
      </c>
      <c r="C2750" s="22">
        <v>46085</v>
      </c>
      <c r="D2750" s="11">
        <v>480</v>
      </c>
      <c r="F2750" s="11" t="s">
        <v>2504</v>
      </c>
      <c r="G2750" t="s">
        <v>1668</v>
      </c>
    </row>
    <row r="2751" spans="1:7">
      <c r="A2751" s="238" t="s">
        <v>1085</v>
      </c>
      <c r="B2751" s="238" t="s">
        <v>54</v>
      </c>
      <c r="C2751" s="22">
        <v>46085</v>
      </c>
      <c r="E2751" s="637"/>
      <c r="F2751" s="48" t="s">
        <v>2701</v>
      </c>
      <c r="G2751" t="s">
        <v>1668</v>
      </c>
    </row>
    <row r="2752" spans="1:7">
      <c r="A2752" s="238" t="s">
        <v>1085</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1033</v>
      </c>
      <c r="B2754" s="1179" t="s">
        <v>56</v>
      </c>
      <c r="C2754" s="22">
        <v>46086</v>
      </c>
      <c r="D2754" s="11">
        <v>774</v>
      </c>
      <c r="G2754" t="s">
        <v>1668</v>
      </c>
    </row>
    <row r="2755" spans="1:7">
      <c r="A2755" s="234" t="s">
        <v>1734</v>
      </c>
      <c r="B2755" s="234" t="s">
        <v>64</v>
      </c>
      <c r="C2755" s="22">
        <v>46086</v>
      </c>
      <c r="D2755" s="11">
        <v>668</v>
      </c>
      <c r="G2755" t="s">
        <v>1668</v>
      </c>
    </row>
    <row r="2756" spans="1:7">
      <c r="A2756" s="234" t="s">
        <v>1033</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1033</v>
      </c>
      <c r="B2759" s="1179" t="s">
        <v>56</v>
      </c>
      <c r="C2759" s="22">
        <v>46090</v>
      </c>
      <c r="D2759" s="11">
        <v>570</v>
      </c>
      <c r="F2759" s="11" t="s">
        <v>2636</v>
      </c>
      <c r="G2759" t="s">
        <v>1668</v>
      </c>
    </row>
    <row r="2760" spans="1:7">
      <c r="A2760" s="238" t="s">
        <v>1068</v>
      </c>
      <c r="B2760" s="238" t="s">
        <v>54</v>
      </c>
      <c r="C2760" s="22">
        <v>46090</v>
      </c>
      <c r="D2760" s="86">
        <v>1146</v>
      </c>
      <c r="G2760" t="s">
        <v>1668</v>
      </c>
    </row>
    <row r="2761" spans="1:7">
      <c r="A2761" s="238" t="s">
        <v>883</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1068</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1068</v>
      </c>
      <c r="B2769" s="238" t="s">
        <v>54</v>
      </c>
      <c r="C2769" s="22">
        <v>46092</v>
      </c>
      <c r="D2769" s="11">
        <v>300</v>
      </c>
      <c r="G2769" t="s">
        <v>1668</v>
      </c>
    </row>
    <row r="2770" spans="1:7">
      <c r="A2770" s="238" t="s">
        <v>883</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1068</v>
      </c>
      <c r="B2773" s="238" t="s">
        <v>54</v>
      </c>
      <c r="C2773" s="22">
        <v>46093</v>
      </c>
      <c r="F2773" s="11" t="s">
        <v>1955</v>
      </c>
      <c r="G2773" t="s">
        <v>1668</v>
      </c>
    </row>
    <row r="2774" spans="1:7">
      <c r="A2774" s="238" t="s">
        <v>883</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1068</v>
      </c>
      <c r="B2778" s="238" t="s">
        <v>54</v>
      </c>
      <c r="C2778" s="22">
        <v>46094</v>
      </c>
      <c r="D2778" s="11">
        <v>510</v>
      </c>
      <c r="G2778" t="s">
        <v>1668</v>
      </c>
    </row>
    <row r="2779" spans="1:7">
      <c r="A2779" s="238" t="s">
        <v>883</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1068</v>
      </c>
      <c r="B2784" s="238" t="s">
        <v>54</v>
      </c>
      <c r="C2784" s="22">
        <v>46097</v>
      </c>
      <c r="D2784" s="86">
        <v>1297</v>
      </c>
      <c r="G2784" t="s">
        <v>1668</v>
      </c>
    </row>
    <row r="2785" spans="1:7">
      <c r="A2785" s="238" t="s">
        <v>985</v>
      </c>
      <c r="B2785" s="238" t="s">
        <v>54</v>
      </c>
      <c r="C2785" s="22">
        <v>46097</v>
      </c>
      <c r="D2785" s="86">
        <v>1163</v>
      </c>
      <c r="G2785" t="s">
        <v>1668</v>
      </c>
    </row>
    <row r="2786" spans="1:7">
      <c r="A2786" s="238" t="s">
        <v>1030</v>
      </c>
      <c r="B2786" s="1179" t="s">
        <v>56</v>
      </c>
      <c r="C2786" s="22">
        <v>46097</v>
      </c>
      <c r="D2786" s="86">
        <v>326</v>
      </c>
      <c r="F2786" s="11" t="s">
        <v>2328</v>
      </c>
      <c r="G2786" t="s">
        <v>1668</v>
      </c>
    </row>
    <row r="2787" spans="1:7">
      <c r="A2787" s="238" t="s">
        <v>1033</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1068</v>
      </c>
      <c r="B2792" s="1140" t="s">
        <v>54</v>
      </c>
      <c r="C2792" s="22">
        <v>46098</v>
      </c>
      <c r="D2792" s="86">
        <v>1300</v>
      </c>
      <c r="G2792" t="s">
        <v>1668</v>
      </c>
    </row>
    <row r="2793" spans="1:7">
      <c r="A2793" s="1141" t="s">
        <v>1033</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1078</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1033</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888</v>
      </c>
      <c r="B2808" s="1177" t="s">
        <v>60</v>
      </c>
      <c r="C2808" s="22">
        <v>46100</v>
      </c>
      <c r="D2808" s="11">
        <v>646</v>
      </c>
      <c r="G2808" t="s">
        <v>1668</v>
      </c>
    </row>
    <row r="2809" spans="1:7">
      <c r="A2809" s="1178" t="s">
        <v>1068</v>
      </c>
      <c r="B2809" s="1178" t="s">
        <v>54</v>
      </c>
      <c r="C2809" s="22">
        <v>46100</v>
      </c>
      <c r="D2809" s="86">
        <v>1766</v>
      </c>
      <c r="F2809" s="11" t="s">
        <v>2178</v>
      </c>
      <c r="G2809" t="s">
        <v>1668</v>
      </c>
    </row>
    <row r="2810" spans="1:7">
      <c r="A2810" s="1178" t="s">
        <v>1033</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985</v>
      </c>
      <c r="B2812" s="1178" t="s">
        <v>2593</v>
      </c>
      <c r="C2812" s="22">
        <v>46100</v>
      </c>
      <c r="E2812" s="244">
        <v>1678</v>
      </c>
      <c r="F2812" s="11" t="s">
        <v>2720</v>
      </c>
      <c r="G2812" t="s">
        <v>1668</v>
      </c>
    </row>
    <row r="2813" spans="1:7">
      <c r="A2813" s="1178" t="s">
        <v>1078</v>
      </c>
      <c r="B2813" s="1178" t="s">
        <v>2593</v>
      </c>
      <c r="C2813" s="22">
        <v>46100</v>
      </c>
      <c r="E2813" s="71">
        <v>318</v>
      </c>
      <c r="F2813" s="1181" t="s">
        <v>2721</v>
      </c>
      <c r="G2813" t="s">
        <v>1668</v>
      </c>
    </row>
    <row r="2814" spans="1:7">
      <c r="A2814" s="1178" t="s">
        <v>985</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1068</v>
      </c>
      <c r="B2816" s="1178" t="s">
        <v>54</v>
      </c>
      <c r="C2816" s="22">
        <v>46101</v>
      </c>
      <c r="D2816" s="11">
        <v>41</v>
      </c>
      <c r="F2816" s="11" t="s">
        <v>2121</v>
      </c>
      <c r="G2816" t="s">
        <v>1668</v>
      </c>
    </row>
    <row r="2817" spans="1:7">
      <c r="A2817" s="1177" t="s">
        <v>888</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888</v>
      </c>
      <c r="B2820" s="1189" t="s">
        <v>60</v>
      </c>
      <c r="C2820" s="22">
        <v>46104</v>
      </c>
      <c r="D2820" s="11">
        <v>225</v>
      </c>
      <c r="G2820" t="s">
        <v>1668</v>
      </c>
    </row>
    <row r="2821" spans="1:7">
      <c r="A2821" s="1190" t="s">
        <v>1030</v>
      </c>
      <c r="B2821" s="1179" t="s">
        <v>56</v>
      </c>
      <c r="C2821" s="22">
        <v>46104</v>
      </c>
      <c r="F2821" s="1182" t="s">
        <v>1978</v>
      </c>
      <c r="G2821" t="s">
        <v>1668</v>
      </c>
    </row>
    <row r="2822" spans="1:7">
      <c r="A2822" s="1190" t="s">
        <v>1033</v>
      </c>
      <c r="B2822" s="1179" t="s">
        <v>56</v>
      </c>
      <c r="C2822" s="22">
        <v>46104</v>
      </c>
      <c r="F2822" s="1182" t="s">
        <v>1978</v>
      </c>
      <c r="G2822" t="s">
        <v>1668</v>
      </c>
    </row>
    <row r="2823" spans="1:7">
      <c r="A2823" s="174" t="s">
        <v>1020</v>
      </c>
      <c r="B2823" s="1179" t="s">
        <v>56</v>
      </c>
      <c r="C2823" s="22">
        <v>46104</v>
      </c>
      <c r="D2823" s="11">
        <v>735</v>
      </c>
      <c r="G2823" t="s">
        <v>1668</v>
      </c>
    </row>
    <row r="2824" spans="1:7">
      <c r="A2824" s="1177" t="s">
        <v>888</v>
      </c>
      <c r="B2824" s="1177" t="s">
        <v>60</v>
      </c>
      <c r="C2824" s="22">
        <v>46105</v>
      </c>
      <c r="D2824" s="11">
        <v>135</v>
      </c>
      <c r="G2824" t="s">
        <v>1668</v>
      </c>
    </row>
    <row r="2825" spans="1:7">
      <c r="A2825" s="1178" t="s">
        <v>1738</v>
      </c>
      <c r="B2825" s="1178" t="s">
        <v>1671</v>
      </c>
      <c r="C2825" s="22">
        <v>46105</v>
      </c>
      <c r="D2825" s="11">
        <v>513</v>
      </c>
      <c r="G2825" t="s">
        <v>1668</v>
      </c>
    </row>
    <row r="2826" spans="1:7">
      <c r="A2826" s="1178" t="s">
        <v>908</v>
      </c>
      <c r="B2826" s="1178" t="s">
        <v>2724</v>
      </c>
      <c r="C2826" s="22">
        <v>46105</v>
      </c>
      <c r="F2826" s="1182" t="s">
        <v>1955</v>
      </c>
      <c r="G2826" t="s">
        <v>1668</v>
      </c>
    </row>
    <row r="2827" spans="1:7">
      <c r="A2827" s="1178" t="s">
        <v>1020</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888</v>
      </c>
      <c r="B2830" s="1177" t="s">
        <v>60</v>
      </c>
      <c r="C2830" s="22">
        <v>46106</v>
      </c>
      <c r="D2830" s="11">
        <v>278</v>
      </c>
      <c r="F2830" s="11" t="s">
        <v>2726</v>
      </c>
      <c r="G2830" t="s">
        <v>1668</v>
      </c>
    </row>
    <row r="2831" spans="1:7">
      <c r="A2831" s="1178" t="s">
        <v>1020</v>
      </c>
      <c r="B2831" s="1179" t="s">
        <v>56</v>
      </c>
      <c r="C2831" s="22">
        <v>46106</v>
      </c>
      <c r="D2831" s="11">
        <v>897</v>
      </c>
      <c r="F2831" s="11" t="s">
        <v>2328</v>
      </c>
      <c r="G2831" t="s">
        <v>1668</v>
      </c>
    </row>
    <row r="2832" spans="1:7">
      <c r="A2832" s="1178" t="s">
        <v>1068</v>
      </c>
      <c r="B2832" s="1178" t="s">
        <v>2593</v>
      </c>
      <c r="C2832" s="22">
        <v>46106</v>
      </c>
      <c r="E2832" s="244">
        <v>8226</v>
      </c>
      <c r="F2832" s="11" t="s">
        <v>2727</v>
      </c>
      <c r="G2832" t="s">
        <v>1668</v>
      </c>
    </row>
    <row r="2833" spans="1:7">
      <c r="A2833" s="1178" t="s">
        <v>888</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908</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888</v>
      </c>
      <c r="B2839" s="1177" t="s">
        <v>60</v>
      </c>
      <c r="C2839" s="22">
        <v>46107</v>
      </c>
      <c r="D2839" s="11">
        <v>333</v>
      </c>
      <c r="G2839" t="s">
        <v>1668</v>
      </c>
    </row>
    <row r="2840" spans="1:7">
      <c r="A2840" s="1178" t="s">
        <v>1007</v>
      </c>
      <c r="B2840" s="1179" t="s">
        <v>56</v>
      </c>
      <c r="C2840" s="22">
        <v>46107</v>
      </c>
      <c r="D2840" s="11">
        <v>438</v>
      </c>
      <c r="G2840" t="s">
        <v>1668</v>
      </c>
    </row>
    <row r="2841" spans="1:7">
      <c r="A2841" s="1178" t="s">
        <v>1020</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888</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888</v>
      </c>
      <c r="B2847" s="1189" t="s">
        <v>60</v>
      </c>
      <c r="C2847" s="22">
        <v>46111</v>
      </c>
      <c r="D2847" s="11">
        <v>526</v>
      </c>
      <c r="G2847" t="s">
        <v>1668</v>
      </c>
    </row>
    <row r="2848" spans="1:7">
      <c r="A2848" s="1190" t="s">
        <v>1036</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888</v>
      </c>
      <c r="B2854" s="1177" t="s">
        <v>60</v>
      </c>
      <c r="C2854" s="22">
        <v>46112</v>
      </c>
      <c r="D2854" s="11">
        <v>36</v>
      </c>
      <c r="F2854" s="11" t="s">
        <v>2729</v>
      </c>
      <c r="G2854" t="s">
        <v>1668</v>
      </c>
    </row>
    <row r="2855" spans="1:7">
      <c r="A2855" s="1178" t="s">
        <v>1036</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888</v>
      </c>
      <c r="B2859" s="1177" t="s">
        <v>60</v>
      </c>
      <c r="C2859" s="22">
        <v>46113</v>
      </c>
      <c r="D2859" s="11">
        <v>12</v>
      </c>
      <c r="F2859" s="11" t="s">
        <v>2730</v>
      </c>
      <c r="G2859" t="s">
        <v>1669</v>
      </c>
    </row>
    <row r="2860" spans="1:7">
      <c r="A2860" s="1178" t="s">
        <v>1036</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888</v>
      </c>
      <c r="B2864" s="1177" t="s">
        <v>60</v>
      </c>
      <c r="C2864" s="22">
        <v>46114</v>
      </c>
      <c r="F2864" s="11" t="s">
        <v>2731</v>
      </c>
      <c r="G2864" t="s">
        <v>1669</v>
      </c>
    </row>
    <row r="2865" spans="1:7">
      <c r="A2865" s="1178" t="s">
        <v>888</v>
      </c>
      <c r="B2865" s="1178" t="s">
        <v>1671</v>
      </c>
      <c r="C2865" s="22">
        <v>46114</v>
      </c>
      <c r="E2865" s="71">
        <v>106</v>
      </c>
      <c r="F2865" s="11" t="s">
        <v>1807</v>
      </c>
      <c r="G2865" t="s">
        <v>1669</v>
      </c>
    </row>
    <row r="2866" spans="1:7">
      <c r="A2866" s="1178" t="s">
        <v>1036</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1038</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1038</v>
      </c>
      <c r="B2880" s="1179" t="s">
        <v>56</v>
      </c>
      <c r="C2880" s="22">
        <v>46119</v>
      </c>
      <c r="F2880" s="11" t="s">
        <v>1840</v>
      </c>
      <c r="G2880" t="s">
        <v>1669</v>
      </c>
    </row>
    <row r="2881" spans="1:7">
      <c r="A2881" s="1178" t="s">
        <v>1036</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1070</v>
      </c>
      <c r="B2889" s="1178" t="s">
        <v>54</v>
      </c>
      <c r="C2889" s="22">
        <v>46120</v>
      </c>
      <c r="D2889" s="86">
        <v>1036</v>
      </c>
      <c r="G2889" t="s">
        <v>1669</v>
      </c>
    </row>
    <row r="2890" spans="1:7">
      <c r="A2890" s="1177" t="s">
        <v>1070</v>
      </c>
      <c r="B2890" s="1178" t="s">
        <v>54</v>
      </c>
      <c r="C2890" s="22">
        <v>46121</v>
      </c>
      <c r="D2890" s="86"/>
      <c r="F2890" s="11" t="s">
        <v>2118</v>
      </c>
      <c r="G2890" t="s">
        <v>1669</v>
      </c>
    </row>
    <row r="2891" spans="1:7">
      <c r="A2891" s="174" t="s">
        <v>1072</v>
      </c>
      <c r="B2891" s="1179" t="s">
        <v>56</v>
      </c>
      <c r="C2891" s="22">
        <v>46122</v>
      </c>
      <c r="D2891" s="11">
        <v>891</v>
      </c>
      <c r="G2891" t="s">
        <v>1669</v>
      </c>
    </row>
    <row r="2892" spans="1:7">
      <c r="A2892" s="174" t="s">
        <v>1072</v>
      </c>
      <c r="B2892" s="1179" t="s">
        <v>56</v>
      </c>
      <c r="C2892" s="22">
        <v>46125</v>
      </c>
      <c r="D2892" s="86">
        <v>2719</v>
      </c>
      <c r="G2892" t="s">
        <v>1669</v>
      </c>
    </row>
    <row r="2893" spans="1:7">
      <c r="A2893" s="1177" t="s">
        <v>1072</v>
      </c>
      <c r="B2893" s="1179" t="s">
        <v>56</v>
      </c>
      <c r="C2893" s="22">
        <v>46126</v>
      </c>
      <c r="D2893" s="86">
        <v>2206</v>
      </c>
      <c r="G2893" t="s">
        <v>1669</v>
      </c>
    </row>
    <row r="2894" spans="1:7">
      <c r="A2894" s="1178" t="s">
        <v>1036</v>
      </c>
      <c r="B2894" s="268" t="s">
        <v>2398</v>
      </c>
      <c r="C2894" s="22">
        <v>46126</v>
      </c>
      <c r="E2894" s="244">
        <v>4672</v>
      </c>
      <c r="F2894" s="11" t="s">
        <v>2741</v>
      </c>
      <c r="G2894" t="s">
        <v>1669</v>
      </c>
    </row>
    <row r="2895" spans="1:7">
      <c r="A2895" s="1178" t="s">
        <v>1038</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1072</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1072</v>
      </c>
      <c r="B2900" s="1179" t="s">
        <v>56</v>
      </c>
      <c r="C2900" s="22">
        <v>46128</v>
      </c>
      <c r="D2900" s="86">
        <v>1765</v>
      </c>
      <c r="G2900" t="s">
        <v>1669</v>
      </c>
    </row>
    <row r="2901" spans="1:7">
      <c r="A2901" s="1178" t="s">
        <v>1036</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995</v>
      </c>
      <c r="B2903" s="1178" t="s">
        <v>54</v>
      </c>
      <c r="C2903" s="22">
        <v>46128</v>
      </c>
      <c r="D2903" s="11">
        <v>407</v>
      </c>
      <c r="G2903" t="s">
        <v>1669</v>
      </c>
    </row>
    <row r="2904" spans="1:7">
      <c r="A2904" s="1177" t="s">
        <v>1072</v>
      </c>
      <c r="B2904" s="1179" t="s">
        <v>56</v>
      </c>
      <c r="C2904" s="22">
        <v>46129</v>
      </c>
      <c r="D2904" s="86">
        <v>1356</v>
      </c>
      <c r="G2904" t="s">
        <v>1669</v>
      </c>
    </row>
    <row r="2905" spans="1:7">
      <c r="A2905" s="1177" t="s">
        <v>1560</v>
      </c>
      <c r="B2905" s="1177" t="s">
        <v>1671</v>
      </c>
      <c r="C2905" s="22">
        <v>46129</v>
      </c>
      <c r="D2905" s="11">
        <v>67</v>
      </c>
      <c r="G2905" t="s">
        <v>1669</v>
      </c>
    </row>
    <row r="2906" spans="1:7">
      <c r="A2906" s="1178" t="s">
        <v>995</v>
      </c>
      <c r="B2906" s="1178" t="s">
        <v>54</v>
      </c>
      <c r="C2906" s="22">
        <v>46129</v>
      </c>
      <c r="F2906" s="11" t="s">
        <v>2747</v>
      </c>
      <c r="G2906" t="s">
        <v>1669</v>
      </c>
    </row>
    <row r="2907" spans="1:7">
      <c r="A2907" s="1177" t="s">
        <v>995</v>
      </c>
      <c r="B2907" s="1177" t="s">
        <v>54</v>
      </c>
      <c r="C2907" s="22">
        <v>46132</v>
      </c>
      <c r="D2907" s="11">
        <v>940</v>
      </c>
      <c r="G2907" t="s">
        <v>1669</v>
      </c>
    </row>
    <row r="2908" spans="1:7">
      <c r="A2908" s="1178" t="s">
        <v>1072</v>
      </c>
      <c r="B2908" s="1179" t="s">
        <v>56</v>
      </c>
      <c r="C2908" s="22">
        <v>46132</v>
      </c>
      <c r="D2908" s="86">
        <v>1212</v>
      </c>
      <c r="G2908" t="s">
        <v>1669</v>
      </c>
    </row>
    <row r="2909" spans="1:7">
      <c r="A2909" s="1178" t="s">
        <v>1070</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908</v>
      </c>
      <c r="B2911" s="1179" t="s">
        <v>56</v>
      </c>
      <c r="C2911" s="22">
        <v>46132</v>
      </c>
      <c r="D2911" s="11">
        <v>572</v>
      </c>
      <c r="G2911" t="s">
        <v>1669</v>
      </c>
    </row>
    <row r="2912" spans="1:7">
      <c r="A2912" s="1178" t="s">
        <v>1620</v>
      </c>
      <c r="B2912" s="1178" t="s">
        <v>1671</v>
      </c>
      <c r="C2912" s="22">
        <v>46132</v>
      </c>
      <c r="D2912" s="11">
        <v>288</v>
      </c>
      <c r="G2912" t="s">
        <v>1669</v>
      </c>
    </row>
    <row r="2913" spans="1:7">
      <c r="A2913" s="1177" t="s">
        <v>995</v>
      </c>
      <c r="B2913" s="1177" t="s">
        <v>54</v>
      </c>
      <c r="C2913" s="22">
        <v>46133</v>
      </c>
      <c r="D2913" s="86">
        <v>1575</v>
      </c>
      <c r="G2913" t="s">
        <v>1669</v>
      </c>
    </row>
    <row r="2914" spans="1:7">
      <c r="A2914" s="1178" t="s">
        <v>1072</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908</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953</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995</v>
      </c>
      <c r="B2923" s="1177" t="s">
        <v>54</v>
      </c>
      <c r="C2923" s="22">
        <v>46134</v>
      </c>
      <c r="D2923" s="11">
        <v>507</v>
      </c>
      <c r="G2923" t="s">
        <v>1669</v>
      </c>
    </row>
    <row r="2924" spans="1:7">
      <c r="A2924" s="1178" t="s">
        <v>1072</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908</v>
      </c>
      <c r="B2927" s="1179" t="s">
        <v>56</v>
      </c>
      <c r="C2927" s="22">
        <v>46134</v>
      </c>
      <c r="D2927" s="86">
        <v>1009</v>
      </c>
      <c r="G2927" t="s">
        <v>1669</v>
      </c>
    </row>
    <row r="2928" spans="1:7">
      <c r="A2928" s="234" t="s">
        <v>954</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995</v>
      </c>
      <c r="B2931" s="1177" t="s">
        <v>54</v>
      </c>
      <c r="C2931" s="22">
        <v>46135</v>
      </c>
      <c r="F2931" s="1182" t="s">
        <v>2168</v>
      </c>
      <c r="G2931" t="s">
        <v>1669</v>
      </c>
    </row>
    <row r="2932" spans="1:7">
      <c r="A2932" s="1178" t="s">
        <v>1063</v>
      </c>
      <c r="B2932" s="1178" t="s">
        <v>54</v>
      </c>
      <c r="C2932" s="22">
        <v>46135</v>
      </c>
      <c r="D2932" s="86">
        <v>2434</v>
      </c>
      <c r="G2932" t="s">
        <v>1669</v>
      </c>
    </row>
    <row r="2933" spans="1:7">
      <c r="A2933" s="1178" t="s">
        <v>1072</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908</v>
      </c>
      <c r="B2935" s="1179" t="s">
        <v>56</v>
      </c>
      <c r="C2935" s="22">
        <v>46135</v>
      </c>
      <c r="D2935" s="11">
        <v>770</v>
      </c>
      <c r="G2935" t="s">
        <v>1669</v>
      </c>
    </row>
    <row r="2936" spans="1:7">
      <c r="A2936" s="234" t="s">
        <v>954</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1056</v>
      </c>
      <c r="B2940" s="1179" t="s">
        <v>56</v>
      </c>
      <c r="C2940" s="22">
        <v>46136</v>
      </c>
      <c r="D2940" s="86">
        <v>1587</v>
      </c>
      <c r="F2940" s="11" t="s">
        <v>2753</v>
      </c>
      <c r="G2940" t="s">
        <v>1669</v>
      </c>
    </row>
    <row r="2941" spans="1:7">
      <c r="A2941" s="1178" t="s">
        <v>995</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908</v>
      </c>
      <c r="B2945" s="1179" t="s">
        <v>56</v>
      </c>
      <c r="C2945" s="22">
        <v>46136</v>
      </c>
      <c r="E2945" s="244">
        <v>3306</v>
      </c>
      <c r="F2945" s="11" t="s">
        <v>2756</v>
      </c>
      <c r="G2945" t="s">
        <v>1669</v>
      </c>
    </row>
    <row r="2946" spans="1:7">
      <c r="A2946" s="1179" t="s">
        <v>925</v>
      </c>
      <c r="B2946" s="1178" t="s">
        <v>66</v>
      </c>
      <c r="C2946" s="22">
        <v>46136</v>
      </c>
      <c r="D2946" s="244">
        <v>1085</v>
      </c>
      <c r="E2946" s="244"/>
      <c r="G2946" t="s">
        <v>1669</v>
      </c>
    </row>
    <row r="2947" spans="1:7">
      <c r="A2947" s="234" t="s">
        <v>954</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1056</v>
      </c>
      <c r="B2951" s="1179" t="s">
        <v>56</v>
      </c>
      <c r="C2951" s="22">
        <v>46139</v>
      </c>
      <c r="D2951" s="86">
        <v>1339</v>
      </c>
      <c r="G2951" t="s">
        <v>1669</v>
      </c>
    </row>
    <row r="2952" spans="1:7">
      <c r="A2952" s="1178" t="s">
        <v>995</v>
      </c>
      <c r="B2952" s="1178" t="s">
        <v>54</v>
      </c>
      <c r="C2952" s="22">
        <v>46139</v>
      </c>
      <c r="D2952" s="11">
        <v>864</v>
      </c>
      <c r="G2952" t="s">
        <v>1669</v>
      </c>
    </row>
    <row r="2953" spans="1:7">
      <c r="A2953" s="1178" t="s">
        <v>1560</v>
      </c>
      <c r="B2953" s="1178" t="s">
        <v>1671</v>
      </c>
      <c r="C2953" s="22">
        <v>46139</v>
      </c>
      <c r="D2953" s="11">
        <v>245</v>
      </c>
      <c r="G2953" t="s">
        <v>1669</v>
      </c>
    </row>
    <row r="2954" spans="1:7">
      <c r="A2954" s="1179" t="s">
        <v>925</v>
      </c>
      <c r="B2954" s="1178" t="s">
        <v>66</v>
      </c>
      <c r="C2954" s="22">
        <v>46139</v>
      </c>
      <c r="F2954" s="1182" t="s">
        <v>2276</v>
      </c>
      <c r="G2954" t="s">
        <v>1669</v>
      </c>
    </row>
    <row r="2955" spans="1:7">
      <c r="A2955" s="234" t="s">
        <v>954</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1056</v>
      </c>
      <c r="B2959" s="1179" t="s">
        <v>56</v>
      </c>
      <c r="C2959" s="22">
        <v>46140</v>
      </c>
      <c r="D2959" s="11">
        <v>857</v>
      </c>
      <c r="G2959" t="s">
        <v>1669</v>
      </c>
    </row>
    <row r="2960" spans="1:7">
      <c r="A2960" s="1344" t="s">
        <v>995</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951</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1056</v>
      </c>
      <c r="B2969" s="1179" t="s">
        <v>56</v>
      </c>
      <c r="C2969" s="22">
        <v>46141</v>
      </c>
      <c r="D2969" s="11">
        <v>32</v>
      </c>
      <c r="F2969" s="11" t="s">
        <v>2757</v>
      </c>
      <c r="G2969" t="s">
        <v>1669</v>
      </c>
    </row>
    <row r="2970" spans="1:7">
      <c r="A2970" s="1178" t="s">
        <v>1050</v>
      </c>
      <c r="B2970" s="1179" t="s">
        <v>56</v>
      </c>
      <c r="C2970" s="22">
        <v>46141</v>
      </c>
      <c r="D2970" s="11">
        <v>947</v>
      </c>
      <c r="G2970" t="s">
        <v>1669</v>
      </c>
    </row>
    <row r="2971" spans="1:7">
      <c r="A2971" s="1178" t="s">
        <v>1063</v>
      </c>
      <c r="B2971" s="1178" t="s">
        <v>54</v>
      </c>
      <c r="C2971" s="22">
        <v>46141</v>
      </c>
      <c r="D2971" s="86">
        <v>1012</v>
      </c>
      <c r="G2971" t="s">
        <v>1669</v>
      </c>
    </row>
    <row r="2972" spans="1:7">
      <c r="A2972" s="1178" t="s">
        <v>850</v>
      </c>
      <c r="B2972" s="1179" t="s">
        <v>56</v>
      </c>
      <c r="C2972" s="22">
        <v>46141</v>
      </c>
      <c r="D2972" s="86">
        <v>1216</v>
      </c>
      <c r="G2972" t="s">
        <v>1669</v>
      </c>
    </row>
    <row r="2973" spans="1:7">
      <c r="A2973" s="1178" t="s">
        <v>995</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951</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1050</v>
      </c>
      <c r="B2981" s="1179" t="s">
        <v>56</v>
      </c>
      <c r="C2981" s="22">
        <v>46142</v>
      </c>
      <c r="D2981" s="86">
        <v>1381</v>
      </c>
      <c r="G2981" t="s">
        <v>1669</v>
      </c>
    </row>
    <row r="2982" spans="1:7">
      <c r="A2982" s="1350" t="s">
        <v>925</v>
      </c>
      <c r="B2982" s="1178" t="s">
        <v>66</v>
      </c>
      <c r="C2982" s="22">
        <v>46142</v>
      </c>
      <c r="D2982" s="86">
        <v>2018</v>
      </c>
      <c r="G2982" t="s">
        <v>1669</v>
      </c>
    </row>
    <row r="2983" spans="1:7">
      <c r="A2983" s="1177" t="s">
        <v>850</v>
      </c>
      <c r="B2983" s="1179" t="s">
        <v>56</v>
      </c>
      <c r="C2983" s="22">
        <v>46142</v>
      </c>
      <c r="D2983" s="86">
        <v>2932</v>
      </c>
      <c r="G2983" t="s">
        <v>1669</v>
      </c>
    </row>
    <row r="2984" spans="1:7">
      <c r="A2984" s="1178" t="s">
        <v>995</v>
      </c>
      <c r="B2984" s="1178" t="s">
        <v>54</v>
      </c>
      <c r="C2984" s="22">
        <v>46142</v>
      </c>
      <c r="D2984" s="11">
        <v>165</v>
      </c>
      <c r="G2984" t="s">
        <v>1669</v>
      </c>
    </row>
    <row r="2985" spans="1:7">
      <c r="A2985" s="234" t="s">
        <v>951</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925</v>
      </c>
      <c r="B2987" s="1178" t="s">
        <v>66</v>
      </c>
      <c r="C2987" s="22">
        <v>46143</v>
      </c>
      <c r="D2987" s="86">
        <v>1563</v>
      </c>
      <c r="G2987" t="s">
        <v>2760</v>
      </c>
    </row>
    <row r="2988" spans="1:7">
      <c r="A2988" s="234" t="s">
        <v>951</v>
      </c>
      <c r="B2988" s="1140" t="s">
        <v>80</v>
      </c>
      <c r="C2988" s="22">
        <v>46146</v>
      </c>
      <c r="D2988" s="11">
        <v>847</v>
      </c>
      <c r="G2988" t="s">
        <v>2760</v>
      </c>
    </row>
    <row r="2989" spans="1:7">
      <c r="A2989" s="1177" t="s">
        <v>850</v>
      </c>
      <c r="B2989" s="1179" t="s">
        <v>56</v>
      </c>
      <c r="C2989" s="22">
        <v>46146</v>
      </c>
      <c r="D2989" s="11">
        <v>350</v>
      </c>
      <c r="G2989" t="s">
        <v>2760</v>
      </c>
    </row>
    <row r="2990" spans="1:7">
      <c r="A2990" s="1178" t="s">
        <v>1050</v>
      </c>
      <c r="B2990" s="1179" t="s">
        <v>56</v>
      </c>
      <c r="C2990" s="22">
        <v>46146</v>
      </c>
      <c r="D2990" s="11">
        <v>897</v>
      </c>
      <c r="G2990" t="s">
        <v>2760</v>
      </c>
    </row>
    <row r="2991" spans="1:7">
      <c r="A2991" s="1178" t="s">
        <v>1063</v>
      </c>
      <c r="B2991" s="1178" t="s">
        <v>54</v>
      </c>
      <c r="C2991" s="22">
        <v>46146</v>
      </c>
      <c r="D2991" s="11">
        <v>757</v>
      </c>
      <c r="G2991" t="s">
        <v>2760</v>
      </c>
    </row>
    <row r="2992" spans="1:7">
      <c r="A2992" s="1178" t="s">
        <v>925</v>
      </c>
      <c r="B2992" s="1178" t="s">
        <v>2761</v>
      </c>
      <c r="C2992" s="22">
        <v>46146</v>
      </c>
      <c r="D2992" s="11">
        <v>699</v>
      </c>
      <c r="G2992" t="s">
        <v>2760</v>
      </c>
    </row>
    <row r="2993" spans="1:7">
      <c r="A2993" s="234" t="s">
        <v>951</v>
      </c>
      <c r="B2993" s="1140" t="s">
        <v>80</v>
      </c>
      <c r="C2993" s="22">
        <v>46147</v>
      </c>
      <c r="D2993" s="11">
        <v>555</v>
      </c>
      <c r="G2993" t="s">
        <v>2760</v>
      </c>
    </row>
    <row r="2994" spans="1:7">
      <c r="A2994" s="1177" t="s">
        <v>845</v>
      </c>
      <c r="B2994" s="1177" t="s">
        <v>1671</v>
      </c>
      <c r="C2994" s="22">
        <v>46147</v>
      </c>
      <c r="D2994" s="11">
        <v>110</v>
      </c>
      <c r="G2994" t="s">
        <v>2760</v>
      </c>
    </row>
    <row r="2995" spans="1:7">
      <c r="A2995" s="1178" t="s">
        <v>1047</v>
      </c>
      <c r="B2995" s="1179" t="s">
        <v>56</v>
      </c>
      <c r="C2995" s="22">
        <v>46147</v>
      </c>
      <c r="D2995" s="11">
        <v>473</v>
      </c>
      <c r="G2995" t="s">
        <v>2760</v>
      </c>
    </row>
    <row r="2996" spans="1:7">
      <c r="A2996" s="1178" t="s">
        <v>1050</v>
      </c>
      <c r="B2996" s="1179" t="s">
        <v>56</v>
      </c>
      <c r="C2996" s="22">
        <v>46147</v>
      </c>
      <c r="D2996" s="11">
        <v>408</v>
      </c>
      <c r="G2996" t="s">
        <v>2760</v>
      </c>
    </row>
    <row r="2997" spans="1:7">
      <c r="A2997" s="1178" t="s">
        <v>925</v>
      </c>
      <c r="B2997" s="1178" t="s">
        <v>2761</v>
      </c>
      <c r="C2997" s="22">
        <v>46147</v>
      </c>
      <c r="D2997" s="11">
        <v>463</v>
      </c>
      <c r="G2997" t="s">
        <v>2760</v>
      </c>
    </row>
    <row r="2998" spans="1:7">
      <c r="A2998" s="1178" t="s">
        <v>1601</v>
      </c>
      <c r="B2998" s="1179" t="s">
        <v>56</v>
      </c>
      <c r="C2998" s="22">
        <v>46147</v>
      </c>
      <c r="D2998" s="86">
        <v>1174</v>
      </c>
      <c r="G2998" t="s">
        <v>2760</v>
      </c>
    </row>
    <row r="2999" spans="1:7">
      <c r="A2999" s="1178" t="s">
        <v>757</v>
      </c>
      <c r="B2999" s="1178" t="s">
        <v>1671</v>
      </c>
      <c r="C2999" s="22">
        <v>46147</v>
      </c>
      <c r="D2999" s="11">
        <v>521</v>
      </c>
      <c r="G2999" t="s">
        <v>2760</v>
      </c>
    </row>
    <row r="3000" spans="1:7">
      <c r="A3000" s="234" t="s">
        <v>951</v>
      </c>
      <c r="B3000" s="1140" t="s">
        <v>80</v>
      </c>
      <c r="C3000" s="22">
        <v>46148</v>
      </c>
      <c r="D3000" s="11">
        <v>831</v>
      </c>
      <c r="G3000" t="s">
        <v>2760</v>
      </c>
    </row>
    <row r="3001" spans="1:7">
      <c r="A3001" s="1177" t="s">
        <v>1072</v>
      </c>
      <c r="B3001" s="1177" t="s">
        <v>2593</v>
      </c>
      <c r="C3001" s="22">
        <v>46148</v>
      </c>
      <c r="E3001" s="244">
        <v>17400</v>
      </c>
      <c r="F3001" s="11" t="s">
        <v>2762</v>
      </c>
      <c r="G3001" t="s">
        <v>2760</v>
      </c>
    </row>
    <row r="3002" spans="1:7">
      <c r="A3002" s="1177" t="s">
        <v>1072</v>
      </c>
      <c r="B3002" s="1179" t="s">
        <v>56</v>
      </c>
      <c r="C3002" s="22">
        <v>46148</v>
      </c>
      <c r="F3002" s="11" t="s">
        <v>2763</v>
      </c>
      <c r="G3002" t="s">
        <v>2760</v>
      </c>
    </row>
    <row r="3003" spans="1:7">
      <c r="A3003" s="1178" t="s">
        <v>1047</v>
      </c>
      <c r="B3003" s="1179" t="s">
        <v>56</v>
      </c>
      <c r="C3003" s="22">
        <v>46148</v>
      </c>
      <c r="D3003" s="86">
        <v>1258</v>
      </c>
      <c r="G3003" t="s">
        <v>2760</v>
      </c>
    </row>
    <row r="3004" spans="1:7">
      <c r="A3004" s="1178" t="s">
        <v>854</v>
      </c>
      <c r="B3004" s="1178" t="s">
        <v>54</v>
      </c>
      <c r="C3004" s="22">
        <v>46148</v>
      </c>
      <c r="D3004" s="11">
        <v>873</v>
      </c>
      <c r="G3004" t="s">
        <v>2760</v>
      </c>
    </row>
    <row r="3005" spans="1:7">
      <c r="A3005" s="1178" t="s">
        <v>925</v>
      </c>
      <c r="B3005" s="1178" t="s">
        <v>2761</v>
      </c>
      <c r="C3005" s="22">
        <v>46148</v>
      </c>
      <c r="D3005" s="11">
        <v>561</v>
      </c>
      <c r="G3005" t="s">
        <v>2760</v>
      </c>
    </row>
    <row r="3006" spans="1:7">
      <c r="A3006" s="1178" t="s">
        <v>1601</v>
      </c>
      <c r="B3006" s="1179" t="s">
        <v>56</v>
      </c>
      <c r="C3006" s="22">
        <v>46148</v>
      </c>
      <c r="D3006" s="86">
        <v>1060</v>
      </c>
      <c r="G3006" t="s">
        <v>2760</v>
      </c>
    </row>
    <row r="3007" spans="1:7">
      <c r="A3007" s="1178" t="s">
        <v>757</v>
      </c>
      <c r="B3007" s="1178" t="s">
        <v>1671</v>
      </c>
      <c r="C3007" s="22">
        <v>46148</v>
      </c>
      <c r="D3007" s="11">
        <v>701</v>
      </c>
      <c r="G3007" t="s">
        <v>2760</v>
      </c>
    </row>
    <row r="3008" spans="1:7">
      <c r="A3008" s="234" t="s">
        <v>953</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951</v>
      </c>
      <c r="B3010" s="1140" t="s">
        <v>80</v>
      </c>
      <c r="C3010" s="22">
        <v>46149</v>
      </c>
      <c r="F3010" s="1371" t="s">
        <v>2534</v>
      </c>
      <c r="G3010" t="s">
        <v>2760</v>
      </c>
    </row>
    <row r="3011" spans="1:7">
      <c r="A3011" s="1177" t="s">
        <v>1047</v>
      </c>
      <c r="B3011" s="1179" t="s">
        <v>56</v>
      </c>
      <c r="C3011" s="22">
        <v>46149</v>
      </c>
      <c r="D3011" s="86">
        <v>1494</v>
      </c>
      <c r="G3011" t="s">
        <v>2760</v>
      </c>
    </row>
    <row r="3012" spans="1:7">
      <c r="A3012" s="1178" t="s">
        <v>854</v>
      </c>
      <c r="B3012" s="1178" t="s">
        <v>54</v>
      </c>
      <c r="C3012" s="22">
        <v>46149</v>
      </c>
      <c r="D3012" s="11">
        <v>449</v>
      </c>
      <c r="G3012" t="s">
        <v>2760</v>
      </c>
    </row>
    <row r="3013" spans="1:7">
      <c r="A3013" s="1178" t="s">
        <v>925</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757</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1000</v>
      </c>
      <c r="B3018" s="1178" t="s">
        <v>54</v>
      </c>
      <c r="C3018" s="22">
        <v>46149</v>
      </c>
      <c r="D3018" s="11">
        <v>513</v>
      </c>
      <c r="G3018" t="s">
        <v>2760</v>
      </c>
    </row>
    <row r="3019" spans="1:7">
      <c r="A3019" s="234" t="s">
        <v>953</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757</v>
      </c>
      <c r="B3023" s="1178" t="s">
        <v>1671</v>
      </c>
      <c r="C3023" s="22">
        <v>46150</v>
      </c>
      <c r="D3023" s="11">
        <v>512</v>
      </c>
      <c r="G3023" t="s">
        <v>2760</v>
      </c>
    </row>
    <row r="3024" spans="1:7">
      <c r="A3024" s="1178" t="s">
        <v>757</v>
      </c>
      <c r="B3024" s="268" t="s">
        <v>2398</v>
      </c>
      <c r="C3024" s="22">
        <v>46150</v>
      </c>
      <c r="E3024" s="244">
        <v>2142</v>
      </c>
      <c r="F3024" s="11" t="s">
        <v>2768</v>
      </c>
      <c r="G3024" t="s">
        <v>2760</v>
      </c>
    </row>
    <row r="3025" spans="1:7">
      <c r="A3025" s="234" t="s">
        <v>954</v>
      </c>
      <c r="B3025" s="234" t="s">
        <v>2750</v>
      </c>
      <c r="C3025" s="22">
        <v>46150</v>
      </c>
      <c r="D3025" s="11">
        <v>630</v>
      </c>
      <c r="G3025" t="s">
        <v>2760</v>
      </c>
    </row>
    <row r="3026" spans="1:7">
      <c r="A3026" s="1140" t="s">
        <v>951</v>
      </c>
      <c r="B3026" s="1140" t="s">
        <v>80</v>
      </c>
      <c r="C3026" s="22">
        <v>46153</v>
      </c>
      <c r="D3026" s="11">
        <v>217</v>
      </c>
      <c r="G3026" t="s">
        <v>2760</v>
      </c>
    </row>
    <row r="3027" spans="1:7">
      <c r="A3027" s="1189" t="s">
        <v>1047</v>
      </c>
      <c r="B3027" s="1179" t="s">
        <v>56</v>
      </c>
      <c r="C3027" s="22">
        <v>46153</v>
      </c>
      <c r="D3027" s="86">
        <v>1070</v>
      </c>
      <c r="G3027" t="s">
        <v>2760</v>
      </c>
    </row>
    <row r="3028" spans="1:7">
      <c r="A3028" s="1375" t="s">
        <v>1063</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711</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757</v>
      </c>
      <c r="B3032" s="1377" t="s">
        <v>1671</v>
      </c>
      <c r="C3032" s="22">
        <v>46153</v>
      </c>
      <c r="F3032" s="1384" t="s">
        <v>1955</v>
      </c>
      <c r="G3032" t="s">
        <v>2760</v>
      </c>
    </row>
    <row r="3033" spans="1:7">
      <c r="A3033" s="1140" t="s">
        <v>954</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889</v>
      </c>
      <c r="B3035" s="1377" t="s">
        <v>1671</v>
      </c>
      <c r="C3035" s="22">
        <v>46154</v>
      </c>
      <c r="D3035" s="11">
        <v>443</v>
      </c>
      <c r="F3035" s="11" t="s">
        <v>2539</v>
      </c>
      <c r="G3035" t="s">
        <v>2760</v>
      </c>
    </row>
    <row r="3036" spans="1:7">
      <c r="A3036" s="1177" t="s">
        <v>1047</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1050</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927</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889</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1059</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927</v>
      </c>
      <c r="B3047" s="1178" t="s">
        <v>2761</v>
      </c>
      <c r="C3047" s="22">
        <v>46155</v>
      </c>
      <c r="D3047" s="11">
        <v>413</v>
      </c>
      <c r="G3047" t="s">
        <v>2760</v>
      </c>
    </row>
    <row r="3048" spans="1:7">
      <c r="A3048" s="1382" t="s">
        <v>1342</v>
      </c>
      <c r="B3048" s="1382" t="s">
        <v>1671</v>
      </c>
      <c r="C3048" s="22">
        <v>46155</v>
      </c>
      <c r="D3048" s="11">
        <v>73</v>
      </c>
      <c r="G3048" t="s">
        <v>2760</v>
      </c>
    </row>
    <row r="3049" spans="1:7">
      <c r="A3049" s="1382" t="s">
        <v>1000</v>
      </c>
      <c r="B3049" s="1382" t="s">
        <v>54</v>
      </c>
      <c r="C3049" s="22">
        <v>46155</v>
      </c>
      <c r="D3049" s="11">
        <v>427</v>
      </c>
      <c r="G3049" t="s">
        <v>2760</v>
      </c>
    </row>
    <row r="3050" spans="1:7">
      <c r="A3050" s="1382" t="s">
        <v>883</v>
      </c>
      <c r="B3050" s="1382" t="s">
        <v>1671</v>
      </c>
      <c r="C3050" s="22">
        <v>46155</v>
      </c>
      <c r="D3050" s="11">
        <v>258</v>
      </c>
      <c r="G3050" t="s">
        <v>2760</v>
      </c>
    </row>
    <row r="3051" spans="1:7">
      <c r="A3051" s="1382" t="s">
        <v>990</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889</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927</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1059</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990</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889</v>
      </c>
      <c r="B3064" s="1377" t="s">
        <v>1671</v>
      </c>
      <c r="C3064" s="22">
        <v>46157</v>
      </c>
      <c r="D3064" s="11">
        <v>345</v>
      </c>
      <c r="F3064" s="11" t="s">
        <v>2774</v>
      </c>
      <c r="G3064" t="s">
        <v>2760</v>
      </c>
    </row>
    <row r="3065" spans="1:7">
      <c r="A3065" s="1190" t="s">
        <v>1059</v>
      </c>
      <c r="B3065" s="1179" t="s">
        <v>56</v>
      </c>
      <c r="C3065" s="22">
        <v>46157</v>
      </c>
      <c r="D3065" s="86">
        <v>1240</v>
      </c>
      <c r="G3065" t="s">
        <v>2760</v>
      </c>
    </row>
    <row r="3066" spans="1:7">
      <c r="A3066" s="1375" t="s">
        <v>858</v>
      </c>
      <c r="B3066" s="1190" t="s">
        <v>68</v>
      </c>
      <c r="C3066" s="22">
        <v>46157</v>
      </c>
      <c r="D3066" s="11">
        <v>540</v>
      </c>
      <c r="G3066" t="s">
        <v>2760</v>
      </c>
    </row>
    <row r="3067" spans="1:7">
      <c r="A3067" s="1386" t="s">
        <v>878</v>
      </c>
      <c r="B3067" s="1377" t="s">
        <v>1671</v>
      </c>
      <c r="C3067" s="22">
        <v>46157</v>
      </c>
      <c r="D3067" s="11">
        <v>225</v>
      </c>
      <c r="G3067" t="s">
        <v>2760</v>
      </c>
    </row>
    <row r="3068" spans="1:7">
      <c r="A3068" s="1190" t="s">
        <v>927</v>
      </c>
      <c r="B3068" s="1190" t="s">
        <v>2761</v>
      </c>
      <c r="C3068" s="22">
        <v>46157</v>
      </c>
      <c r="D3068" s="11">
        <v>770</v>
      </c>
      <c r="G3068" t="s">
        <v>2760</v>
      </c>
    </row>
    <row r="3069" spans="1:7">
      <c r="A3069" s="1190" t="s">
        <v>711</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889</v>
      </c>
      <c r="B3073" s="1377" t="s">
        <v>1671</v>
      </c>
      <c r="C3073" s="22">
        <v>46160</v>
      </c>
      <c r="D3073" s="11">
        <v>766</v>
      </c>
      <c r="G3073" t="s">
        <v>2760</v>
      </c>
    </row>
    <row r="3074" spans="1:7">
      <c r="A3074" s="1177" t="s">
        <v>1059</v>
      </c>
      <c r="B3074" s="1179" t="s">
        <v>56</v>
      </c>
      <c r="C3074" s="22">
        <v>46160</v>
      </c>
      <c r="D3074" s="86">
        <v>1210</v>
      </c>
      <c r="G3074" t="s">
        <v>2760</v>
      </c>
    </row>
    <row r="3075" spans="1:7">
      <c r="A3075" s="1381" t="s">
        <v>858</v>
      </c>
      <c r="B3075" s="1178" t="s">
        <v>68</v>
      </c>
      <c r="C3075" s="22">
        <v>46160</v>
      </c>
      <c r="D3075" s="11">
        <v>585</v>
      </c>
      <c r="G3075" t="s">
        <v>2760</v>
      </c>
    </row>
    <row r="3076" spans="1:7">
      <c r="A3076" s="1381" t="s">
        <v>878</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927</v>
      </c>
      <c r="B3078" s="1178" t="s">
        <v>2761</v>
      </c>
      <c r="C3078" s="22">
        <v>46160</v>
      </c>
      <c r="D3078" s="86">
        <v>1126</v>
      </c>
      <c r="G3078" t="s">
        <v>2760</v>
      </c>
    </row>
    <row r="3079" spans="1:7">
      <c r="A3079" s="1178" t="s">
        <v>711</v>
      </c>
      <c r="B3079" s="1178" t="s">
        <v>2761</v>
      </c>
      <c r="C3079" s="22">
        <v>46160</v>
      </c>
      <c r="D3079" s="11">
        <v>587</v>
      </c>
      <c r="G3079" t="s">
        <v>2760</v>
      </c>
    </row>
    <row r="3080" spans="1:7">
      <c r="A3080" s="1189" t="s">
        <v>889</v>
      </c>
      <c r="B3080" s="1377" t="s">
        <v>1671</v>
      </c>
      <c r="C3080" s="22">
        <v>46161</v>
      </c>
      <c r="D3080" s="11">
        <v>566</v>
      </c>
      <c r="F3080" s="11" t="s">
        <v>2561</v>
      </c>
      <c r="G3080" t="s">
        <v>2760</v>
      </c>
    </row>
    <row r="3081" spans="1:7">
      <c r="A3081" s="1177" t="s">
        <v>1059</v>
      </c>
      <c r="B3081" s="1179" t="s">
        <v>56</v>
      </c>
      <c r="C3081" s="22">
        <v>46161</v>
      </c>
      <c r="D3081" s="86">
        <v>1966</v>
      </c>
      <c r="G3081" t="s">
        <v>2760</v>
      </c>
    </row>
    <row r="3082" spans="1:7">
      <c r="A3082" s="1381" t="s">
        <v>858</v>
      </c>
      <c r="B3082" s="1178" t="s">
        <v>68</v>
      </c>
      <c r="C3082" s="22">
        <v>46161</v>
      </c>
      <c r="D3082" s="11">
        <v>464</v>
      </c>
      <c r="G3082" t="s">
        <v>2760</v>
      </c>
    </row>
    <row r="3083" spans="1:7">
      <c r="A3083" s="1381" t="s">
        <v>878</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990</v>
      </c>
      <c r="B3085" s="1178" t="s">
        <v>2593</v>
      </c>
      <c r="C3085" s="22">
        <v>46161</v>
      </c>
      <c r="D3085" s="11">
        <v>200</v>
      </c>
      <c r="G3085" t="s">
        <v>2760</v>
      </c>
    </row>
    <row r="3086" spans="1:7">
      <c r="A3086" s="1388" t="s">
        <v>990</v>
      </c>
      <c r="B3086" s="1382" t="s">
        <v>1671</v>
      </c>
      <c r="C3086" s="22">
        <v>46161</v>
      </c>
      <c r="D3086" s="11">
        <v>45</v>
      </c>
      <c r="E3086" s="71">
        <v>345</v>
      </c>
      <c r="F3086" s="11" t="s">
        <v>2777</v>
      </c>
      <c r="G3086" t="s">
        <v>2760</v>
      </c>
    </row>
    <row r="3087" spans="1:7">
      <c r="A3087" s="1178" t="s">
        <v>927</v>
      </c>
      <c r="B3087" s="1178" t="s">
        <v>2761</v>
      </c>
      <c r="C3087" s="22">
        <v>46161</v>
      </c>
      <c r="D3087" s="11">
        <v>879</v>
      </c>
      <c r="F3087" s="11" t="s">
        <v>2778</v>
      </c>
      <c r="G3087" t="s">
        <v>2760</v>
      </c>
    </row>
    <row r="3088" spans="1:7">
      <c r="A3088" s="1178" t="s">
        <v>711</v>
      </c>
      <c r="B3088" s="1178" t="s">
        <v>2761</v>
      </c>
      <c r="C3088" s="22">
        <v>46161</v>
      </c>
      <c r="D3088" s="11">
        <v>364</v>
      </c>
      <c r="G3088" t="s">
        <v>2760</v>
      </c>
    </row>
    <row r="3089" spans="1:7">
      <c r="A3089" s="234" t="s">
        <v>953</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889</v>
      </c>
      <c r="B3091" s="1377" t="s">
        <v>1671</v>
      </c>
      <c r="C3091" s="22">
        <v>46162</v>
      </c>
      <c r="D3091" s="11">
        <v>488</v>
      </c>
      <c r="F3091" s="11" t="s">
        <v>2717</v>
      </c>
      <c r="G3091" t="s">
        <v>2760</v>
      </c>
    </row>
    <row r="3092" spans="1:7">
      <c r="A3092" s="1177" t="s">
        <v>1059</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1053</v>
      </c>
      <c r="B3094" s="1179" t="s">
        <v>56</v>
      </c>
      <c r="C3094" s="22">
        <v>46162</v>
      </c>
      <c r="D3094" s="86">
        <v>2164</v>
      </c>
      <c r="G3094" t="s">
        <v>2760</v>
      </c>
    </row>
    <row r="3095" spans="1:7">
      <c r="A3095" s="1178" t="s">
        <v>927</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889</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1047</v>
      </c>
      <c r="B3100" s="1179" t="s">
        <v>56</v>
      </c>
      <c r="C3100" s="22">
        <v>46163</v>
      </c>
      <c r="D3100" s="11">
        <v>60</v>
      </c>
      <c r="F3100" s="11" t="s">
        <v>2784</v>
      </c>
      <c r="G3100" t="s">
        <v>2760</v>
      </c>
    </row>
    <row r="3101" spans="1:7">
      <c r="A3101" s="1190" t="s">
        <v>1053</v>
      </c>
      <c r="B3101" s="1179" t="s">
        <v>56</v>
      </c>
      <c r="C3101" s="22">
        <v>46163</v>
      </c>
      <c r="D3101" s="86">
        <v>2748</v>
      </c>
      <c r="G3101" t="s">
        <v>2760</v>
      </c>
    </row>
    <row r="3102" spans="1:7">
      <c r="A3102" s="1375" t="s">
        <v>858</v>
      </c>
      <c r="B3102" s="1190" t="s">
        <v>68</v>
      </c>
      <c r="C3102" s="22">
        <v>46163</v>
      </c>
      <c r="D3102" s="11">
        <v>300</v>
      </c>
      <c r="G3102" t="s">
        <v>2760</v>
      </c>
    </row>
    <row r="3103" spans="1:7">
      <c r="A3103" s="1190" t="s">
        <v>927</v>
      </c>
      <c r="B3103" s="1190" t="s">
        <v>2761</v>
      </c>
      <c r="C3103" s="22">
        <v>46163</v>
      </c>
      <c r="D3103" s="11">
        <v>71</v>
      </c>
      <c r="G3103" t="s">
        <v>2760</v>
      </c>
    </row>
    <row r="3104" spans="1:7">
      <c r="A3104" s="1190" t="s">
        <v>711</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953</v>
      </c>
      <c r="B3106" s="1140" t="s">
        <v>2750</v>
      </c>
      <c r="C3106" s="22">
        <v>46163</v>
      </c>
      <c r="F3106" s="11" t="s">
        <v>122</v>
      </c>
      <c r="G3106" t="s">
        <v>2760</v>
      </c>
    </row>
    <row r="3107" spans="1:7">
      <c r="A3107" s="1141" t="s">
        <v>954</v>
      </c>
      <c r="B3107" s="1141" t="s">
        <v>2750</v>
      </c>
      <c r="C3107" s="22">
        <v>46163</v>
      </c>
      <c r="F3107" s="11" t="s">
        <v>122</v>
      </c>
      <c r="G3107" t="s">
        <v>2760</v>
      </c>
    </row>
    <row r="3108" spans="1:7">
      <c r="A3108" s="1189" t="s">
        <v>889</v>
      </c>
      <c r="B3108" s="1377" t="s">
        <v>1671</v>
      </c>
      <c r="C3108" s="22">
        <v>46164</v>
      </c>
      <c r="D3108" s="11">
        <v>225</v>
      </c>
      <c r="G3108" t="s">
        <v>2760</v>
      </c>
    </row>
    <row r="3109" spans="1:7">
      <c r="A3109" s="1177" t="s">
        <v>1053</v>
      </c>
      <c r="B3109" s="1179" t="s">
        <v>56</v>
      </c>
      <c r="C3109" s="22">
        <v>46164</v>
      </c>
      <c r="D3109" s="86">
        <v>1060</v>
      </c>
      <c r="G3109" t="s">
        <v>2760</v>
      </c>
    </row>
    <row r="3110" spans="1:7">
      <c r="A3110" s="1381" t="s">
        <v>858</v>
      </c>
      <c r="B3110" s="1178" t="s">
        <v>68</v>
      </c>
      <c r="C3110" s="22">
        <v>46164</v>
      </c>
      <c r="D3110" s="11">
        <v>216</v>
      </c>
      <c r="G3110" t="s">
        <v>2760</v>
      </c>
    </row>
    <row r="3111" spans="1:7">
      <c r="A3111" s="1403" t="s">
        <v>865</v>
      </c>
      <c r="B3111" s="1178" t="s">
        <v>68</v>
      </c>
      <c r="C3111" s="22">
        <v>46164</v>
      </c>
      <c r="D3111" s="11">
        <v>351</v>
      </c>
      <c r="G3111" t="s">
        <v>2760</v>
      </c>
    </row>
    <row r="3112" spans="1:7">
      <c r="A3112" s="1178" t="s">
        <v>711</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953</v>
      </c>
      <c r="B3114" s="234" t="s">
        <v>2750</v>
      </c>
      <c r="C3114" s="22">
        <v>46164</v>
      </c>
      <c r="F3114" s="11" t="s">
        <v>122</v>
      </c>
      <c r="G3114" t="s">
        <v>2760</v>
      </c>
    </row>
    <row r="3115" spans="1:7">
      <c r="A3115" s="238" t="s">
        <v>954</v>
      </c>
      <c r="B3115" s="238" t="s">
        <v>2750</v>
      </c>
      <c r="C3115" s="22">
        <v>46164</v>
      </c>
      <c r="D3115" s="11">
        <v>241</v>
      </c>
      <c r="F3115" s="11" t="s">
        <v>122</v>
      </c>
      <c r="G3115" t="s">
        <v>2760</v>
      </c>
    </row>
    <row r="3116" spans="1:7">
      <c r="C3116" s="22">
        <v>46167</v>
      </c>
      <c r="G3116" t="s">
        <v>2760</v>
      </c>
    </row>
    <row r="3117" spans="1:7">
      <c r="A3117" s="1177" t="s">
        <v>889</v>
      </c>
      <c r="B3117" s="1177" t="s">
        <v>1671</v>
      </c>
      <c r="C3117" s="22">
        <v>46168</v>
      </c>
      <c r="D3117" s="11">
        <v>465</v>
      </c>
      <c r="F3117" s="11" t="s">
        <v>2655</v>
      </c>
      <c r="G3117" t="s">
        <v>2760</v>
      </c>
    </row>
    <row r="3118" spans="1:7">
      <c r="A3118" s="1178" t="s">
        <v>896</v>
      </c>
      <c r="B3118" s="1178" t="s">
        <v>64</v>
      </c>
      <c r="C3118" s="22">
        <v>46168</v>
      </c>
      <c r="D3118" s="86">
        <v>1157</v>
      </c>
      <c r="G3118" t="s">
        <v>2760</v>
      </c>
    </row>
    <row r="3119" spans="1:7">
      <c r="A3119" s="1381" t="s">
        <v>858</v>
      </c>
      <c r="B3119" s="1178" t="s">
        <v>68</v>
      </c>
      <c r="C3119" s="22">
        <v>46168</v>
      </c>
      <c r="D3119" s="11">
        <v>65</v>
      </c>
      <c r="G3119" t="s">
        <v>2760</v>
      </c>
    </row>
    <row r="3120" spans="1:7">
      <c r="A3120" s="1403" t="s">
        <v>865</v>
      </c>
      <c r="B3120" s="1178" t="s">
        <v>68</v>
      </c>
      <c r="C3120" s="22">
        <v>46168</v>
      </c>
      <c r="D3120" s="11">
        <v>649</v>
      </c>
      <c r="G3120" t="s">
        <v>2760</v>
      </c>
    </row>
    <row r="3121" spans="1:7">
      <c r="A3121" s="1178" t="s">
        <v>1545</v>
      </c>
      <c r="B3121" s="1179" t="s">
        <v>56</v>
      </c>
      <c r="C3121" s="22">
        <v>46168</v>
      </c>
      <c r="D3121" s="86">
        <v>2456</v>
      </c>
      <c r="G3121" t="s">
        <v>2760</v>
      </c>
    </row>
    <row r="3122" spans="1:7">
      <c r="A3122" s="1178" t="s">
        <v>711</v>
      </c>
      <c r="B3122" s="1178" t="s">
        <v>2761</v>
      </c>
      <c r="C3122" s="22">
        <v>46168</v>
      </c>
      <c r="F3122" s="1182" t="s">
        <v>2787</v>
      </c>
      <c r="G3122" t="s">
        <v>2760</v>
      </c>
    </row>
    <row r="3123" spans="1:7">
      <c r="A3123" s="234" t="s">
        <v>956</v>
      </c>
      <c r="B3123" s="238" t="s">
        <v>2750</v>
      </c>
      <c r="C3123" s="22">
        <v>46168</v>
      </c>
      <c r="D3123" s="11">
        <v>591</v>
      </c>
      <c r="G3123" t="s">
        <v>2760</v>
      </c>
    </row>
    <row r="3124" spans="1:7">
      <c r="A3124" s="1177" t="s">
        <v>889</v>
      </c>
      <c r="B3124" s="1177" t="s">
        <v>1671</v>
      </c>
      <c r="C3124" s="22">
        <v>46169</v>
      </c>
      <c r="D3124" s="11">
        <v>193</v>
      </c>
      <c r="F3124" s="11" t="s">
        <v>2788</v>
      </c>
      <c r="G3124" t="s">
        <v>2760</v>
      </c>
    </row>
    <row r="3125" spans="1:7">
      <c r="A3125" s="1409" t="s">
        <v>865</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930</v>
      </c>
      <c r="B3129" s="1179" t="s">
        <v>2761</v>
      </c>
      <c r="C3129" s="22">
        <v>46169</v>
      </c>
      <c r="D3129" s="86">
        <v>1110</v>
      </c>
      <c r="G3129" t="s">
        <v>2760</v>
      </c>
    </row>
    <row r="3130" spans="1:7">
      <c r="A3130" s="234" t="s">
        <v>956</v>
      </c>
      <c r="B3130" s="238" t="s">
        <v>2750</v>
      </c>
      <c r="C3130" s="22">
        <v>46169</v>
      </c>
      <c r="D3130" s="11">
        <v>670</v>
      </c>
      <c r="G3130" t="s">
        <v>2760</v>
      </c>
    </row>
    <row r="3131" spans="1:7">
      <c r="A3131" s="234" t="s">
        <v>1611</v>
      </c>
      <c r="B3131" s="238" t="s">
        <v>2750</v>
      </c>
      <c r="C3131" s="22">
        <v>46169</v>
      </c>
      <c r="D3131" s="11">
        <v>145</v>
      </c>
      <c r="G3131" t="s">
        <v>2760</v>
      </c>
    </row>
    <row r="3132" spans="1:7">
      <c r="A3132" s="1177" t="s">
        <v>889</v>
      </c>
      <c r="B3132" s="1177" t="s">
        <v>1671</v>
      </c>
      <c r="C3132" s="22">
        <v>46170</v>
      </c>
      <c r="D3132" s="86">
        <v>1067</v>
      </c>
      <c r="F3132" s="11" t="s">
        <v>2790</v>
      </c>
      <c r="G3132" t="s">
        <v>2760</v>
      </c>
    </row>
    <row r="3133" spans="1:7">
      <c r="A3133" s="1178" t="s">
        <v>892</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865</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1066</v>
      </c>
      <c r="B3137" s="1179" t="s">
        <v>56</v>
      </c>
      <c r="C3137" s="22">
        <v>46170</v>
      </c>
      <c r="D3137" s="71"/>
      <c r="E3137" s="11"/>
      <c r="F3137" s="1383" t="s">
        <v>2168</v>
      </c>
      <c r="G3137" t="s">
        <v>2760</v>
      </c>
    </row>
    <row r="3138" spans="1:7">
      <c r="A3138" s="1178" t="s">
        <v>930</v>
      </c>
      <c r="B3138" s="1178" t="s">
        <v>2761</v>
      </c>
      <c r="C3138" s="22">
        <v>46170</v>
      </c>
      <c r="D3138" s="86">
        <v>1904</v>
      </c>
      <c r="E3138" s="178"/>
      <c r="F3138" s="99"/>
      <c r="G3138" t="s">
        <v>2760</v>
      </c>
    </row>
    <row r="3139" spans="1:7">
      <c r="A3139" s="1178" t="s">
        <v>711</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956</v>
      </c>
      <c r="B3141" s="238" t="s">
        <v>2750</v>
      </c>
      <c r="C3141" s="22">
        <v>46170</v>
      </c>
      <c r="D3141" s="11">
        <v>622</v>
      </c>
      <c r="G3141" t="s">
        <v>2760</v>
      </c>
    </row>
    <row r="3142" spans="1:7">
      <c r="A3142" s="1177" t="s">
        <v>889</v>
      </c>
      <c r="B3142" s="1177" t="s">
        <v>1671</v>
      </c>
      <c r="C3142" s="22">
        <v>46171</v>
      </c>
      <c r="D3142" s="11">
        <v>339</v>
      </c>
      <c r="G3142" t="s">
        <v>2760</v>
      </c>
    </row>
    <row r="3143" spans="1:7">
      <c r="A3143" s="1178" t="s">
        <v>892</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930</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956</v>
      </c>
      <c r="B3147" s="238" t="s">
        <v>2750</v>
      </c>
      <c r="C3147" s="22">
        <v>46171</v>
      </c>
      <c r="D3147" s="11">
        <v>664</v>
      </c>
      <c r="G3147" t="s">
        <v>2760</v>
      </c>
    </row>
    <row r="3148" spans="1:7">
      <c r="A3148" s="1189" t="s">
        <v>892</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897</v>
      </c>
      <c r="B3150" s="1190" t="s">
        <v>74</v>
      </c>
      <c r="C3150" s="22">
        <v>46174</v>
      </c>
      <c r="D3150" s="11">
        <v>514</v>
      </c>
      <c r="G3150" t="s">
        <v>2120</v>
      </c>
    </row>
    <row r="3151" spans="1:7">
      <c r="A3151" s="1431" t="s">
        <v>865</v>
      </c>
      <c r="B3151" s="1431" t="s">
        <v>68</v>
      </c>
      <c r="C3151" s="22">
        <v>46174</v>
      </c>
      <c r="D3151" s="11">
        <v>500</v>
      </c>
      <c r="F3151" s="11" t="s">
        <v>2504</v>
      </c>
      <c r="G3151" t="s">
        <v>2120</v>
      </c>
    </row>
    <row r="3152" spans="1:7">
      <c r="A3152" s="1190" t="s">
        <v>1053</v>
      </c>
      <c r="B3152" s="1179" t="s">
        <v>56</v>
      </c>
      <c r="C3152" s="22">
        <v>46174</v>
      </c>
      <c r="D3152" s="11">
        <v>883</v>
      </c>
      <c r="G3152" t="s">
        <v>2120</v>
      </c>
    </row>
    <row r="3153" spans="1:7">
      <c r="A3153" s="1190" t="s">
        <v>1543</v>
      </c>
      <c r="B3153" s="1179" t="s">
        <v>56</v>
      </c>
      <c r="C3153" s="22">
        <v>46174</v>
      </c>
      <c r="D3153" s="11">
        <v>612</v>
      </c>
      <c r="G3153" t="s">
        <v>2120</v>
      </c>
    </row>
    <row r="3154" spans="1:7">
      <c r="A3154" s="1378" t="s">
        <v>736</v>
      </c>
      <c r="B3154" s="1378" t="s">
        <v>2761</v>
      </c>
      <c r="C3154" s="22">
        <v>46174</v>
      </c>
      <c r="D3154" s="86">
        <v>1084</v>
      </c>
      <c r="G3154" t="s">
        <v>2120</v>
      </c>
    </row>
    <row r="3155" spans="1:7">
      <c r="A3155" s="1190" t="s">
        <v>966</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956</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889</v>
      </c>
      <c r="B3162" s="1177" t="s">
        <v>1671</v>
      </c>
      <c r="C3162" s="22">
        <v>46175</v>
      </c>
      <c r="D3162" s="11">
        <v>411</v>
      </c>
      <c r="G3162" t="s">
        <v>2120</v>
      </c>
    </row>
    <row r="3163" spans="1:7">
      <c r="A3163" s="1178" t="s">
        <v>892</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897</v>
      </c>
      <c r="B3165" s="1190" t="s">
        <v>74</v>
      </c>
      <c r="C3165" s="22">
        <v>46175</v>
      </c>
      <c r="D3165" s="11">
        <v>457</v>
      </c>
      <c r="G3165" t="s">
        <v>2120</v>
      </c>
    </row>
    <row r="3166" spans="1:7">
      <c r="A3166" s="1385" t="s">
        <v>865</v>
      </c>
      <c r="B3166" s="1385" t="s">
        <v>68</v>
      </c>
      <c r="C3166" s="22">
        <v>46175</v>
      </c>
      <c r="D3166" s="11">
        <v>985</v>
      </c>
      <c r="F3166" s="11" t="s">
        <v>2798</v>
      </c>
      <c r="G3166" t="s">
        <v>2120</v>
      </c>
    </row>
    <row r="3167" spans="1:7">
      <c r="A3167" s="1178" t="s">
        <v>1066</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966</v>
      </c>
      <c r="B3170" s="1178" t="s">
        <v>2321</v>
      </c>
      <c r="C3170" s="22">
        <v>46175</v>
      </c>
      <c r="D3170" s="86">
        <v>2630</v>
      </c>
      <c r="F3170" s="11" t="s">
        <v>2800</v>
      </c>
      <c r="G3170" t="s">
        <v>2120</v>
      </c>
    </row>
    <row r="3171" spans="1:7">
      <c r="A3171" s="1178" t="s">
        <v>930</v>
      </c>
      <c r="B3171" s="1178" t="s">
        <v>2761</v>
      </c>
      <c r="C3171" s="22">
        <v>46175</v>
      </c>
      <c r="D3171" s="86">
        <v>1309</v>
      </c>
      <c r="G3171" t="s">
        <v>2120</v>
      </c>
    </row>
    <row r="3172" spans="1:7">
      <c r="A3172" s="234" t="s">
        <v>953</v>
      </c>
      <c r="B3172" s="234" t="s">
        <v>2750</v>
      </c>
      <c r="C3172" s="22">
        <v>46175</v>
      </c>
      <c r="D3172" s="11">
        <v>63</v>
      </c>
      <c r="F3172" s="11" t="s">
        <v>2801</v>
      </c>
      <c r="G3172" t="s">
        <v>2120</v>
      </c>
    </row>
    <row r="3173" spans="1:7">
      <c r="A3173" s="234" t="s">
        <v>954</v>
      </c>
      <c r="B3173" s="234" t="s">
        <v>2750</v>
      </c>
      <c r="C3173" s="22">
        <v>46175</v>
      </c>
      <c r="D3173" s="11">
        <v>18</v>
      </c>
      <c r="F3173" s="11" t="s">
        <v>2802</v>
      </c>
      <c r="G3173" t="s">
        <v>2120</v>
      </c>
    </row>
    <row r="3174" spans="1:7">
      <c r="A3174" s="238" t="s">
        <v>956</v>
      </c>
      <c r="B3174" s="238" t="s">
        <v>2750</v>
      </c>
      <c r="C3174" s="22">
        <v>46175</v>
      </c>
      <c r="D3174" s="11">
        <v>733</v>
      </c>
      <c r="G3174" t="s">
        <v>2120</v>
      </c>
    </row>
    <row r="3175" spans="1:7">
      <c r="A3175" s="1177" t="s">
        <v>889</v>
      </c>
      <c r="B3175" s="1177" t="s">
        <v>1671</v>
      </c>
      <c r="C3175" s="22">
        <v>46176</v>
      </c>
      <c r="D3175" s="11">
        <v>237</v>
      </c>
      <c r="F3175" s="11" t="s">
        <v>2236</v>
      </c>
      <c r="G3175" t="s">
        <v>2120</v>
      </c>
    </row>
    <row r="3176" spans="1:7">
      <c r="A3176" s="1178" t="s">
        <v>892</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897</v>
      </c>
      <c r="B3178" s="1190" t="s">
        <v>74</v>
      </c>
      <c r="C3178" s="22">
        <v>46176</v>
      </c>
      <c r="D3178" s="11">
        <v>580</v>
      </c>
      <c r="G3178" t="s">
        <v>2120</v>
      </c>
    </row>
    <row r="3179" spans="1:7">
      <c r="A3179" s="1385" t="s">
        <v>865</v>
      </c>
      <c r="B3179" s="1385" t="s">
        <v>68</v>
      </c>
      <c r="C3179" s="22">
        <v>46176</v>
      </c>
      <c r="D3179" s="11">
        <v>860</v>
      </c>
      <c r="F3179" s="11" t="s">
        <v>2803</v>
      </c>
      <c r="G3179" t="s">
        <v>2120</v>
      </c>
    </row>
    <row r="3180" spans="1:7">
      <c r="A3180" s="1178" t="s">
        <v>1066</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966</v>
      </c>
      <c r="B3182" s="1382" t="s">
        <v>2321</v>
      </c>
      <c r="C3182" s="22">
        <v>46176</v>
      </c>
      <c r="D3182" s="86">
        <v>1848</v>
      </c>
      <c r="F3182" s="11" t="s">
        <v>2804</v>
      </c>
      <c r="G3182" t="s">
        <v>2120</v>
      </c>
    </row>
    <row r="3183" spans="1:7">
      <c r="A3183" s="1179" t="s">
        <v>930</v>
      </c>
      <c r="B3183" s="1179" t="s">
        <v>2761</v>
      </c>
      <c r="C3183" s="22">
        <v>46176</v>
      </c>
      <c r="D3183" s="11">
        <v>427</v>
      </c>
      <c r="G3183" t="s">
        <v>2120</v>
      </c>
    </row>
    <row r="3184" spans="1:7">
      <c r="A3184" s="1382" t="s">
        <v>736</v>
      </c>
      <c r="B3184" s="1382" t="s">
        <v>2761</v>
      </c>
      <c r="C3184" s="22">
        <v>46176</v>
      </c>
      <c r="D3184" s="86">
        <v>2699</v>
      </c>
      <c r="G3184" t="s">
        <v>2120</v>
      </c>
    </row>
    <row r="3185" spans="1:7">
      <c r="A3185" s="1385" t="s">
        <v>953</v>
      </c>
      <c r="B3185" s="234" t="s">
        <v>2750</v>
      </c>
      <c r="C3185" s="22">
        <v>46176</v>
      </c>
      <c r="F3185" s="1177" t="s">
        <v>2257</v>
      </c>
      <c r="G3185" t="s">
        <v>2120</v>
      </c>
    </row>
    <row r="3186" spans="1:7">
      <c r="A3186" s="1382" t="s">
        <v>954</v>
      </c>
      <c r="B3186" s="238" t="s">
        <v>2750</v>
      </c>
      <c r="C3186" s="22">
        <v>46176</v>
      </c>
      <c r="D3186" s="11">
        <v>57</v>
      </c>
      <c r="F3186" s="11" t="s">
        <v>2805</v>
      </c>
      <c r="G3186" t="s">
        <v>2120</v>
      </c>
    </row>
    <row r="3187" spans="1:7">
      <c r="A3187" s="1179" t="s">
        <v>956</v>
      </c>
      <c r="B3187" s="238" t="s">
        <v>2750</v>
      </c>
      <c r="C3187" s="22">
        <v>46176</v>
      </c>
      <c r="D3187" s="11">
        <v>970</v>
      </c>
      <c r="G3187" t="s">
        <v>2120</v>
      </c>
    </row>
    <row r="3188" spans="1:7">
      <c r="A3188" s="1177" t="s">
        <v>889</v>
      </c>
      <c r="B3188" s="1177" t="s">
        <v>1671</v>
      </c>
      <c r="C3188" s="22">
        <v>46177</v>
      </c>
      <c r="F3188" s="11" t="s">
        <v>2731</v>
      </c>
      <c r="G3188" t="s">
        <v>2120</v>
      </c>
    </row>
    <row r="3189" spans="1:7">
      <c r="A3189" s="1178" t="s">
        <v>892</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897</v>
      </c>
      <c r="B3191" s="1190" t="s">
        <v>74</v>
      </c>
      <c r="C3191" s="22">
        <v>46177</v>
      </c>
      <c r="D3191" s="11">
        <v>590</v>
      </c>
      <c r="G3191" t="s">
        <v>2120</v>
      </c>
    </row>
    <row r="3192" spans="1:7">
      <c r="A3192" s="1178" t="s">
        <v>1543</v>
      </c>
      <c r="B3192" s="1178" t="s">
        <v>1671</v>
      </c>
      <c r="C3192" s="22">
        <v>46177</v>
      </c>
      <c r="E3192" s="71">
        <v>544</v>
      </c>
      <c r="G3192" t="s">
        <v>2120</v>
      </c>
    </row>
    <row r="3193" spans="1:7">
      <c r="A3193" s="1385" t="s">
        <v>865</v>
      </c>
      <c r="B3193" s="1385" t="s">
        <v>68</v>
      </c>
      <c r="C3193" s="22">
        <v>46177</v>
      </c>
      <c r="D3193" s="11">
        <v>212</v>
      </c>
      <c r="F3193" s="11" t="s">
        <v>2807</v>
      </c>
      <c r="G3193" t="s">
        <v>2120</v>
      </c>
    </row>
    <row r="3194" spans="1:7">
      <c r="A3194" s="1178" t="s">
        <v>1066</v>
      </c>
      <c r="B3194" s="1179" t="s">
        <v>56</v>
      </c>
      <c r="C3194" s="22">
        <v>46177</v>
      </c>
      <c r="D3194" s="11">
        <v>796</v>
      </c>
      <c r="G3194" t="s">
        <v>2120</v>
      </c>
    </row>
    <row r="3195" spans="1:7">
      <c r="A3195" s="1403" t="s">
        <v>868</v>
      </c>
      <c r="B3195" s="1179" t="s">
        <v>68</v>
      </c>
      <c r="C3195" s="22">
        <v>46177</v>
      </c>
      <c r="D3195" s="11">
        <v>590</v>
      </c>
      <c r="G3195" t="s">
        <v>2120</v>
      </c>
    </row>
    <row r="3196" spans="1:7">
      <c r="A3196" s="1178" t="s">
        <v>930</v>
      </c>
      <c r="B3196" s="1178" t="s">
        <v>2761</v>
      </c>
      <c r="C3196" s="22">
        <v>46177</v>
      </c>
      <c r="D3196" s="11">
        <v>421</v>
      </c>
      <c r="G3196" t="s">
        <v>2120</v>
      </c>
    </row>
    <row r="3197" spans="1:7">
      <c r="A3197" s="1178" t="s">
        <v>928</v>
      </c>
      <c r="B3197" s="1178" t="s">
        <v>2761</v>
      </c>
      <c r="C3197" s="22">
        <v>46177</v>
      </c>
      <c r="D3197" s="86">
        <v>2715</v>
      </c>
      <c r="G3197" t="s">
        <v>2120</v>
      </c>
    </row>
    <row r="3198" spans="1:7">
      <c r="A3198" s="1178" t="s">
        <v>934</v>
      </c>
      <c r="B3198" s="1178" t="s">
        <v>2761</v>
      </c>
      <c r="C3198" s="22">
        <v>46177</v>
      </c>
      <c r="D3198" s="11">
        <v>804</v>
      </c>
      <c r="G3198" t="s">
        <v>2120</v>
      </c>
    </row>
    <row r="3199" spans="1:7">
      <c r="A3199" s="1179" t="s">
        <v>954</v>
      </c>
      <c r="B3199" s="238" t="s">
        <v>2750</v>
      </c>
      <c r="C3199" s="22">
        <v>46177</v>
      </c>
      <c r="D3199" s="11">
        <v>248</v>
      </c>
      <c r="F3199" s="11" t="s">
        <v>2808</v>
      </c>
      <c r="G3199" t="s">
        <v>2120</v>
      </c>
    </row>
    <row r="3200" spans="1:7">
      <c r="A3200" s="1179" t="s">
        <v>956</v>
      </c>
      <c r="B3200" s="238" t="s">
        <v>2750</v>
      </c>
      <c r="C3200" s="22">
        <v>46177</v>
      </c>
      <c r="D3200" s="11">
        <v>917</v>
      </c>
      <c r="G3200" t="s">
        <v>2120</v>
      </c>
    </row>
    <row r="3201" spans="1:7">
      <c r="A3201" s="1177" t="s">
        <v>889</v>
      </c>
      <c r="B3201" s="1177" t="s">
        <v>1671</v>
      </c>
      <c r="C3201" s="22">
        <v>46178</v>
      </c>
      <c r="D3201" s="11">
        <v>26</v>
      </c>
      <c r="F3201" s="11" t="s">
        <v>2809</v>
      </c>
      <c r="G3201" t="s">
        <v>2120</v>
      </c>
    </row>
    <row r="3202" spans="1:7">
      <c r="A3202" s="1178" t="s">
        <v>892</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897</v>
      </c>
      <c r="B3205" s="1190" t="s">
        <v>74</v>
      </c>
      <c r="C3205" s="22">
        <v>46178</v>
      </c>
      <c r="D3205" s="11">
        <v>351</v>
      </c>
      <c r="G3205" t="s">
        <v>2120</v>
      </c>
    </row>
    <row r="3206" spans="1:7">
      <c r="A3206" s="1177" t="s">
        <v>1066</v>
      </c>
      <c r="B3206" s="1179" t="s">
        <v>56</v>
      </c>
      <c r="C3206" s="22">
        <v>46178</v>
      </c>
      <c r="D3206" s="11">
        <v>800</v>
      </c>
      <c r="G3206" t="s">
        <v>2120</v>
      </c>
    </row>
    <row r="3207" spans="1:7">
      <c r="A3207" s="1403" t="s">
        <v>868</v>
      </c>
      <c r="B3207" s="1179" t="s">
        <v>68</v>
      </c>
      <c r="C3207" s="22">
        <v>46178</v>
      </c>
      <c r="D3207" s="11">
        <v>261</v>
      </c>
      <c r="G3207" t="s">
        <v>2120</v>
      </c>
    </row>
    <row r="3208" spans="1:7">
      <c r="A3208" s="1178" t="s">
        <v>928</v>
      </c>
      <c r="B3208" s="1178" t="s">
        <v>2761</v>
      </c>
      <c r="C3208" s="22">
        <v>46178</v>
      </c>
      <c r="D3208" s="86">
        <v>1377</v>
      </c>
      <c r="G3208" t="s">
        <v>2120</v>
      </c>
    </row>
    <row r="3209" spans="1:7">
      <c r="A3209" s="1178" t="s">
        <v>711</v>
      </c>
      <c r="B3209" s="1178" t="s">
        <v>2761</v>
      </c>
      <c r="C3209" s="22">
        <v>46178</v>
      </c>
      <c r="D3209" s="11">
        <v>241</v>
      </c>
      <c r="G3209" t="s">
        <v>2120</v>
      </c>
    </row>
    <row r="3210" spans="1:7">
      <c r="A3210" s="1178" t="s">
        <v>934</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956</v>
      </c>
      <c r="B3212" s="238" t="s">
        <v>2750</v>
      </c>
      <c r="C3212" s="22">
        <v>46178</v>
      </c>
      <c r="D3212" s="11">
        <v>589</v>
      </c>
      <c r="G3212" t="s">
        <v>2120</v>
      </c>
    </row>
    <row r="3213" spans="1:7">
      <c r="A3213" s="1385" t="s">
        <v>889</v>
      </c>
      <c r="B3213" s="1385" t="s">
        <v>1671</v>
      </c>
      <c r="C3213" s="22">
        <v>46181</v>
      </c>
      <c r="F3213" s="11" t="s">
        <v>122</v>
      </c>
      <c r="G3213" t="s">
        <v>2120</v>
      </c>
    </row>
    <row r="3214" spans="1:7">
      <c r="A3214" s="1382" t="s">
        <v>892</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896</v>
      </c>
      <c r="B3217" s="1179" t="s">
        <v>64</v>
      </c>
      <c r="C3217" s="22">
        <v>46181</v>
      </c>
      <c r="D3217" s="86">
        <v>1643</v>
      </c>
      <c r="G3217" t="s">
        <v>2120</v>
      </c>
    </row>
    <row r="3218" spans="1:7">
      <c r="A3218" s="1382" t="s">
        <v>897</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958</v>
      </c>
      <c r="B3220" s="1382" t="s">
        <v>2812</v>
      </c>
      <c r="C3220" s="22">
        <v>46181</v>
      </c>
      <c r="D3220" s="11">
        <v>557</v>
      </c>
      <c r="G3220" t="s">
        <v>2120</v>
      </c>
    </row>
    <row r="3221" spans="1:7">
      <c r="A3221" s="1382" t="s">
        <v>865</v>
      </c>
      <c r="B3221" s="1382" t="s">
        <v>68</v>
      </c>
      <c r="C3221" s="22">
        <v>46181</v>
      </c>
      <c r="D3221" s="11">
        <v>314</v>
      </c>
      <c r="G3221" t="s">
        <v>2120</v>
      </c>
    </row>
    <row r="3222" spans="1:7">
      <c r="A3222" s="1177" t="s">
        <v>1066</v>
      </c>
      <c r="B3222" s="1179" t="s">
        <v>56</v>
      </c>
      <c r="C3222" s="22">
        <v>46181</v>
      </c>
      <c r="D3222" s="11">
        <v>363</v>
      </c>
      <c r="G3222" t="s">
        <v>2120</v>
      </c>
    </row>
    <row r="3223" spans="1:7">
      <c r="A3223" s="1381" t="s">
        <v>868</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928</v>
      </c>
      <c r="B3225" s="1178" t="s">
        <v>2761</v>
      </c>
      <c r="C3225" s="22">
        <v>46181</v>
      </c>
      <c r="D3225" s="11">
        <v>675</v>
      </c>
      <c r="G3225" t="s">
        <v>2120</v>
      </c>
    </row>
    <row r="3226" spans="1:7">
      <c r="A3226" s="1178" t="s">
        <v>934</v>
      </c>
      <c r="B3226" s="1179" t="s">
        <v>2761</v>
      </c>
      <c r="C3226" s="22">
        <v>46181</v>
      </c>
      <c r="D3226" s="86">
        <v>1052</v>
      </c>
      <c r="G3226" t="s">
        <v>2120</v>
      </c>
    </row>
    <row r="3227" spans="1:7">
      <c r="A3227" s="1382" t="s">
        <v>935</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956</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896</v>
      </c>
      <c r="B3232" s="1378" t="s">
        <v>64</v>
      </c>
      <c r="C3232" s="22">
        <v>46182</v>
      </c>
      <c r="D3232" s="86">
        <v>1601</v>
      </c>
      <c r="G3232" t="s">
        <v>2120</v>
      </c>
    </row>
    <row r="3233" spans="1:7">
      <c r="A3233" s="1377" t="s">
        <v>897</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958</v>
      </c>
      <c r="B3235" s="1377" t="s">
        <v>2812</v>
      </c>
      <c r="C3235" s="22">
        <v>46182</v>
      </c>
      <c r="D3235" s="11">
        <v>788</v>
      </c>
      <c r="G3235" t="s">
        <v>2120</v>
      </c>
    </row>
    <row r="3236" spans="1:7">
      <c r="A3236" s="1189" t="s">
        <v>1066</v>
      </c>
      <c r="B3236" s="1179" t="s">
        <v>56</v>
      </c>
      <c r="C3236" s="22">
        <v>46182</v>
      </c>
      <c r="F3236" s="11" t="s">
        <v>122</v>
      </c>
      <c r="G3236" t="s">
        <v>2120</v>
      </c>
    </row>
    <row r="3237" spans="1:7">
      <c r="A3237" s="1190" t="s">
        <v>928</v>
      </c>
      <c r="B3237" s="1190" t="s">
        <v>2761</v>
      </c>
      <c r="C3237" s="22">
        <v>46182</v>
      </c>
      <c r="D3237" s="11">
        <v>668</v>
      </c>
      <c r="G3237" t="s">
        <v>2120</v>
      </c>
    </row>
    <row r="3238" spans="1:7">
      <c r="A3238" s="1190" t="s">
        <v>934</v>
      </c>
      <c r="B3238" s="1378" t="s">
        <v>2761</v>
      </c>
      <c r="C3238" s="22">
        <v>46182</v>
      </c>
      <c r="D3238" s="86">
        <v>1291</v>
      </c>
      <c r="G3238" t="s">
        <v>2120</v>
      </c>
    </row>
    <row r="3239" spans="1:7">
      <c r="A3239" s="1377" t="s">
        <v>935</v>
      </c>
      <c r="B3239" s="1377" t="s">
        <v>1671</v>
      </c>
      <c r="C3239" s="22">
        <v>46182</v>
      </c>
      <c r="D3239" s="11">
        <v>592</v>
      </c>
      <c r="G3239" t="s">
        <v>2120</v>
      </c>
    </row>
    <row r="3240" spans="1:7">
      <c r="A3240" s="1431" t="s">
        <v>953</v>
      </c>
      <c r="B3240" s="1140" t="s">
        <v>2750</v>
      </c>
      <c r="C3240" s="22">
        <v>46182</v>
      </c>
      <c r="D3240" s="11">
        <v>9</v>
      </c>
      <c r="F3240" s="11" t="s">
        <v>2817</v>
      </c>
      <c r="G3240" t="s">
        <v>2120</v>
      </c>
    </row>
    <row r="3241" spans="1:7">
      <c r="A3241" s="1431" t="s">
        <v>954</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892</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896</v>
      </c>
      <c r="B3246" s="1179" t="s">
        <v>64</v>
      </c>
      <c r="C3246" s="22">
        <v>46183</v>
      </c>
      <c r="D3246" s="11">
        <v>764</v>
      </c>
      <c r="G3246" t="s">
        <v>2120</v>
      </c>
    </row>
    <row r="3247" spans="1:7">
      <c r="A3247" s="1382" t="s">
        <v>897</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958</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928</v>
      </c>
      <c r="B3251" s="1178" t="s">
        <v>2761</v>
      </c>
      <c r="C3251" s="22">
        <v>46183</v>
      </c>
      <c r="D3251" s="11">
        <v>44</v>
      </c>
      <c r="G3251" t="s">
        <v>2120</v>
      </c>
    </row>
    <row r="3252" spans="1:7">
      <c r="A3252" s="1178" t="s">
        <v>934</v>
      </c>
      <c r="B3252" s="1179" t="s">
        <v>2761</v>
      </c>
      <c r="C3252" s="22">
        <v>46183</v>
      </c>
      <c r="D3252" s="11">
        <v>781</v>
      </c>
      <c r="G3252" t="s">
        <v>2120</v>
      </c>
    </row>
    <row r="3253" spans="1:7">
      <c r="A3253" s="1382" t="s">
        <v>935</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956</v>
      </c>
      <c r="B3255" s="238" t="s">
        <v>2750</v>
      </c>
      <c r="C3255" s="22">
        <v>46183</v>
      </c>
      <c r="D3255" s="11">
        <v>31</v>
      </c>
      <c r="F3255" s="1178" t="s">
        <v>2824</v>
      </c>
      <c r="G3255" t="s">
        <v>2120</v>
      </c>
    </row>
    <row r="3256" spans="1:7">
      <c r="A3256" s="1431" t="s">
        <v>892</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958</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872</v>
      </c>
      <c r="B3263" s="1179" t="s">
        <v>56</v>
      </c>
      <c r="C3263" s="22">
        <v>46184</v>
      </c>
      <c r="D3263" s="11">
        <v>981</v>
      </c>
      <c r="G3263" t="s">
        <v>2120</v>
      </c>
    </row>
    <row r="3264" spans="1:7">
      <c r="A3264" s="1378" t="s">
        <v>1550</v>
      </c>
      <c r="B3264" s="1179" t="s">
        <v>56</v>
      </c>
      <c r="C3264" s="22">
        <v>46184</v>
      </c>
      <c r="D3264" s="86">
        <v>1806</v>
      </c>
      <c r="G3264" t="s">
        <v>2120</v>
      </c>
    </row>
    <row r="3265" spans="1:7">
      <c r="A3265" s="1190" t="s">
        <v>706</v>
      </c>
      <c r="B3265" s="1377" t="s">
        <v>2761</v>
      </c>
      <c r="C3265" s="22">
        <v>46184</v>
      </c>
      <c r="D3265" s="86">
        <v>1809</v>
      </c>
      <c r="G3265" t="s">
        <v>2120</v>
      </c>
    </row>
    <row r="3266" spans="1:7">
      <c r="A3266" s="1378" t="s">
        <v>928</v>
      </c>
      <c r="B3266" s="1190" t="s">
        <v>2761</v>
      </c>
      <c r="C3266" s="22">
        <v>46184</v>
      </c>
      <c r="D3266" s="11">
        <v>256</v>
      </c>
      <c r="G3266" t="s">
        <v>2120</v>
      </c>
    </row>
    <row r="3267" spans="1:7">
      <c r="A3267" s="1190" t="s">
        <v>711</v>
      </c>
      <c r="B3267" s="1377" t="s">
        <v>2761</v>
      </c>
      <c r="C3267" s="22">
        <v>46184</v>
      </c>
      <c r="D3267" s="11">
        <v>525</v>
      </c>
      <c r="G3267" t="s">
        <v>2120</v>
      </c>
    </row>
    <row r="3268" spans="1:7">
      <c r="A3268" s="1378" t="s">
        <v>930</v>
      </c>
      <c r="B3268" s="1190" t="s">
        <v>2761</v>
      </c>
      <c r="C3268" s="22">
        <v>46184</v>
      </c>
      <c r="D3268" s="11">
        <v>43</v>
      </c>
      <c r="G3268" t="s">
        <v>2120</v>
      </c>
    </row>
    <row r="3269" spans="1:7">
      <c r="A3269" s="1190" t="s">
        <v>934</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956</v>
      </c>
      <c r="B3271" s="1141" t="s">
        <v>2750</v>
      </c>
      <c r="C3271" s="22">
        <v>46184</v>
      </c>
      <c r="D3271" s="11">
        <v>24</v>
      </c>
      <c r="F3271" s="11" t="s">
        <v>2829</v>
      </c>
      <c r="G3271" t="s">
        <v>2120</v>
      </c>
    </row>
    <row r="3272" spans="1:7">
      <c r="A3272" s="1378" t="s">
        <v>957</v>
      </c>
      <c r="B3272" s="1141" t="s">
        <v>2750</v>
      </c>
      <c r="C3272" s="22">
        <v>46184</v>
      </c>
      <c r="D3272" s="11">
        <v>682</v>
      </c>
      <c r="G3272" t="s">
        <v>2120</v>
      </c>
    </row>
    <row r="3273" spans="1:7">
      <c r="A3273" s="1385" t="s">
        <v>892</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958</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872</v>
      </c>
      <c r="B3280" s="1179" t="s">
        <v>56</v>
      </c>
      <c r="C3280" s="22">
        <v>46185</v>
      </c>
      <c r="D3280" s="86">
        <v>1038</v>
      </c>
      <c r="G3280" t="s">
        <v>2120</v>
      </c>
    </row>
    <row r="3281" spans="1:7">
      <c r="A3281" s="1178" t="s">
        <v>706</v>
      </c>
      <c r="B3281" s="1382" t="s">
        <v>2761</v>
      </c>
      <c r="C3281" s="22">
        <v>46185</v>
      </c>
      <c r="D3281" s="86">
        <v>1876</v>
      </c>
      <c r="G3281" t="s">
        <v>2120</v>
      </c>
    </row>
    <row r="3282" spans="1:7">
      <c r="A3282" s="1179" t="s">
        <v>928</v>
      </c>
      <c r="B3282" s="1178" t="s">
        <v>2761</v>
      </c>
      <c r="C3282" s="22">
        <v>46185</v>
      </c>
      <c r="D3282" s="11">
        <v>42</v>
      </c>
      <c r="G3282" t="s">
        <v>2120</v>
      </c>
    </row>
    <row r="3283" spans="1:7">
      <c r="A3283" s="1179" t="s">
        <v>934</v>
      </c>
      <c r="B3283" s="1178" t="s">
        <v>2761</v>
      </c>
      <c r="C3283" s="22">
        <v>46185</v>
      </c>
      <c r="D3283" s="11">
        <v>413</v>
      </c>
      <c r="G3283" t="s">
        <v>2120</v>
      </c>
    </row>
    <row r="3284" spans="1:7">
      <c r="A3284" s="1385" t="s">
        <v>956</v>
      </c>
      <c r="B3284" s="234" t="s">
        <v>2750</v>
      </c>
      <c r="C3284" s="22">
        <v>46185</v>
      </c>
      <c r="D3284" s="11">
        <v>19</v>
      </c>
      <c r="F3284" s="11" t="s">
        <v>2832</v>
      </c>
      <c r="G3284" t="s">
        <v>2120</v>
      </c>
    </row>
    <row r="3285" spans="1:7">
      <c r="A3285" s="1179" t="s">
        <v>957</v>
      </c>
      <c r="B3285" s="238" t="s">
        <v>2750</v>
      </c>
      <c r="C3285" s="22">
        <v>46185</v>
      </c>
      <c r="D3285" s="11">
        <v>370</v>
      </c>
      <c r="G3285" t="s">
        <v>2120</v>
      </c>
    </row>
    <row r="3286" spans="1:7">
      <c r="A3286" s="1385" t="s">
        <v>892</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895</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896</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958</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872</v>
      </c>
      <c r="B3298" s="1177" t="s">
        <v>56</v>
      </c>
      <c r="C3298" s="22">
        <v>46188</v>
      </c>
      <c r="D3298" s="11">
        <v>806</v>
      </c>
      <c r="G3298" t="s">
        <v>2120</v>
      </c>
    </row>
    <row r="3299" spans="1:7">
      <c r="A3299" s="1178" t="s">
        <v>706</v>
      </c>
      <c r="B3299" s="1382" t="s">
        <v>2761</v>
      </c>
      <c r="C3299" s="22">
        <v>46188</v>
      </c>
      <c r="D3299" s="11">
        <v>636</v>
      </c>
      <c r="G3299" t="s">
        <v>2120</v>
      </c>
    </row>
    <row r="3300" spans="1:7">
      <c r="A3300" s="1179" t="s">
        <v>736</v>
      </c>
      <c r="B3300" s="1178" t="s">
        <v>2761</v>
      </c>
      <c r="C3300" s="22">
        <v>46188</v>
      </c>
      <c r="D3300" s="86">
        <v>1076</v>
      </c>
      <c r="G3300" t="s">
        <v>2120</v>
      </c>
    </row>
    <row r="3301" spans="1:7">
      <c r="A3301" s="1385" t="s">
        <v>956</v>
      </c>
      <c r="B3301" s="234" t="s">
        <v>2750</v>
      </c>
      <c r="C3301" s="22">
        <v>46188</v>
      </c>
      <c r="D3301" s="11">
        <v>27</v>
      </c>
      <c r="F3301" s="11" t="s">
        <v>2828</v>
      </c>
      <c r="G3301" t="s">
        <v>2120</v>
      </c>
    </row>
    <row r="3302" spans="1:7">
      <c r="A3302" s="1179" t="s">
        <v>957</v>
      </c>
      <c r="B3302" s="238" t="s">
        <v>2750</v>
      </c>
      <c r="C3302" s="22">
        <v>46188</v>
      </c>
      <c r="D3302" s="11">
        <v>587</v>
      </c>
      <c r="G3302" t="s">
        <v>2120</v>
      </c>
    </row>
    <row r="3303" spans="1:7">
      <c r="A3303" s="1385" t="s">
        <v>892</v>
      </c>
      <c r="B3303" s="1385" t="s">
        <v>1671</v>
      </c>
      <c r="C3303" s="22">
        <v>46189</v>
      </c>
      <c r="D3303" s="11">
        <v>180</v>
      </c>
      <c r="G3303" t="s">
        <v>2120</v>
      </c>
    </row>
    <row r="3304" spans="1:7">
      <c r="A3304" s="1382" t="s">
        <v>895</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896</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958</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872</v>
      </c>
      <c r="B3316" s="1178" t="s">
        <v>56</v>
      </c>
      <c r="C3316" s="22">
        <v>46189</v>
      </c>
      <c r="D3316" s="11">
        <v>977</v>
      </c>
      <c r="G3316" t="s">
        <v>2120</v>
      </c>
    </row>
    <row r="3317" spans="1:7">
      <c r="A3317" s="1381" t="s">
        <v>878</v>
      </c>
      <c r="B3317" s="1178" t="s">
        <v>1671</v>
      </c>
      <c r="C3317" s="22">
        <v>46189</v>
      </c>
      <c r="D3317" s="11">
        <v>120</v>
      </c>
      <c r="G3317" t="s">
        <v>2120</v>
      </c>
    </row>
    <row r="3318" spans="1:7">
      <c r="A3318" s="1178" t="s">
        <v>729</v>
      </c>
      <c r="B3318" s="1178" t="s">
        <v>2761</v>
      </c>
      <c r="C3318" s="22">
        <v>46189</v>
      </c>
      <c r="D3318" s="11">
        <v>608</v>
      </c>
      <c r="G3318" t="s">
        <v>2120</v>
      </c>
    </row>
    <row r="3319" spans="1:7">
      <c r="A3319" s="1178" t="s">
        <v>736</v>
      </c>
      <c r="B3319" s="1178" t="s">
        <v>2761</v>
      </c>
      <c r="C3319" s="22">
        <v>46189</v>
      </c>
      <c r="D3319" s="11">
        <v>999</v>
      </c>
      <c r="G3319" t="s">
        <v>2120</v>
      </c>
    </row>
    <row r="3320" spans="1:7">
      <c r="A3320" s="1178" t="s">
        <v>933</v>
      </c>
      <c r="B3320" s="1178" t="s">
        <v>2761</v>
      </c>
      <c r="C3320" s="22">
        <v>46189</v>
      </c>
      <c r="D3320" s="86">
        <v>3059</v>
      </c>
      <c r="G3320" t="s">
        <v>2120</v>
      </c>
    </row>
    <row r="3321" spans="1:7">
      <c r="A3321" s="1385" t="s">
        <v>956</v>
      </c>
      <c r="B3321" s="234" t="s">
        <v>2750</v>
      </c>
      <c r="C3321" s="22">
        <v>46189</v>
      </c>
      <c r="D3321" s="11">
        <v>32</v>
      </c>
      <c r="F3321" s="11" t="s">
        <v>2844</v>
      </c>
      <c r="G3321" t="s">
        <v>2120</v>
      </c>
    </row>
    <row r="3322" spans="1:7">
      <c r="A3322" s="1179" t="s">
        <v>957</v>
      </c>
      <c r="B3322" s="238" t="s">
        <v>2750</v>
      </c>
      <c r="C3322" s="22">
        <v>46189</v>
      </c>
      <c r="D3322" s="11">
        <v>708</v>
      </c>
      <c r="G3322" t="s">
        <v>2120</v>
      </c>
    </row>
    <row r="3323" spans="1:7">
      <c r="A3323" s="1385" t="s">
        <v>892</v>
      </c>
      <c r="B3323" s="1385" t="s">
        <v>1671</v>
      </c>
      <c r="C3323" s="22">
        <v>46190</v>
      </c>
      <c r="D3323" s="11">
        <v>529</v>
      </c>
      <c r="F3323" s="11" t="s">
        <v>2845</v>
      </c>
      <c r="G3323" t="s">
        <v>2120</v>
      </c>
    </row>
    <row r="3324" spans="1:7">
      <c r="A3324" s="1382" t="s">
        <v>895</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896</v>
      </c>
      <c r="B3326" s="1382" t="s">
        <v>64</v>
      </c>
      <c r="C3326" s="22">
        <v>46190</v>
      </c>
      <c r="F3326" s="11" t="s">
        <v>2847</v>
      </c>
      <c r="G3326" t="s">
        <v>2120</v>
      </c>
    </row>
    <row r="3327" spans="1:7">
      <c r="A3327" s="1179" t="s">
        <v>897</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958</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872</v>
      </c>
      <c r="B3338" s="1178" t="s">
        <v>56</v>
      </c>
      <c r="C3338" s="22">
        <v>46190</v>
      </c>
      <c r="D3338" s="11">
        <v>621</v>
      </c>
      <c r="G3338" t="s">
        <v>2120</v>
      </c>
    </row>
    <row r="3339" spans="1:7">
      <c r="A3339" s="1381" t="s">
        <v>878</v>
      </c>
      <c r="B3339" s="1178" t="s">
        <v>1671</v>
      </c>
      <c r="C3339" s="22">
        <v>46190</v>
      </c>
      <c r="F3339" s="11" t="s">
        <v>1955</v>
      </c>
      <c r="G3339" t="s">
        <v>2120</v>
      </c>
    </row>
    <row r="3340" spans="1:7">
      <c r="A3340" s="1178" t="s">
        <v>729</v>
      </c>
      <c r="B3340" s="1178" t="s">
        <v>2761</v>
      </c>
      <c r="C3340" s="22">
        <v>46190</v>
      </c>
      <c r="D3340" s="11">
        <v>784</v>
      </c>
      <c r="G3340" t="s">
        <v>2120</v>
      </c>
    </row>
    <row r="3341" spans="1:7">
      <c r="A3341" s="1178" t="s">
        <v>932</v>
      </c>
      <c r="B3341" s="1178" t="s">
        <v>2761</v>
      </c>
      <c r="C3341" s="22">
        <v>46190</v>
      </c>
      <c r="D3341" s="86">
        <v>1611</v>
      </c>
      <c r="G3341" t="s">
        <v>2120</v>
      </c>
    </row>
    <row r="3342" spans="1:7">
      <c r="A3342" s="1178" t="s">
        <v>933</v>
      </c>
      <c r="B3342" s="1178" t="s">
        <v>2761</v>
      </c>
      <c r="C3342" s="22">
        <v>46190</v>
      </c>
      <c r="D3342" s="11">
        <v>820</v>
      </c>
      <c r="G3342" t="s">
        <v>2120</v>
      </c>
    </row>
    <row r="3343" spans="1:7">
      <c r="A3343" s="1385" t="s">
        <v>956</v>
      </c>
      <c r="B3343" s="234" t="s">
        <v>2750</v>
      </c>
      <c r="C3343" s="22">
        <v>46190</v>
      </c>
      <c r="D3343" s="11">
        <v>32</v>
      </c>
      <c r="F3343" s="11" t="s">
        <v>2852</v>
      </c>
      <c r="G3343" t="s">
        <v>2120</v>
      </c>
    </row>
    <row r="3344" spans="1:7">
      <c r="A3344" s="1179" t="s">
        <v>957</v>
      </c>
      <c r="B3344" s="238" t="s">
        <v>2750</v>
      </c>
      <c r="C3344" s="22">
        <v>46190</v>
      </c>
      <c r="D3344" s="11">
        <v>512</v>
      </c>
      <c r="G3344" t="s">
        <v>2120</v>
      </c>
    </row>
    <row r="3345" spans="1:7">
      <c r="A3345" s="1177" t="s">
        <v>892</v>
      </c>
      <c r="B3345" s="1177" t="s">
        <v>1671</v>
      </c>
      <c r="C3345" s="22">
        <v>46191</v>
      </c>
      <c r="D3345" s="11">
        <v>415</v>
      </c>
      <c r="F3345" s="11" t="s">
        <v>2788</v>
      </c>
      <c r="G3345" t="s">
        <v>2120</v>
      </c>
    </row>
    <row r="3346" spans="1:7">
      <c r="A3346" s="1178" t="s">
        <v>895</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897</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901</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904</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958</v>
      </c>
      <c r="B3357" s="1178" t="s">
        <v>2812</v>
      </c>
      <c r="C3357" s="22">
        <v>46191</v>
      </c>
      <c r="D3357" s="11">
        <v>510</v>
      </c>
      <c r="G3357" t="s">
        <v>2120</v>
      </c>
    </row>
    <row r="3358" spans="1:7">
      <c r="A3358" s="1178" t="s">
        <v>959</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878</v>
      </c>
      <c r="B3364" s="1178" t="s">
        <v>1671</v>
      </c>
      <c r="C3364" s="22">
        <v>46191</v>
      </c>
      <c r="D3364" s="11">
        <v>40</v>
      </c>
      <c r="E3364" s="244">
        <v>1118</v>
      </c>
      <c r="F3364" s="11" t="s">
        <v>2859</v>
      </c>
      <c r="G3364" t="s">
        <v>2120</v>
      </c>
    </row>
    <row r="3365" spans="1:7">
      <c r="A3365" s="1382" t="s">
        <v>729</v>
      </c>
      <c r="B3365" s="1382" t="s">
        <v>2761</v>
      </c>
      <c r="C3365" s="22">
        <v>46191</v>
      </c>
      <c r="D3365" s="11">
        <v>337</v>
      </c>
      <c r="G3365" t="s">
        <v>2120</v>
      </c>
    </row>
    <row r="3366" spans="1:7">
      <c r="A3366" s="1179" t="s">
        <v>932</v>
      </c>
      <c r="B3366" s="1179" t="s">
        <v>2761</v>
      </c>
      <c r="C3366" s="22">
        <v>46191</v>
      </c>
      <c r="D3366" s="86">
        <v>2862</v>
      </c>
      <c r="G3366" t="s">
        <v>2120</v>
      </c>
    </row>
    <row r="3367" spans="1:7">
      <c r="A3367" s="1382" t="s">
        <v>737</v>
      </c>
      <c r="B3367" s="1382" t="s">
        <v>2761</v>
      </c>
      <c r="C3367" s="22">
        <v>46191</v>
      </c>
      <c r="D3367" s="11">
        <v>382</v>
      </c>
      <c r="G3367" t="s">
        <v>2120</v>
      </c>
    </row>
    <row r="3368" spans="1:7">
      <c r="A3368" s="1179" t="s">
        <v>935</v>
      </c>
      <c r="B3368" s="1179" t="s">
        <v>2761</v>
      </c>
      <c r="C3368" s="22">
        <v>46191</v>
      </c>
      <c r="D3368" s="36">
        <v>3</v>
      </c>
      <c r="F3368" s="11" t="s">
        <v>2860</v>
      </c>
      <c r="G3368" t="s">
        <v>2120</v>
      </c>
    </row>
    <row r="3369" spans="1:7">
      <c r="A3369" s="1385" t="s">
        <v>956</v>
      </c>
      <c r="B3369" s="234" t="s">
        <v>2750</v>
      </c>
      <c r="C3369" s="22">
        <v>46191</v>
      </c>
      <c r="D3369" s="36">
        <v>65</v>
      </c>
      <c r="G3369" t="s">
        <v>2120</v>
      </c>
    </row>
    <row r="3370" spans="1:7">
      <c r="A3370" s="1179" t="s">
        <v>957</v>
      </c>
      <c r="B3370" s="238" t="s">
        <v>2750</v>
      </c>
      <c r="C3370" s="22">
        <v>46191</v>
      </c>
      <c r="D3370" s="36">
        <v>661</v>
      </c>
      <c r="F3370" s="11" t="s">
        <v>2861</v>
      </c>
      <c r="G3370" t="s">
        <v>2120</v>
      </c>
    </row>
    <row r="3371" spans="1:7">
      <c r="A3371" s="1494" t="s">
        <v>869</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736</v>
      </c>
      <c r="B3373" s="1178" t="s">
        <v>2761</v>
      </c>
      <c r="C3373" s="22">
        <v>46192</v>
      </c>
      <c r="D3373" s="36">
        <v>309</v>
      </c>
      <c r="G3373" t="s">
        <v>2120</v>
      </c>
    </row>
    <row r="3374" spans="1:7">
      <c r="A3374" s="1178" t="s">
        <v>932</v>
      </c>
      <c r="B3374" s="1178" t="s">
        <v>2761</v>
      </c>
      <c r="C3374" s="22">
        <v>46192</v>
      </c>
      <c r="D3374" s="11">
        <v>894</v>
      </c>
      <c r="G3374" t="s">
        <v>2120</v>
      </c>
    </row>
    <row r="3375" spans="1:7">
      <c r="A3375" s="1179" t="s">
        <v>933</v>
      </c>
      <c r="B3375" s="1179" t="s">
        <v>2761</v>
      </c>
      <c r="C3375" s="22">
        <v>46192</v>
      </c>
      <c r="D3375" s="11">
        <v>553</v>
      </c>
      <c r="G3375" t="s">
        <v>2120</v>
      </c>
    </row>
    <row r="3376" spans="1:7">
      <c r="A3376" s="1382" t="s">
        <v>737</v>
      </c>
      <c r="B3376" s="1382" t="s">
        <v>2761</v>
      </c>
      <c r="C3376" s="22">
        <v>46192</v>
      </c>
      <c r="F3376" s="11" t="s">
        <v>2862</v>
      </c>
      <c r="G3376" t="s">
        <v>2120</v>
      </c>
    </row>
    <row r="3377" spans="1:7">
      <c r="A3377" s="1179" t="s">
        <v>935</v>
      </c>
      <c r="B3377" s="1179" t="s">
        <v>1671</v>
      </c>
      <c r="C3377" s="22">
        <v>46192</v>
      </c>
      <c r="D3377" s="11">
        <v>402</v>
      </c>
      <c r="G3377" t="s">
        <v>2120</v>
      </c>
    </row>
    <row r="3378" spans="1:7">
      <c r="A3378" s="1385" t="s">
        <v>956</v>
      </c>
      <c r="B3378" s="234" t="s">
        <v>2750</v>
      </c>
      <c r="C3378" s="22">
        <v>46192</v>
      </c>
      <c r="D3378" s="11">
        <v>31</v>
      </c>
      <c r="F3378" s="11" t="s">
        <v>2863</v>
      </c>
      <c r="G3378" t="s">
        <v>2120</v>
      </c>
    </row>
    <row r="3379" spans="1:7">
      <c r="A3379" s="1179" t="s">
        <v>957</v>
      </c>
      <c r="B3379" s="238" t="s">
        <v>2750</v>
      </c>
      <c r="C3379" s="22">
        <v>46192</v>
      </c>
      <c r="D3379" s="11">
        <v>303</v>
      </c>
      <c r="G3379" t="s">
        <v>2120</v>
      </c>
    </row>
    <row r="3380" spans="1:7">
      <c r="A3380" s="1179" t="s">
        <v>892</v>
      </c>
      <c r="B3380" s="238" t="s">
        <v>1671</v>
      </c>
      <c r="C3380" s="22">
        <v>46195</v>
      </c>
      <c r="D3380" s="11">
        <v>171</v>
      </c>
      <c r="G3380" t="s">
        <v>2120</v>
      </c>
    </row>
    <row r="3381" spans="1:7">
      <c r="A3381" s="1382" t="s">
        <v>895</v>
      </c>
      <c r="B3381" s="1382" t="s">
        <v>78</v>
      </c>
      <c r="C3381" s="22">
        <v>46195</v>
      </c>
      <c r="F3381" s="1500" t="s">
        <v>2816</v>
      </c>
      <c r="G3381" t="s">
        <v>2120</v>
      </c>
    </row>
    <row r="3382" spans="1:7">
      <c r="A3382" s="1179" t="s">
        <v>897</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901</v>
      </c>
      <c r="B3384" s="1178" t="s">
        <v>58</v>
      </c>
      <c r="C3384" s="22">
        <v>46195</v>
      </c>
      <c r="D3384" s="86">
        <v>2294</v>
      </c>
      <c r="F3384" s="1500" t="s">
        <v>2865</v>
      </c>
      <c r="G3384" t="s">
        <v>2120</v>
      </c>
    </row>
    <row r="3385" spans="1:7">
      <c r="A3385" s="1178" t="s">
        <v>902</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904</v>
      </c>
      <c r="B3389" s="1382" t="s">
        <v>68</v>
      </c>
      <c r="C3389" s="22">
        <v>46195</v>
      </c>
      <c r="D3389" s="86">
        <v>1140</v>
      </c>
      <c r="G3389" t="s">
        <v>2120</v>
      </c>
    </row>
    <row r="3390" spans="1:7">
      <c r="A3390" s="1179" t="s">
        <v>958</v>
      </c>
      <c r="B3390" s="1179" t="s">
        <v>2812</v>
      </c>
      <c r="C3390" s="22">
        <v>46195</v>
      </c>
      <c r="F3390" s="11" t="s">
        <v>2866</v>
      </c>
      <c r="G3390" t="s">
        <v>2120</v>
      </c>
    </row>
    <row r="3391" spans="1:7">
      <c r="A3391" s="1179" t="s">
        <v>958</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959</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962</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638</v>
      </c>
      <c r="B3398" s="1178" t="s">
        <v>80</v>
      </c>
      <c r="C3398" s="22">
        <v>46195</v>
      </c>
      <c r="D3398" s="86">
        <v>1115</v>
      </c>
      <c r="G3398" t="s">
        <v>2120</v>
      </c>
    </row>
    <row r="3399" spans="1:7">
      <c r="A3399" s="1494" t="s">
        <v>869</v>
      </c>
      <c r="B3399" s="1177" t="s">
        <v>56</v>
      </c>
      <c r="C3399" s="22">
        <v>46195</v>
      </c>
      <c r="D3399" s="11">
        <v>648</v>
      </c>
      <c r="G3399" t="s">
        <v>2120</v>
      </c>
    </row>
    <row r="3400" spans="1:7">
      <c r="A3400" s="1381" t="s">
        <v>1552</v>
      </c>
      <c r="B3400" s="1178" t="s">
        <v>56</v>
      </c>
      <c r="C3400" s="22">
        <v>46195</v>
      </c>
      <c r="D3400" s="11">
        <v>859</v>
      </c>
      <c r="G3400" t="s">
        <v>2120</v>
      </c>
    </row>
    <row r="3401" spans="1:7">
      <c r="A3401" s="1178" t="s">
        <v>736</v>
      </c>
      <c r="B3401" s="1178" t="s">
        <v>2761</v>
      </c>
      <c r="C3401" s="22">
        <v>46195</v>
      </c>
      <c r="D3401" s="11">
        <v>511</v>
      </c>
      <c r="G3401" t="s">
        <v>2120</v>
      </c>
    </row>
    <row r="3402" spans="1:7">
      <c r="A3402" s="1178" t="s">
        <v>932</v>
      </c>
      <c r="B3402" s="1178" t="s">
        <v>2761</v>
      </c>
      <c r="C3402" s="22">
        <v>46195</v>
      </c>
      <c r="F3402" s="11" t="s">
        <v>2787</v>
      </c>
      <c r="G3402" t="s">
        <v>2120</v>
      </c>
    </row>
    <row r="3403" spans="1:7">
      <c r="A3403" s="1382" t="s">
        <v>737</v>
      </c>
      <c r="B3403" s="1382" t="s">
        <v>2761</v>
      </c>
      <c r="C3403" s="22">
        <v>46195</v>
      </c>
      <c r="F3403" s="11" t="s">
        <v>2787</v>
      </c>
      <c r="G3403" t="s">
        <v>2120</v>
      </c>
    </row>
    <row r="3404" spans="1:7">
      <c r="A3404" s="1179" t="s">
        <v>935</v>
      </c>
      <c r="B3404" s="1179" t="s">
        <v>1671</v>
      </c>
      <c r="C3404" s="22">
        <v>46195</v>
      </c>
      <c r="D3404" s="11">
        <v>697</v>
      </c>
      <c r="G3404" t="s">
        <v>2120</v>
      </c>
    </row>
    <row r="3405" spans="1:7">
      <c r="A3405" s="1179" t="s">
        <v>1050</v>
      </c>
      <c r="B3405" s="1179" t="s">
        <v>1671</v>
      </c>
      <c r="C3405" s="22">
        <v>46195</v>
      </c>
      <c r="E3405" s="71">
        <v>617</v>
      </c>
      <c r="G3405" t="s">
        <v>2120</v>
      </c>
    </row>
    <row r="3406" spans="1:7">
      <c r="A3406" s="1179" t="s">
        <v>1053</v>
      </c>
      <c r="B3406" s="1179" t="s">
        <v>1671</v>
      </c>
      <c r="C3406" s="22">
        <v>46195</v>
      </c>
      <c r="E3406" s="71">
        <v>420</v>
      </c>
      <c r="G3406" t="s">
        <v>2120</v>
      </c>
    </row>
    <row r="3407" spans="1:7">
      <c r="A3407" s="1179" t="s">
        <v>1056</v>
      </c>
      <c r="B3407" s="1179" t="s">
        <v>1671</v>
      </c>
      <c r="C3407" s="22">
        <v>46195</v>
      </c>
      <c r="E3407" s="244">
        <v>1563</v>
      </c>
      <c r="G3407" t="s">
        <v>2120</v>
      </c>
    </row>
    <row r="3408" spans="1:7">
      <c r="A3408" s="1179" t="s">
        <v>1059</v>
      </c>
      <c r="B3408" s="1179" t="s">
        <v>1671</v>
      </c>
      <c r="C3408" s="22">
        <v>46195</v>
      </c>
      <c r="E3408" s="71">
        <v>387</v>
      </c>
      <c r="G3408" t="s">
        <v>2120</v>
      </c>
    </row>
    <row r="3409" spans="1:7">
      <c r="A3409" s="1179" t="s">
        <v>957</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892</v>
      </c>
      <c r="B3411" s="73" t="s">
        <v>1671</v>
      </c>
      <c r="C3411" s="22">
        <v>46196</v>
      </c>
      <c r="F3411" s="73" t="s">
        <v>1955</v>
      </c>
      <c r="G3411" t="s">
        <v>2120</v>
      </c>
    </row>
    <row r="3412" spans="1:7">
      <c r="A3412" s="1179" t="s">
        <v>897</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901</v>
      </c>
      <c r="B3415" s="1178" t="s">
        <v>58</v>
      </c>
      <c r="C3415" s="22">
        <v>46196</v>
      </c>
      <c r="F3415" s="1500" t="s">
        <v>2113</v>
      </c>
      <c r="G3415" t="s">
        <v>2120</v>
      </c>
    </row>
    <row r="3416" spans="1:7">
      <c r="A3416" s="1178" t="s">
        <v>902</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904</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962</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638</v>
      </c>
      <c r="B3425" s="1178" t="s">
        <v>80</v>
      </c>
      <c r="C3425" s="22">
        <v>46196</v>
      </c>
      <c r="D3425" s="11">
        <v>891</v>
      </c>
      <c r="G3425" t="s">
        <v>2120</v>
      </c>
    </row>
    <row r="3426" spans="1:7">
      <c r="A3426" s="1494" t="s">
        <v>869</v>
      </c>
      <c r="B3426" s="1177" t="s">
        <v>56</v>
      </c>
      <c r="C3426" s="22">
        <v>46196</v>
      </c>
      <c r="D3426" s="86">
        <v>1155</v>
      </c>
      <c r="G3426" t="s">
        <v>2120</v>
      </c>
    </row>
    <row r="3427" spans="1:7">
      <c r="A3427" s="1381" t="s">
        <v>1552</v>
      </c>
      <c r="B3427" s="1178" t="s">
        <v>56</v>
      </c>
      <c r="C3427" s="22">
        <v>46196</v>
      </c>
      <c r="D3427" s="11">
        <v>971</v>
      </c>
      <c r="G3427" t="s">
        <v>2120</v>
      </c>
    </row>
    <row r="3428" spans="1:7">
      <c r="A3428" s="1178" t="s">
        <v>729</v>
      </c>
      <c r="B3428" s="1178" t="s">
        <v>2761</v>
      </c>
      <c r="C3428" s="22">
        <v>46196</v>
      </c>
      <c r="D3428" s="11">
        <v>689</v>
      </c>
      <c r="G3428" t="s">
        <v>2120</v>
      </c>
    </row>
    <row r="3429" spans="1:7">
      <c r="A3429" s="1178" t="s">
        <v>932</v>
      </c>
      <c r="B3429" s="1178" t="s">
        <v>2761</v>
      </c>
      <c r="C3429" s="22">
        <v>46196</v>
      </c>
      <c r="D3429" s="11">
        <v>210</v>
      </c>
      <c r="G3429" t="s">
        <v>2120</v>
      </c>
    </row>
    <row r="3430" spans="1:7">
      <c r="A3430" s="1178" t="s">
        <v>933</v>
      </c>
      <c r="B3430" s="1178" t="s">
        <v>2761</v>
      </c>
      <c r="C3430" s="22">
        <v>46196</v>
      </c>
      <c r="D3430" s="11">
        <v>193</v>
      </c>
      <c r="G3430" t="s">
        <v>2120</v>
      </c>
    </row>
    <row r="3431" spans="1:7">
      <c r="A3431" s="1382" t="s">
        <v>737</v>
      </c>
      <c r="B3431" s="1382" t="s">
        <v>2761</v>
      </c>
      <c r="C3431" s="22">
        <v>46196</v>
      </c>
      <c r="D3431" s="11">
        <v>949</v>
      </c>
      <c r="G3431" t="s">
        <v>2120</v>
      </c>
    </row>
    <row r="3432" spans="1:7">
      <c r="A3432" s="1179" t="s">
        <v>957</v>
      </c>
      <c r="B3432" s="238" t="s">
        <v>2750</v>
      </c>
      <c r="C3432" s="22">
        <v>46196</v>
      </c>
      <c r="D3432" s="11">
        <v>710</v>
      </c>
      <c r="F3432" s="11" t="s">
        <v>2872</v>
      </c>
      <c r="G3432" t="s">
        <v>2120</v>
      </c>
    </row>
    <row r="3433" spans="1:7">
      <c r="A3433" s="1177" t="s">
        <v>892</v>
      </c>
      <c r="B3433" s="1177" t="s">
        <v>1671</v>
      </c>
      <c r="C3433" s="22">
        <v>46197</v>
      </c>
      <c r="D3433" s="11">
        <v>93</v>
      </c>
      <c r="G3433" t="s">
        <v>2120</v>
      </c>
    </row>
    <row r="3434" spans="1:7">
      <c r="A3434" s="1178" t="s">
        <v>895</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901</v>
      </c>
      <c r="B3438" s="1178" t="s">
        <v>58</v>
      </c>
      <c r="C3438" s="22">
        <v>46197</v>
      </c>
      <c r="D3438" s="86">
        <v>1974</v>
      </c>
      <c r="F3438" s="1500" t="s">
        <v>2873</v>
      </c>
      <c r="G3438" t="s">
        <v>2120</v>
      </c>
    </row>
    <row r="3439" spans="1:7">
      <c r="A3439" s="1178" t="s">
        <v>902</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904</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962</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638</v>
      </c>
      <c r="B3449" s="1178" t="s">
        <v>80</v>
      </c>
      <c r="C3449" s="22">
        <v>46197</v>
      </c>
      <c r="D3449" s="86">
        <v>1345</v>
      </c>
      <c r="G3449" t="s">
        <v>2120</v>
      </c>
    </row>
    <row r="3450" spans="1:7">
      <c r="A3450" s="1494" t="s">
        <v>869</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931</v>
      </c>
      <c r="B3452" s="1178" t="s">
        <v>2761</v>
      </c>
      <c r="C3452" s="22">
        <v>46197</v>
      </c>
      <c r="F3452" s="11" t="s">
        <v>1955</v>
      </c>
      <c r="G3452" t="s">
        <v>2120</v>
      </c>
    </row>
    <row r="3453" spans="1:7">
      <c r="A3453" s="1178" t="s">
        <v>736</v>
      </c>
      <c r="B3453" s="1178" t="s">
        <v>2761</v>
      </c>
      <c r="C3453" s="22">
        <v>46197</v>
      </c>
      <c r="D3453" s="11">
        <v>84</v>
      </c>
      <c r="G3453" t="s">
        <v>2120</v>
      </c>
    </row>
    <row r="3454" spans="1:7">
      <c r="A3454" s="1382" t="s">
        <v>737</v>
      </c>
      <c r="B3454" s="1382" t="s">
        <v>2761</v>
      </c>
      <c r="C3454" s="22">
        <v>46197</v>
      </c>
      <c r="D3454" s="11">
        <v>514</v>
      </c>
      <c r="G3454" t="s">
        <v>2120</v>
      </c>
    </row>
    <row r="3455" spans="1:7">
      <c r="A3455" s="1179" t="s">
        <v>957</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900</v>
      </c>
      <c r="B3458" s="1179" t="s">
        <v>58</v>
      </c>
      <c r="C3458" s="22">
        <v>46198</v>
      </c>
      <c r="D3458" s="11">
        <v>575</v>
      </c>
      <c r="G3458" t="s">
        <v>2120</v>
      </c>
    </row>
    <row r="3459" spans="1:7">
      <c r="A3459" s="1382" t="s">
        <v>902</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638</v>
      </c>
      <c r="B3464" s="1178" t="s">
        <v>80</v>
      </c>
      <c r="C3464" s="22">
        <v>46198</v>
      </c>
      <c r="D3464" s="86">
        <v>1328</v>
      </c>
      <c r="F3464" s="99"/>
      <c r="G3464" t="s">
        <v>2120</v>
      </c>
    </row>
    <row r="3465" spans="1:7">
      <c r="A3465" s="1494" t="s">
        <v>870</v>
      </c>
      <c r="B3465" s="1177" t="s">
        <v>56</v>
      </c>
      <c r="C3465" s="22">
        <v>46198</v>
      </c>
      <c r="D3465" s="86">
        <v>1436</v>
      </c>
      <c r="G3465" t="s">
        <v>2120</v>
      </c>
    </row>
    <row r="3466" spans="1:7">
      <c r="A3466" s="1381" t="s">
        <v>1552</v>
      </c>
      <c r="B3466" s="1178" t="s">
        <v>56</v>
      </c>
      <c r="C3466" s="22">
        <v>46198</v>
      </c>
      <c r="D3466" s="86">
        <v>1025</v>
      </c>
      <c r="G3466" t="s">
        <v>2120</v>
      </c>
    </row>
    <row r="3467" spans="1:7">
      <c r="A3467" s="1178" t="s">
        <v>931</v>
      </c>
      <c r="B3467" s="1178" t="s">
        <v>2761</v>
      </c>
      <c r="C3467" s="22">
        <v>46198</v>
      </c>
      <c r="D3467" s="11">
        <v>951</v>
      </c>
      <c r="G3467" t="s">
        <v>2120</v>
      </c>
    </row>
    <row r="3468" spans="1:7">
      <c r="A3468" s="1178" t="s">
        <v>736</v>
      </c>
      <c r="B3468" s="1178" t="s">
        <v>2761</v>
      </c>
      <c r="C3468" s="22">
        <v>46198</v>
      </c>
      <c r="D3468" s="11">
        <v>75</v>
      </c>
      <c r="G3468" t="s">
        <v>2120</v>
      </c>
    </row>
    <row r="3469" spans="1:7">
      <c r="A3469" s="1178" t="s">
        <v>737</v>
      </c>
      <c r="B3469" s="1178" t="s">
        <v>2761</v>
      </c>
      <c r="C3469" s="22">
        <v>46198</v>
      </c>
      <c r="D3469" s="11">
        <v>790</v>
      </c>
      <c r="G3469" t="s">
        <v>2120</v>
      </c>
    </row>
    <row r="3470" spans="1:7">
      <c r="A3470" s="1178" t="s">
        <v>936</v>
      </c>
      <c r="B3470" s="1178" t="s">
        <v>2881</v>
      </c>
      <c r="C3470" s="22">
        <v>46198</v>
      </c>
      <c r="D3470" s="11">
        <v>492</v>
      </c>
      <c r="G3470" t="s">
        <v>2120</v>
      </c>
    </row>
    <row r="3471" spans="1:7">
      <c r="A3471" s="1382" t="s">
        <v>939</v>
      </c>
      <c r="B3471" s="1382" t="s">
        <v>70</v>
      </c>
      <c r="C3471" s="22">
        <v>46198</v>
      </c>
      <c r="D3471" s="11">
        <v>343</v>
      </c>
      <c r="G3471" t="s">
        <v>2120</v>
      </c>
    </row>
    <row r="3472" spans="1:7">
      <c r="A3472" s="1179" t="s">
        <v>957</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900</v>
      </c>
      <c r="B3474" s="1179" t="s">
        <v>58</v>
      </c>
      <c r="C3474" s="22">
        <v>46199</v>
      </c>
      <c r="D3474" s="86">
        <v>2236</v>
      </c>
      <c r="F3474" s="11" t="s">
        <v>2884</v>
      </c>
      <c r="G3474" t="s">
        <v>2120</v>
      </c>
    </row>
    <row r="3475" spans="1:7">
      <c r="A3475" s="1178" t="s">
        <v>904</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638</v>
      </c>
      <c r="B3478" s="1178" t="s">
        <v>80</v>
      </c>
      <c r="C3478" s="22">
        <v>46199</v>
      </c>
      <c r="F3478" s="1520" t="s">
        <v>2178</v>
      </c>
      <c r="G3478" t="s">
        <v>2120</v>
      </c>
    </row>
    <row r="3479" spans="1:7">
      <c r="A3479" s="1494" t="s">
        <v>870</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932</v>
      </c>
      <c r="B3481" s="1178" t="s">
        <v>2761</v>
      </c>
      <c r="C3481" s="22">
        <v>46199</v>
      </c>
      <c r="E3481" s="931"/>
      <c r="F3481" s="245" t="s">
        <v>2885</v>
      </c>
      <c r="G3481" t="s">
        <v>2120</v>
      </c>
    </row>
    <row r="3482" spans="1:7">
      <c r="A3482" s="1178" t="s">
        <v>935</v>
      </c>
      <c r="B3482" s="1178" t="s">
        <v>1671</v>
      </c>
      <c r="C3482" s="22">
        <v>46199</v>
      </c>
      <c r="D3482" s="71">
        <v>3</v>
      </c>
      <c r="E3482" s="11"/>
      <c r="F3482" s="1523" t="s">
        <v>2886</v>
      </c>
      <c r="G3482" t="s">
        <v>2120</v>
      </c>
    </row>
    <row r="3483" spans="1:7">
      <c r="A3483" s="1178" t="s">
        <v>936</v>
      </c>
      <c r="B3483" s="1178" t="s">
        <v>2881</v>
      </c>
      <c r="C3483" s="22">
        <v>46199</v>
      </c>
      <c r="D3483" s="71"/>
      <c r="E3483" s="11"/>
      <c r="F3483" s="1522" t="s">
        <v>2359</v>
      </c>
      <c r="G3483" t="s">
        <v>2120</v>
      </c>
    </row>
    <row r="3484" spans="1:7">
      <c r="A3484" s="1382" t="s">
        <v>939</v>
      </c>
      <c r="B3484" s="1382" t="s">
        <v>70</v>
      </c>
      <c r="C3484" s="22">
        <v>46199</v>
      </c>
      <c r="D3484" s="71"/>
      <c r="E3484" s="11"/>
      <c r="F3484" s="1522" t="s">
        <v>2359</v>
      </c>
      <c r="G3484" t="s">
        <v>2120</v>
      </c>
    </row>
    <row r="3485" spans="1:7">
      <c r="A3485" s="1179" t="s">
        <v>957</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900</v>
      </c>
      <c r="B3489" s="1382" t="s">
        <v>58</v>
      </c>
      <c r="C3489" s="22">
        <v>46202</v>
      </c>
      <c r="D3489" s="11">
        <v>905</v>
      </c>
      <c r="G3489" t="s">
        <v>2120</v>
      </c>
    </row>
    <row r="3490" spans="1:7">
      <c r="A3490" s="1179" t="s">
        <v>902</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959</v>
      </c>
      <c r="B3493" s="1178" t="s">
        <v>2812</v>
      </c>
      <c r="C3493" s="22">
        <v>46202</v>
      </c>
      <c r="D3493" s="11">
        <v>971</v>
      </c>
      <c r="G3493" t="s">
        <v>2120</v>
      </c>
    </row>
    <row r="3494" spans="1:7">
      <c r="A3494" s="1179" t="s">
        <v>962</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870</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874</v>
      </c>
      <c r="B3498" s="1178" t="s">
        <v>56</v>
      </c>
      <c r="C3498" s="22">
        <v>46202</v>
      </c>
      <c r="F3498" s="11" t="s">
        <v>2168</v>
      </c>
      <c r="G3498" t="s">
        <v>2120</v>
      </c>
    </row>
    <row r="3499" spans="1:7">
      <c r="A3499" s="1178" t="s">
        <v>931</v>
      </c>
      <c r="B3499" s="1178" t="s">
        <v>2761</v>
      </c>
      <c r="C3499" s="22">
        <v>46202</v>
      </c>
      <c r="D3499" s="86">
        <v>1642</v>
      </c>
      <c r="G3499" t="s">
        <v>2120</v>
      </c>
    </row>
    <row r="3500" spans="1:7">
      <c r="A3500" s="1178" t="s">
        <v>736</v>
      </c>
      <c r="B3500" s="1178" t="s">
        <v>2761</v>
      </c>
      <c r="C3500" s="22">
        <v>46202</v>
      </c>
      <c r="D3500" s="11">
        <v>123</v>
      </c>
      <c r="G3500" t="s">
        <v>2120</v>
      </c>
    </row>
    <row r="3501" spans="1:7">
      <c r="A3501" s="1178" t="s">
        <v>729</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957</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896</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900</v>
      </c>
      <c r="B3507" s="1178" t="s">
        <v>58</v>
      </c>
      <c r="C3507" s="22">
        <v>46203</v>
      </c>
      <c r="D3507" s="86">
        <v>3166</v>
      </c>
      <c r="F3507" s="11" t="s">
        <v>2895</v>
      </c>
      <c r="G3507" t="s">
        <v>2120</v>
      </c>
    </row>
    <row r="3508" spans="1:7">
      <c r="A3508" s="1178" t="s">
        <v>901</v>
      </c>
      <c r="B3508" s="1178" t="s">
        <v>58</v>
      </c>
      <c r="C3508" s="22">
        <v>46203</v>
      </c>
      <c r="D3508" s="86">
        <v>1028</v>
      </c>
      <c r="G3508" t="s">
        <v>2120</v>
      </c>
    </row>
    <row r="3509" spans="1:7">
      <c r="A3509" s="1179" t="s">
        <v>902</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958</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959</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962</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874</v>
      </c>
      <c r="B3519" s="1177" t="s">
        <v>56</v>
      </c>
      <c r="C3519" s="22">
        <v>46203</v>
      </c>
      <c r="D3519" s="11">
        <v>983</v>
      </c>
      <c r="G3519" t="s">
        <v>2120</v>
      </c>
    </row>
    <row r="3520" spans="1:7">
      <c r="A3520" s="1381" t="s">
        <v>875</v>
      </c>
      <c r="B3520" s="1178" t="s">
        <v>56</v>
      </c>
      <c r="C3520" s="22">
        <v>46203</v>
      </c>
      <c r="D3520" s="86">
        <v>1039</v>
      </c>
      <c r="G3520" t="s">
        <v>2120</v>
      </c>
    </row>
    <row r="3521" spans="1:7">
      <c r="A3521" s="1178" t="s">
        <v>931</v>
      </c>
      <c r="B3521" s="1178" t="s">
        <v>2761</v>
      </c>
      <c r="C3521" s="22">
        <v>46203</v>
      </c>
      <c r="D3521" s="86">
        <v>1664</v>
      </c>
      <c r="G3521" t="s">
        <v>2120</v>
      </c>
    </row>
    <row r="3522" spans="1:7">
      <c r="A3522" s="1178" t="s">
        <v>936</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957</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896</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900</v>
      </c>
      <c r="B3528" s="1178" t="s">
        <v>58</v>
      </c>
      <c r="C3528" s="22">
        <v>46204</v>
      </c>
      <c r="D3528" s="11">
        <v>539</v>
      </c>
      <c r="G3528" t="s">
        <v>2153</v>
      </c>
    </row>
    <row r="3529" spans="1:7">
      <c r="A3529" s="1179" t="s">
        <v>902</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958</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959</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962</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874</v>
      </c>
      <c r="B3539" s="1177" t="s">
        <v>56</v>
      </c>
      <c r="C3539" s="22">
        <v>46204</v>
      </c>
      <c r="F3539" s="11" t="s">
        <v>1955</v>
      </c>
      <c r="G3539" t="s">
        <v>2153</v>
      </c>
    </row>
    <row r="3540" spans="1:7">
      <c r="A3540" s="1381" t="s">
        <v>875</v>
      </c>
      <c r="B3540" s="1178" t="s">
        <v>56</v>
      </c>
      <c r="C3540" s="22">
        <v>46204</v>
      </c>
      <c r="D3540" s="11">
        <v>754</v>
      </c>
      <c r="G3540" t="s">
        <v>2153</v>
      </c>
    </row>
    <row r="3541" spans="1:7">
      <c r="A3541" s="1178" t="s">
        <v>706</v>
      </c>
      <c r="B3541" s="1178" t="s">
        <v>2761</v>
      </c>
      <c r="C3541" s="22">
        <v>46204</v>
      </c>
      <c r="D3541" s="11">
        <v>339</v>
      </c>
      <c r="G3541" t="s">
        <v>2153</v>
      </c>
    </row>
    <row r="3542" spans="1:7">
      <c r="A3542" s="1178" t="s">
        <v>931</v>
      </c>
      <c r="B3542" s="1178" t="s">
        <v>2761</v>
      </c>
      <c r="C3542" s="22">
        <v>46204</v>
      </c>
      <c r="D3542" s="11">
        <v>439</v>
      </c>
      <c r="G3542" t="s">
        <v>2153</v>
      </c>
    </row>
    <row r="3543" spans="1:7">
      <c r="A3543" s="1178" t="s">
        <v>729</v>
      </c>
      <c r="B3543" s="1178" t="s">
        <v>2761</v>
      </c>
      <c r="C3543" s="22">
        <v>46204</v>
      </c>
      <c r="D3543" s="11">
        <v>544</v>
      </c>
      <c r="G3543" t="s">
        <v>2153</v>
      </c>
    </row>
    <row r="3544" spans="1:7">
      <c r="A3544" s="1178" t="s">
        <v>737</v>
      </c>
      <c r="B3544" s="1178" t="s">
        <v>2761</v>
      </c>
      <c r="C3544" s="22">
        <v>46204</v>
      </c>
      <c r="D3544" s="11">
        <v>867</v>
      </c>
      <c r="G3544" t="s">
        <v>2153</v>
      </c>
    </row>
    <row r="3545" spans="1:7">
      <c r="A3545" s="1550" t="s">
        <v>936</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957</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865</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958</v>
      </c>
      <c r="B3555" s="1554" t="s">
        <v>2812</v>
      </c>
      <c r="C3555" s="22">
        <v>46205</v>
      </c>
      <c r="F3555" s="11" t="s">
        <v>2906</v>
      </c>
      <c r="G3555" t="s">
        <v>2153</v>
      </c>
    </row>
    <row r="3556" spans="1:7">
      <c r="A3556" s="1553" t="s">
        <v>959</v>
      </c>
      <c r="B3556" s="1554" t="s">
        <v>2812</v>
      </c>
      <c r="C3556" s="22">
        <v>46205</v>
      </c>
      <c r="D3556" s="11">
        <v>492</v>
      </c>
      <c r="F3556" s="1500" t="s">
        <v>2907</v>
      </c>
      <c r="G3556" t="s">
        <v>2153</v>
      </c>
    </row>
    <row r="3557" spans="1:7">
      <c r="A3557" s="1553" t="s">
        <v>638</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874</v>
      </c>
      <c r="B3559" s="1557" t="s">
        <v>56</v>
      </c>
      <c r="C3559" s="22">
        <v>46205</v>
      </c>
      <c r="D3559" s="11">
        <v>841</v>
      </c>
      <c r="G3559" t="s">
        <v>2153</v>
      </c>
    </row>
    <row r="3560" spans="1:7">
      <c r="A3560" s="1556" t="s">
        <v>875</v>
      </c>
      <c r="B3560" s="1557" t="s">
        <v>56</v>
      </c>
      <c r="C3560" s="22">
        <v>46205</v>
      </c>
      <c r="D3560" s="86">
        <v>1000</v>
      </c>
      <c r="G3560" t="s">
        <v>2153</v>
      </c>
    </row>
    <row r="3561" spans="1:7">
      <c r="A3561" s="1553" t="s">
        <v>729</v>
      </c>
      <c r="B3561" s="1553" t="s">
        <v>2761</v>
      </c>
      <c r="C3561" s="22">
        <v>46205</v>
      </c>
      <c r="F3561" s="1500" t="s">
        <v>1955</v>
      </c>
      <c r="G3561" t="s">
        <v>2153</v>
      </c>
    </row>
    <row r="3562" spans="1:7">
      <c r="A3562" s="1553" t="s">
        <v>737</v>
      </c>
      <c r="B3562" s="1553" t="s">
        <v>2761</v>
      </c>
      <c r="C3562" s="22">
        <v>46205</v>
      </c>
      <c r="D3562" s="11">
        <v>206</v>
      </c>
      <c r="G3562" t="s">
        <v>2153</v>
      </c>
    </row>
    <row r="3563" spans="1:7">
      <c r="A3563" s="1553" t="s">
        <v>935</v>
      </c>
      <c r="B3563" s="1554" t="s">
        <v>1671</v>
      </c>
      <c r="C3563" s="22">
        <v>46205</v>
      </c>
      <c r="D3563" s="11">
        <v>18</v>
      </c>
      <c r="F3563" s="11" t="s">
        <v>2909</v>
      </c>
      <c r="G3563" t="s">
        <v>2153</v>
      </c>
    </row>
    <row r="3564" spans="1:7">
      <c r="A3564" s="1558" t="s">
        <v>957</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898</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907</v>
      </c>
      <c r="B3569" s="1178" t="s">
        <v>492</v>
      </c>
      <c r="C3569" s="22">
        <v>46209</v>
      </c>
      <c r="D3569" s="86">
        <v>1050</v>
      </c>
      <c r="G3569" t="s">
        <v>2153</v>
      </c>
    </row>
    <row r="3570" spans="1:7">
      <c r="A3570" s="1178" t="s">
        <v>959</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962</v>
      </c>
      <c r="B3572" s="1178" t="s">
        <v>2812</v>
      </c>
      <c r="C3572" s="22">
        <v>46209</v>
      </c>
      <c r="D3572" s="11">
        <v>936</v>
      </c>
      <c r="G3572" t="s">
        <v>2153</v>
      </c>
    </row>
    <row r="3573" spans="1:7">
      <c r="A3573" s="1177" t="s">
        <v>638</v>
      </c>
      <c r="B3573" s="1177" t="s">
        <v>80</v>
      </c>
      <c r="C3573" s="22">
        <v>46209</v>
      </c>
      <c r="D3573" s="86">
        <v>1036</v>
      </c>
      <c r="F3573" s="11" t="s">
        <v>2113</v>
      </c>
      <c r="G3573" t="s">
        <v>2153</v>
      </c>
    </row>
    <row r="3574" spans="1:7">
      <c r="A3574" s="1494" t="s">
        <v>874</v>
      </c>
      <c r="B3574" s="1177" t="s">
        <v>56</v>
      </c>
      <c r="C3574" s="22">
        <v>46209</v>
      </c>
      <c r="D3574" s="86">
        <v>1027</v>
      </c>
      <c r="G3574" t="s">
        <v>2153</v>
      </c>
    </row>
    <row r="3575" spans="1:7">
      <c r="A3575" s="1381" t="s">
        <v>875</v>
      </c>
      <c r="B3575" s="1178" t="s">
        <v>56</v>
      </c>
      <c r="C3575" s="22">
        <v>46209</v>
      </c>
      <c r="D3575" s="11">
        <v>973</v>
      </c>
      <c r="G3575" t="s">
        <v>2153</v>
      </c>
    </row>
    <row r="3576" spans="1:7">
      <c r="A3576" s="1178" t="s">
        <v>931</v>
      </c>
      <c r="B3576" s="1178" t="s">
        <v>2761</v>
      </c>
      <c r="C3576" s="22">
        <v>46209</v>
      </c>
      <c r="D3576" s="11">
        <v>487</v>
      </c>
      <c r="G3576" t="s">
        <v>2153</v>
      </c>
    </row>
    <row r="3577" spans="1:7">
      <c r="A3577" s="1178" t="s">
        <v>729</v>
      </c>
      <c r="B3577" s="1178" t="s">
        <v>2761</v>
      </c>
      <c r="C3577" s="22">
        <v>46209</v>
      </c>
      <c r="D3577" s="11">
        <v>845</v>
      </c>
      <c r="G3577" t="s">
        <v>2153</v>
      </c>
    </row>
    <row r="3578" spans="1:7">
      <c r="A3578" s="1178" t="s">
        <v>737</v>
      </c>
      <c r="B3578" s="1178" t="s">
        <v>2761</v>
      </c>
      <c r="C3578" s="22">
        <v>46209</v>
      </c>
      <c r="D3578" s="11">
        <v>509</v>
      </c>
      <c r="G3578" t="s">
        <v>2153</v>
      </c>
    </row>
    <row r="3579" spans="1:7">
      <c r="A3579" s="174" t="s">
        <v>1746</v>
      </c>
      <c r="B3579" s="88" t="s">
        <v>70</v>
      </c>
      <c r="C3579" s="22">
        <v>46209</v>
      </c>
      <c r="D3579" s="11">
        <v>698</v>
      </c>
      <c r="G3579" t="s">
        <v>2153</v>
      </c>
    </row>
    <row r="3580" spans="1:7">
      <c r="A3580" s="1558" t="s">
        <v>957</v>
      </c>
      <c r="B3580" s="167" t="s">
        <v>2750</v>
      </c>
      <c r="C3580" s="22">
        <v>46209</v>
      </c>
      <c r="D3580" s="11">
        <v>53</v>
      </c>
      <c r="F3580" s="227" t="s">
        <v>2913</v>
      </c>
      <c r="G3580" t="s">
        <v>2153</v>
      </c>
    </row>
    <row r="3581" spans="1:7">
      <c r="A3581" s="1385" t="s">
        <v>896</v>
      </c>
      <c r="B3581" s="1385" t="s">
        <v>64</v>
      </c>
      <c r="C3581" s="22">
        <v>46210</v>
      </c>
      <c r="D3581" s="11">
        <v>37</v>
      </c>
      <c r="F3581" s="11" t="s">
        <v>2236</v>
      </c>
      <c r="G3581" t="s">
        <v>2153</v>
      </c>
    </row>
    <row r="3582" spans="1:7">
      <c r="A3582" s="1178" t="s">
        <v>898</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907</v>
      </c>
      <c r="B3584" s="1179" t="s">
        <v>492</v>
      </c>
      <c r="C3584" s="22">
        <v>46210</v>
      </c>
      <c r="D3584" s="11">
        <v>770</v>
      </c>
      <c r="E3584" s="178"/>
      <c r="F3584" s="99"/>
      <c r="G3584" t="s">
        <v>2153</v>
      </c>
    </row>
    <row r="3585" spans="1:7">
      <c r="A3585" s="1178" t="s">
        <v>959</v>
      </c>
      <c r="B3585" s="1178" t="s">
        <v>2812</v>
      </c>
      <c r="C3585" s="22">
        <v>46210</v>
      </c>
      <c r="D3585" s="11">
        <v>340</v>
      </c>
      <c r="F3585" s="1553" t="s">
        <v>2915</v>
      </c>
      <c r="G3585" t="s">
        <v>2153</v>
      </c>
    </row>
    <row r="3586" spans="1:7">
      <c r="A3586" s="1178" t="s">
        <v>962</v>
      </c>
      <c r="B3586" s="1178" t="s">
        <v>2916</v>
      </c>
      <c r="C3586" s="22">
        <v>46210</v>
      </c>
      <c r="D3586" s="11">
        <v>668</v>
      </c>
      <c r="F3586" s="1522" t="s">
        <v>2917</v>
      </c>
      <c r="G3586" t="s">
        <v>2153</v>
      </c>
    </row>
    <row r="3587" spans="1:7">
      <c r="A3587" s="1177" t="s">
        <v>638</v>
      </c>
      <c r="B3587" s="1177" t="s">
        <v>80</v>
      </c>
      <c r="C3587" s="22">
        <v>46210</v>
      </c>
      <c r="D3587" s="11">
        <v>350</v>
      </c>
      <c r="G3587" t="s">
        <v>2153</v>
      </c>
    </row>
    <row r="3588" spans="1:7">
      <c r="A3588" s="1385" t="s">
        <v>876</v>
      </c>
      <c r="B3588" s="1177" t="s">
        <v>56</v>
      </c>
      <c r="C3588" s="22">
        <v>46210</v>
      </c>
      <c r="D3588" s="11">
        <v>449</v>
      </c>
      <c r="G3588" t="s">
        <v>2153</v>
      </c>
    </row>
    <row r="3589" spans="1:7">
      <c r="A3589" s="1381" t="s">
        <v>875</v>
      </c>
      <c r="B3589" s="1178" t="s">
        <v>56</v>
      </c>
      <c r="C3589" s="22">
        <v>46210</v>
      </c>
      <c r="F3589" s="1500" t="s">
        <v>1955</v>
      </c>
      <c r="G3589" t="s">
        <v>2153</v>
      </c>
    </row>
    <row r="3590" spans="1:7">
      <c r="A3590" s="1381" t="s">
        <v>882</v>
      </c>
      <c r="B3590" s="1178" t="s">
        <v>56</v>
      </c>
      <c r="C3590" s="22">
        <v>46210</v>
      </c>
      <c r="D3590" s="11">
        <v>721</v>
      </c>
      <c r="G3590" t="s">
        <v>2153</v>
      </c>
    </row>
    <row r="3591" spans="1:7">
      <c r="A3591" s="1382" t="s">
        <v>729</v>
      </c>
      <c r="B3591" s="1382" t="s">
        <v>66</v>
      </c>
      <c r="C3591" s="22">
        <v>46210</v>
      </c>
      <c r="D3591" s="11">
        <v>206</v>
      </c>
      <c r="G3591" t="s">
        <v>2153</v>
      </c>
    </row>
    <row r="3592" spans="1:7">
      <c r="A3592" s="1178" t="s">
        <v>737</v>
      </c>
      <c r="B3592" s="1178" t="s">
        <v>66</v>
      </c>
      <c r="C3592" s="22">
        <v>46210</v>
      </c>
      <c r="D3592" s="11">
        <v>254</v>
      </c>
      <c r="G3592" t="s">
        <v>2153</v>
      </c>
    </row>
    <row r="3593" spans="1:7">
      <c r="A3593" s="1178" t="s">
        <v>1746</v>
      </c>
      <c r="B3593" s="1178" t="s">
        <v>70</v>
      </c>
      <c r="C3593" s="22">
        <v>46210</v>
      </c>
      <c r="D3593" s="11">
        <v>235</v>
      </c>
      <c r="G3593" t="s">
        <v>2153</v>
      </c>
    </row>
    <row r="3594" spans="1:7">
      <c r="A3594" s="1178" t="s">
        <v>746</v>
      </c>
      <c r="B3594" s="1178" t="s">
        <v>79</v>
      </c>
      <c r="C3594" s="22">
        <v>46210</v>
      </c>
      <c r="D3594" s="11">
        <v>352</v>
      </c>
      <c r="G3594" t="s">
        <v>2153</v>
      </c>
    </row>
    <row r="3595" spans="1:7">
      <c r="A3595" s="1178" t="s">
        <v>676</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892</v>
      </c>
      <c r="B3597" s="1561" t="s">
        <v>1671</v>
      </c>
      <c r="C3597" s="22">
        <v>46211</v>
      </c>
      <c r="D3597" s="11">
        <v>424</v>
      </c>
      <c r="F3597" s="11" t="s">
        <v>2919</v>
      </c>
      <c r="G3597" t="s">
        <v>2153</v>
      </c>
    </row>
    <row r="3598" spans="1:7">
      <c r="A3598" s="1189" t="s">
        <v>896</v>
      </c>
      <c r="B3598" s="1189" t="s">
        <v>64</v>
      </c>
      <c r="C3598" s="22">
        <v>46211</v>
      </c>
      <c r="D3598" s="86">
        <v>1440</v>
      </c>
      <c r="G3598" t="s">
        <v>2153</v>
      </c>
    </row>
    <row r="3599" spans="1:7">
      <c r="A3599" s="1177" t="s">
        <v>898</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907</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962</v>
      </c>
      <c r="B3605" s="1178" t="s">
        <v>494</v>
      </c>
      <c r="C3605" s="22">
        <v>46211</v>
      </c>
      <c r="D3605" s="11">
        <v>240</v>
      </c>
      <c r="F3605" s="11" t="s">
        <v>2922</v>
      </c>
      <c r="G3605" t="s">
        <v>2153</v>
      </c>
    </row>
    <row r="3606" spans="1:7">
      <c r="A3606" s="1385" t="s">
        <v>876</v>
      </c>
      <c r="B3606" s="1177" t="s">
        <v>56</v>
      </c>
      <c r="C3606" s="22">
        <v>46211</v>
      </c>
      <c r="D3606" s="11">
        <v>665</v>
      </c>
      <c r="G3606" t="s">
        <v>2153</v>
      </c>
    </row>
    <row r="3607" spans="1:7">
      <c r="A3607" s="1381" t="s">
        <v>875</v>
      </c>
      <c r="B3607" s="1178" t="s">
        <v>56</v>
      </c>
      <c r="C3607" s="22">
        <v>46211</v>
      </c>
      <c r="D3607" s="11">
        <v>87</v>
      </c>
      <c r="F3607" s="11" t="s">
        <v>2923</v>
      </c>
      <c r="G3607" t="s">
        <v>2153</v>
      </c>
    </row>
    <row r="3608" spans="1:7">
      <c r="A3608" s="1381" t="s">
        <v>882</v>
      </c>
      <c r="B3608" s="1178" t="s">
        <v>56</v>
      </c>
      <c r="C3608" s="22">
        <v>46211</v>
      </c>
      <c r="D3608" s="86">
        <v>1146</v>
      </c>
      <c r="G3608" t="s">
        <v>2153</v>
      </c>
    </row>
    <row r="3609" spans="1:7">
      <c r="A3609" s="1382" t="s">
        <v>885</v>
      </c>
      <c r="B3609" s="1382" t="s">
        <v>2593</v>
      </c>
      <c r="C3609" s="22">
        <v>46211</v>
      </c>
      <c r="F3609" s="11" t="s">
        <v>2924</v>
      </c>
      <c r="G3609" t="s">
        <v>2153</v>
      </c>
    </row>
    <row r="3610" spans="1:7">
      <c r="A3610" s="1178" t="s">
        <v>729</v>
      </c>
      <c r="B3610" s="1178" t="s">
        <v>66</v>
      </c>
      <c r="C3610" s="22">
        <v>46211</v>
      </c>
      <c r="F3610" s="1189" t="s">
        <v>1955</v>
      </c>
      <c r="G3610" t="s">
        <v>2153</v>
      </c>
    </row>
    <row r="3611" spans="1:7">
      <c r="A3611" s="1178" t="s">
        <v>737</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676</v>
      </c>
      <c r="B3614" s="1178" t="s">
        <v>66</v>
      </c>
      <c r="C3614" s="22">
        <v>46211</v>
      </c>
      <c r="D3614" s="11">
        <v>998</v>
      </c>
      <c r="G3614" t="s">
        <v>2153</v>
      </c>
    </row>
    <row r="3615" spans="1:7">
      <c r="A3615" s="1385" t="s">
        <v>834</v>
      </c>
      <c r="B3615" s="234" t="s">
        <v>2750</v>
      </c>
      <c r="C3615" s="22">
        <v>46211</v>
      </c>
      <c r="D3615" s="86">
        <v>1774</v>
      </c>
      <c r="G3615" t="s">
        <v>2153</v>
      </c>
    </row>
    <row r="3616" spans="1:7">
      <c r="A3616" s="1189" t="s">
        <v>898</v>
      </c>
      <c r="B3616" s="1189" t="s">
        <v>58</v>
      </c>
      <c r="C3616" s="22">
        <v>46212</v>
      </c>
      <c r="D3616" s="11">
        <v>495</v>
      </c>
      <c r="F3616" s="11" t="s">
        <v>2792</v>
      </c>
      <c r="G3616" t="s">
        <v>2153</v>
      </c>
    </row>
    <row r="3617" spans="1:7">
      <c r="A3617" s="1190" t="s">
        <v>903</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907</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876</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882</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903</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907</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874</v>
      </c>
      <c r="B3638" s="1177" t="s">
        <v>56</v>
      </c>
      <c r="C3638" s="22">
        <v>46213</v>
      </c>
      <c r="D3638" s="86">
        <v>1007</v>
      </c>
      <c r="G3638" t="s">
        <v>2153</v>
      </c>
    </row>
    <row r="3639" spans="1:7">
      <c r="A3639" s="1381" t="s">
        <v>882</v>
      </c>
      <c r="B3639" s="1178" t="s">
        <v>2593</v>
      </c>
      <c r="C3639" s="22">
        <v>46213</v>
      </c>
      <c r="F3639" s="1177" t="s">
        <v>1955</v>
      </c>
      <c r="G3639" t="s">
        <v>2153</v>
      </c>
    </row>
    <row r="3640" spans="1:7">
      <c r="A3640" s="1179" t="s">
        <v>737</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898</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903</v>
      </c>
      <c r="B3648" s="1179" t="s">
        <v>58</v>
      </c>
      <c r="C3648" s="22">
        <v>46216</v>
      </c>
      <c r="D3648" s="86">
        <v>2014</v>
      </c>
      <c r="G3648" t="s">
        <v>2153</v>
      </c>
    </row>
    <row r="3649" spans="1:7">
      <c r="A3649" s="1178" t="s">
        <v>579</v>
      </c>
      <c r="B3649" s="1178" t="s">
        <v>58</v>
      </c>
      <c r="C3649" s="22">
        <v>46216</v>
      </c>
      <c r="D3649" s="11">
        <v>259</v>
      </c>
      <c r="G3649" t="s">
        <v>2153</v>
      </c>
    </row>
    <row r="3650" spans="1:7">
      <c r="A3650" s="1179" t="s">
        <v>905</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907</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638</v>
      </c>
      <c r="B3655" s="1177" t="s">
        <v>80</v>
      </c>
      <c r="C3655" s="22">
        <v>46216</v>
      </c>
      <c r="D3655" s="11">
        <v>230</v>
      </c>
      <c r="G3655" t="s">
        <v>2153</v>
      </c>
    </row>
    <row r="3656" spans="1:7">
      <c r="A3656" s="1385" t="s">
        <v>876</v>
      </c>
      <c r="B3656" s="1177" t="s">
        <v>56</v>
      </c>
      <c r="C3656" s="22">
        <v>46216</v>
      </c>
      <c r="D3656" s="11">
        <v>685</v>
      </c>
      <c r="G3656" t="s">
        <v>2153</v>
      </c>
    </row>
    <row r="3657" spans="1:7">
      <c r="A3657" s="1178" t="s">
        <v>868</v>
      </c>
      <c r="B3657" s="1178" t="s">
        <v>56</v>
      </c>
      <c r="C3657" s="22">
        <v>46216</v>
      </c>
      <c r="D3657" s="11">
        <v>993</v>
      </c>
      <c r="G3657" t="s">
        <v>2153</v>
      </c>
    </row>
    <row r="3658" spans="1:7">
      <c r="A3658" s="1381" t="s">
        <v>882</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944</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903</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907</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959</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876</v>
      </c>
      <c r="B3673" s="1177" t="s">
        <v>56</v>
      </c>
      <c r="C3673" s="22">
        <v>46217</v>
      </c>
      <c r="D3673" s="11">
        <v>72</v>
      </c>
      <c r="F3673" s="11" t="s">
        <v>2942</v>
      </c>
      <c r="G3673" t="s">
        <v>2153</v>
      </c>
    </row>
    <row r="3674" spans="1:7">
      <c r="A3674" s="1178" t="s">
        <v>867</v>
      </c>
      <c r="B3674" s="1178" t="s">
        <v>56</v>
      </c>
      <c r="C3674" s="22">
        <v>46217</v>
      </c>
      <c r="D3674" s="86">
        <v>1541</v>
      </c>
      <c r="G3674" t="s">
        <v>2153</v>
      </c>
    </row>
    <row r="3675" spans="1:7">
      <c r="A3675" s="1178" t="s">
        <v>868</v>
      </c>
      <c r="B3675" s="1178" t="s">
        <v>56</v>
      </c>
      <c r="C3675" s="22">
        <v>46217</v>
      </c>
      <c r="D3675" s="86">
        <v>1035</v>
      </c>
      <c r="G3675" t="s">
        <v>2153</v>
      </c>
    </row>
    <row r="3676" spans="1:7">
      <c r="A3676" s="1178" t="s">
        <v>746</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944</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903</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959</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867</v>
      </c>
      <c r="B3688" s="1177" t="s">
        <v>56</v>
      </c>
      <c r="C3688" s="22">
        <v>46218</v>
      </c>
      <c r="D3688" s="11">
        <v>948</v>
      </c>
      <c r="E3688" s="178"/>
      <c r="F3688" s="99"/>
      <c r="G3688" t="s">
        <v>2153</v>
      </c>
    </row>
    <row r="3689" spans="1:7">
      <c r="A3689" s="1178" t="s">
        <v>868</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746</v>
      </c>
      <c r="B3691" s="470" t="s">
        <v>79</v>
      </c>
      <c r="C3691" s="22">
        <v>46218</v>
      </c>
      <c r="F3691" s="1500" t="s">
        <v>1955</v>
      </c>
      <c r="G3691" t="s">
        <v>2153</v>
      </c>
    </row>
    <row r="3692" spans="1:7">
      <c r="A3692" s="1178" t="s">
        <v>676</v>
      </c>
      <c r="B3692" s="470" t="s">
        <v>66</v>
      </c>
      <c r="C3692" s="22">
        <v>46218</v>
      </c>
      <c r="D3692" s="11">
        <v>756</v>
      </c>
      <c r="G3692" t="s">
        <v>2153</v>
      </c>
    </row>
    <row r="3693" spans="1:7">
      <c r="A3693" s="1178" t="s">
        <v>944</v>
      </c>
      <c r="B3693" s="1178" t="s">
        <v>64</v>
      </c>
      <c r="C3693" s="22">
        <v>46218</v>
      </c>
      <c r="D3693" s="11">
        <v>676</v>
      </c>
      <c r="F3693" s="48"/>
      <c r="G3693" t="s">
        <v>2153</v>
      </c>
    </row>
    <row r="3694" spans="1:7">
      <c r="A3694" s="1385" t="s">
        <v>957</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863</v>
      </c>
      <c r="B3700" s="1189" t="s">
        <v>56</v>
      </c>
      <c r="C3700" s="22">
        <v>46219</v>
      </c>
      <c r="D3700" s="11">
        <v>427</v>
      </c>
      <c r="G3700" t="s">
        <v>2153</v>
      </c>
    </row>
    <row r="3701" spans="1:7">
      <c r="A3701" s="1190" t="s">
        <v>867</v>
      </c>
      <c r="B3701" s="1190" t="s">
        <v>56</v>
      </c>
      <c r="C3701" s="22">
        <v>46219</v>
      </c>
      <c r="D3701" s="11">
        <v>540</v>
      </c>
      <c r="G3701" t="s">
        <v>2153</v>
      </c>
    </row>
    <row r="3702" spans="1:7">
      <c r="A3702" s="1190" t="s">
        <v>868</v>
      </c>
      <c r="B3702" s="1190" t="s">
        <v>56</v>
      </c>
      <c r="C3702" s="22">
        <v>46219</v>
      </c>
      <c r="D3702" s="11">
        <v>653</v>
      </c>
      <c r="F3702" s="11" t="s">
        <v>2950</v>
      </c>
      <c r="G3702" t="s">
        <v>2153</v>
      </c>
    </row>
    <row r="3703" spans="1:7">
      <c r="A3703" s="1190" t="s">
        <v>729</v>
      </c>
      <c r="B3703" s="1190" t="s">
        <v>2761</v>
      </c>
      <c r="C3703" s="22">
        <v>46219</v>
      </c>
      <c r="D3703" s="86">
        <v>1084</v>
      </c>
      <c r="G3703" t="s">
        <v>2153</v>
      </c>
    </row>
    <row r="3704" spans="1:7">
      <c r="A3704" s="1190" t="s">
        <v>737</v>
      </c>
      <c r="B3704" s="1190" t="s">
        <v>2761</v>
      </c>
      <c r="C3704" s="22">
        <v>46219</v>
      </c>
      <c r="D3704" s="11">
        <v>400</v>
      </c>
      <c r="G3704" t="s">
        <v>2153</v>
      </c>
    </row>
    <row r="3705" spans="1:7">
      <c r="A3705" s="1190" t="s">
        <v>944</v>
      </c>
      <c r="B3705" s="1190" t="s">
        <v>64</v>
      </c>
      <c r="C3705" s="22">
        <v>46219</v>
      </c>
      <c r="D3705" s="11">
        <v>494</v>
      </c>
      <c r="G3705" t="s">
        <v>2153</v>
      </c>
    </row>
    <row r="3706" spans="1:7">
      <c r="A3706" s="1190" t="s">
        <v>892</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907</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935</v>
      </c>
      <c r="B3713" s="1177" t="s">
        <v>66</v>
      </c>
      <c r="C3713" s="22">
        <v>46220</v>
      </c>
      <c r="F3713" s="11" t="s">
        <v>2953</v>
      </c>
      <c r="G3713" t="s">
        <v>2153</v>
      </c>
    </row>
    <row r="3714" spans="1:7">
      <c r="A3714" s="174" t="s">
        <v>746</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962</v>
      </c>
      <c r="B3718" s="1577" t="s">
        <v>494</v>
      </c>
      <c r="C3718" s="22">
        <v>46223</v>
      </c>
      <c r="D3718" s="11">
        <v>188</v>
      </c>
      <c r="F3718" s="11" t="s">
        <v>2954</v>
      </c>
      <c r="G3718" t="s">
        <v>2153</v>
      </c>
    </row>
    <row r="3719" spans="1:7">
      <c r="A3719" s="1177" t="s">
        <v>863</v>
      </c>
      <c r="B3719" s="1385" t="s">
        <v>56</v>
      </c>
      <c r="C3719" s="22">
        <v>46223</v>
      </c>
      <c r="D3719" s="86">
        <v>2233</v>
      </c>
      <c r="G3719" t="s">
        <v>2153</v>
      </c>
    </row>
    <row r="3720" spans="1:7">
      <c r="A3720" s="470" t="s">
        <v>746</v>
      </c>
      <c r="B3720" s="470" t="s">
        <v>79</v>
      </c>
      <c r="C3720" s="22">
        <v>46223</v>
      </c>
      <c r="F3720" s="11" t="s">
        <v>1955</v>
      </c>
      <c r="G3720" t="s">
        <v>2153</v>
      </c>
    </row>
    <row r="3721" spans="1:7">
      <c r="A3721" s="1178" t="s">
        <v>941</v>
      </c>
      <c r="B3721" s="1178" t="s">
        <v>2955</v>
      </c>
      <c r="C3721" s="22">
        <v>46223</v>
      </c>
      <c r="F3721" s="11" t="s">
        <v>1955</v>
      </c>
      <c r="G3721" t="s">
        <v>2153</v>
      </c>
    </row>
    <row r="3722" spans="1:7">
      <c r="A3722" s="1178" t="s">
        <v>676</v>
      </c>
      <c r="B3722" s="1382" t="s">
        <v>66</v>
      </c>
      <c r="C3722" s="22">
        <v>46223</v>
      </c>
      <c r="F3722" s="11" t="s">
        <v>1955</v>
      </c>
      <c r="G3722" t="s">
        <v>2153</v>
      </c>
    </row>
    <row r="3723" spans="1:7">
      <c r="A3723" s="1178" t="s">
        <v>944</v>
      </c>
      <c r="B3723" s="1178" t="s">
        <v>64</v>
      </c>
      <c r="C3723" s="22">
        <v>46223</v>
      </c>
      <c r="F3723" s="11" t="s">
        <v>1955</v>
      </c>
      <c r="G3723" t="s">
        <v>2153</v>
      </c>
    </row>
    <row r="3724" spans="1:7">
      <c r="A3724" s="1178" t="s">
        <v>964</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892</v>
      </c>
      <c r="B3726" s="1431" t="s">
        <v>1671</v>
      </c>
      <c r="C3726" s="22">
        <v>46224</v>
      </c>
      <c r="G3726" t="s">
        <v>2153</v>
      </c>
    </row>
    <row r="3727" spans="1:7">
      <c r="A3727" s="1190" t="s">
        <v>578</v>
      </c>
      <c r="B3727" s="1377" t="s">
        <v>58</v>
      </c>
      <c r="C3727" s="22">
        <v>46224</v>
      </c>
      <c r="D3727" s="86">
        <v>1158</v>
      </c>
      <c r="G3727" t="s">
        <v>2153</v>
      </c>
    </row>
    <row r="3728" spans="1:7">
      <c r="A3728" s="1190" t="s">
        <v>905</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962</v>
      </c>
      <c r="B3731" s="1377" t="s">
        <v>494</v>
      </c>
      <c r="C3731" s="22">
        <v>46224</v>
      </c>
      <c r="D3731" s="11">
        <v>115</v>
      </c>
      <c r="G3731" t="s">
        <v>2153</v>
      </c>
    </row>
    <row r="3732" spans="1:7">
      <c r="A3732" s="1189" t="s">
        <v>863</v>
      </c>
      <c r="B3732" s="1431" t="s">
        <v>56</v>
      </c>
      <c r="C3732" s="22">
        <v>46224</v>
      </c>
      <c r="D3732" s="11">
        <v>921</v>
      </c>
      <c r="G3732" t="s">
        <v>2153</v>
      </c>
    </row>
    <row r="3733" spans="1:7">
      <c r="A3733" s="1190" t="s">
        <v>866</v>
      </c>
      <c r="B3733" s="1190" t="s">
        <v>56</v>
      </c>
      <c r="C3733" s="22">
        <v>46224</v>
      </c>
      <c r="D3733" s="11">
        <v>979</v>
      </c>
      <c r="G3733" t="s">
        <v>2153</v>
      </c>
    </row>
    <row r="3734" spans="1:7">
      <c r="A3734" s="1378" t="s">
        <v>964</v>
      </c>
      <c r="B3734" s="1190" t="s">
        <v>493</v>
      </c>
      <c r="C3734" s="22">
        <v>46224</v>
      </c>
      <c r="D3734" s="11">
        <v>858</v>
      </c>
      <c r="G3734" t="s">
        <v>2153</v>
      </c>
    </row>
    <row r="3735" spans="1:7">
      <c r="A3735" s="1377" t="s">
        <v>938</v>
      </c>
      <c r="B3735" s="1190" t="s">
        <v>1671</v>
      </c>
      <c r="C3735" s="22">
        <v>46224</v>
      </c>
      <c r="F3735" s="11" t="s">
        <v>1955</v>
      </c>
      <c r="G3735" t="s">
        <v>2153</v>
      </c>
    </row>
    <row r="3736" spans="1:7">
      <c r="A3736" s="174" t="s">
        <v>936</v>
      </c>
      <c r="B3736" s="88" t="s">
        <v>79</v>
      </c>
      <c r="C3736" s="22">
        <v>46224</v>
      </c>
      <c r="D3736" s="11">
        <v>478</v>
      </c>
      <c r="G3736" t="s">
        <v>2153</v>
      </c>
    </row>
    <row r="3737" spans="1:7">
      <c r="A3737" s="174" t="s">
        <v>941</v>
      </c>
      <c r="B3737" s="88" t="s">
        <v>2955</v>
      </c>
      <c r="C3737" s="22">
        <v>46224</v>
      </c>
      <c r="D3737" s="11">
        <v>745</v>
      </c>
      <c r="G3737" t="s">
        <v>2153</v>
      </c>
    </row>
    <row r="3738" spans="1:7">
      <c r="A3738" s="174" t="s">
        <v>944</v>
      </c>
      <c r="B3738" s="1178" t="s">
        <v>64</v>
      </c>
      <c r="C3738" s="22">
        <v>46224</v>
      </c>
      <c r="D3738" s="11">
        <v>721</v>
      </c>
      <c r="G3738" t="s">
        <v>2153</v>
      </c>
    </row>
    <row r="3739" spans="1:7">
      <c r="A3739" s="1385" t="s">
        <v>578</v>
      </c>
      <c r="B3739" s="1385" t="s">
        <v>58</v>
      </c>
      <c r="C3739" s="22">
        <v>46225</v>
      </c>
      <c r="D3739" s="86">
        <v>1297</v>
      </c>
      <c r="G3739" t="s">
        <v>2153</v>
      </c>
    </row>
    <row r="3740" spans="1:7">
      <c r="A3740" s="1382" t="s">
        <v>905</v>
      </c>
      <c r="B3740" s="1382" t="s">
        <v>78</v>
      </c>
      <c r="C3740" s="22">
        <v>46225</v>
      </c>
      <c r="D3740" s="86">
        <v>1662</v>
      </c>
      <c r="G3740" t="s">
        <v>2153</v>
      </c>
    </row>
    <row r="3741" spans="1:7">
      <c r="A3741" s="1179" t="s">
        <v>584</v>
      </c>
      <c r="B3741" s="1179" t="s">
        <v>58</v>
      </c>
      <c r="C3741" s="22">
        <v>46225</v>
      </c>
      <c r="D3741" s="86">
        <v>1420</v>
      </c>
      <c r="G3741" t="s">
        <v>2153</v>
      </c>
    </row>
    <row r="3742" spans="1:7">
      <c r="A3742" s="1382" t="s">
        <v>962</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863</v>
      </c>
      <c r="B3744" s="1385" t="s">
        <v>56</v>
      </c>
      <c r="C3744" s="22">
        <v>46225</v>
      </c>
      <c r="D3744" s="11">
        <v>397</v>
      </c>
      <c r="G3744" t="s">
        <v>2153</v>
      </c>
    </row>
    <row r="3745" spans="1:7">
      <c r="A3745" s="1178" t="s">
        <v>866</v>
      </c>
      <c r="B3745" s="1178" t="s">
        <v>56</v>
      </c>
      <c r="C3745" s="22">
        <v>46225</v>
      </c>
      <c r="D3745" s="11">
        <v>395</v>
      </c>
      <c r="G3745" t="s">
        <v>2153</v>
      </c>
    </row>
    <row r="3746" spans="1:7">
      <c r="A3746" s="1179" t="s">
        <v>964</v>
      </c>
      <c r="B3746" s="1178" t="s">
        <v>493</v>
      </c>
      <c r="C3746" s="22">
        <v>46225</v>
      </c>
      <c r="D3746" s="86">
        <v>1126</v>
      </c>
      <c r="G3746" t="s">
        <v>2153</v>
      </c>
    </row>
    <row r="3747" spans="1:7">
      <c r="A3747" s="1382" t="s">
        <v>938</v>
      </c>
      <c r="B3747" s="1178" t="s">
        <v>1671</v>
      </c>
      <c r="C3747" s="22">
        <v>46225</v>
      </c>
      <c r="D3747" s="11">
        <v>325</v>
      </c>
      <c r="G3747" t="s">
        <v>2153</v>
      </c>
    </row>
    <row r="3748" spans="1:7">
      <c r="A3748" s="470" t="s">
        <v>941</v>
      </c>
      <c r="B3748" s="470" t="s">
        <v>2958</v>
      </c>
      <c r="C3748" s="22">
        <v>46225</v>
      </c>
      <c r="D3748" s="11">
        <v>358</v>
      </c>
      <c r="G3748" t="s">
        <v>2153</v>
      </c>
    </row>
    <row r="3749" spans="1:7">
      <c r="A3749" s="470" t="s">
        <v>944</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905</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962</v>
      </c>
      <c r="B3759" s="1382" t="s">
        <v>494</v>
      </c>
      <c r="C3759" s="22">
        <v>46226</v>
      </c>
      <c r="D3759" s="11">
        <v>35</v>
      </c>
      <c r="G3759" t="s">
        <v>2153</v>
      </c>
    </row>
    <row r="3760" spans="1:7">
      <c r="A3760" s="1179" t="s">
        <v>597</v>
      </c>
      <c r="B3760" s="1179" t="s">
        <v>494</v>
      </c>
      <c r="C3760" s="22">
        <v>46226</v>
      </c>
      <c r="D3760" s="11">
        <v>150</v>
      </c>
      <c r="G3760" t="s">
        <v>2153</v>
      </c>
    </row>
    <row r="3761" spans="1:7">
      <c r="A3761" s="1177" t="s">
        <v>863</v>
      </c>
      <c r="B3761" s="1385" t="s">
        <v>56</v>
      </c>
      <c r="C3761" s="22">
        <v>46226</v>
      </c>
      <c r="D3761" s="11">
        <v>467</v>
      </c>
      <c r="G3761" t="s">
        <v>2153</v>
      </c>
    </row>
    <row r="3762" spans="1:7">
      <c r="A3762" s="1178" t="s">
        <v>866</v>
      </c>
      <c r="B3762" s="1178" t="s">
        <v>56</v>
      </c>
      <c r="C3762" s="22">
        <v>46226</v>
      </c>
      <c r="D3762" s="86">
        <v>1344</v>
      </c>
      <c r="G3762" t="s">
        <v>2153</v>
      </c>
    </row>
    <row r="3763" spans="1:7">
      <c r="A3763" s="1179" t="s">
        <v>964</v>
      </c>
      <c r="B3763" s="1178" t="s">
        <v>493</v>
      </c>
      <c r="C3763" s="22">
        <v>46226</v>
      </c>
      <c r="D3763" s="86">
        <v>1017</v>
      </c>
      <c r="G3763" t="s">
        <v>2153</v>
      </c>
    </row>
    <row r="3764" spans="1:7">
      <c r="A3764" s="1178" t="s">
        <v>936</v>
      </c>
      <c r="B3764" s="1178" t="s">
        <v>2881</v>
      </c>
      <c r="C3764" s="22">
        <v>46226</v>
      </c>
      <c r="F3764" s="1477" t="s">
        <v>1819</v>
      </c>
      <c r="G3764" t="s">
        <v>2153</v>
      </c>
    </row>
    <row r="3765" spans="1:7">
      <c r="A3765" s="1178" t="s">
        <v>938</v>
      </c>
      <c r="B3765" s="1178" t="s">
        <v>1671</v>
      </c>
      <c r="C3765" s="22">
        <v>46226</v>
      </c>
      <c r="F3765" s="11" t="s">
        <v>2964</v>
      </c>
      <c r="G3765" t="s">
        <v>2153</v>
      </c>
    </row>
    <row r="3766" spans="1:7">
      <c r="A3766" s="1178" t="s">
        <v>938</v>
      </c>
      <c r="B3766" s="1178" t="s">
        <v>2593</v>
      </c>
      <c r="C3766" s="22">
        <v>46226</v>
      </c>
      <c r="E3766" s="244">
        <v>3872</v>
      </c>
      <c r="G3766" t="s">
        <v>2153</v>
      </c>
    </row>
    <row r="3767" spans="1:7">
      <c r="A3767" s="470" t="s">
        <v>941</v>
      </c>
      <c r="B3767" s="470" t="s">
        <v>2958</v>
      </c>
      <c r="C3767" s="22">
        <v>46226</v>
      </c>
      <c r="D3767" s="11">
        <v>10</v>
      </c>
      <c r="G3767" t="s">
        <v>2153</v>
      </c>
    </row>
    <row r="3768" spans="1:7">
      <c r="A3768" s="470" t="s">
        <v>726</v>
      </c>
      <c r="B3768" s="470" t="s">
        <v>2958</v>
      </c>
      <c r="C3768" s="22">
        <v>46226</v>
      </c>
      <c r="D3768" s="86">
        <v>1144</v>
      </c>
      <c r="G3768" t="s">
        <v>2153</v>
      </c>
    </row>
    <row r="3769" spans="1:7">
      <c r="A3769" s="470" t="s">
        <v>944</v>
      </c>
      <c r="B3769" s="470" t="s">
        <v>64</v>
      </c>
      <c r="C3769" s="22">
        <v>46226</v>
      </c>
      <c r="D3769" s="11">
        <v>556</v>
      </c>
      <c r="G3769" t="s">
        <v>2153</v>
      </c>
    </row>
    <row r="3770" spans="1:7">
      <c r="A3770" s="1178" t="s">
        <v>676</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905</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959</v>
      </c>
      <c r="B3777" s="1558" t="s">
        <v>2963</v>
      </c>
      <c r="C3777" s="22">
        <v>46227</v>
      </c>
      <c r="F3777" s="11" t="s">
        <v>1955</v>
      </c>
      <c r="G3777" t="s">
        <v>2153</v>
      </c>
    </row>
    <row r="3778" spans="1:7">
      <c r="A3778" s="1588" t="s">
        <v>962</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860</v>
      </c>
      <c r="B3780" s="1553" t="s">
        <v>56</v>
      </c>
      <c r="C3780" s="22">
        <v>46227</v>
      </c>
      <c r="D3780" s="11">
        <v>803</v>
      </c>
      <c r="G3780" t="s">
        <v>2153</v>
      </c>
    </row>
    <row r="3781" spans="1:7">
      <c r="A3781" s="1553" t="s">
        <v>863</v>
      </c>
      <c r="B3781" s="1553" t="s">
        <v>56</v>
      </c>
      <c r="C3781" s="22">
        <v>46227</v>
      </c>
      <c r="D3781" s="11">
        <v>111</v>
      </c>
      <c r="F3781" s="11" t="s">
        <v>2967</v>
      </c>
      <c r="G3781" t="s">
        <v>2153</v>
      </c>
    </row>
    <row r="3782" spans="1:7">
      <c r="A3782" s="1553" t="s">
        <v>866</v>
      </c>
      <c r="B3782" s="1553" t="s">
        <v>56</v>
      </c>
      <c r="C3782" s="22">
        <v>46227</v>
      </c>
      <c r="D3782" s="11">
        <v>679</v>
      </c>
      <c r="G3782" t="s">
        <v>2153</v>
      </c>
    </row>
    <row r="3783" spans="1:7">
      <c r="A3783" s="1553" t="s">
        <v>1749</v>
      </c>
      <c r="B3783" s="1553" t="s">
        <v>493</v>
      </c>
      <c r="C3783" s="22">
        <v>46227</v>
      </c>
      <c r="D3783" s="11">
        <v>377</v>
      </c>
      <c r="G3783" t="s">
        <v>2153</v>
      </c>
    </row>
    <row r="3784" spans="1:7">
      <c r="A3784" s="1591" t="s">
        <v>944</v>
      </c>
      <c r="B3784" s="1591" t="s">
        <v>64</v>
      </c>
      <c r="C3784" s="22">
        <v>46227</v>
      </c>
      <c r="D3784" s="11">
        <v>262</v>
      </c>
      <c r="G3784" t="s">
        <v>2153</v>
      </c>
    </row>
    <row r="3785" spans="1:7">
      <c r="A3785" s="1553" t="s">
        <v>676</v>
      </c>
      <c r="B3785" s="1553" t="s">
        <v>2761</v>
      </c>
      <c r="C3785" s="22">
        <v>46227</v>
      </c>
      <c r="D3785" s="11">
        <v>782</v>
      </c>
      <c r="G3785" t="s">
        <v>2153</v>
      </c>
    </row>
    <row r="3786" spans="1:7">
      <c r="A3786" s="1591" t="s">
        <v>726</v>
      </c>
      <c r="B3786" s="1591" t="s">
        <v>2958</v>
      </c>
      <c r="C3786" s="22">
        <v>46227</v>
      </c>
      <c r="D3786" s="11">
        <v>508</v>
      </c>
      <c r="G3786" t="s">
        <v>2153</v>
      </c>
    </row>
    <row r="3787" spans="1:7">
      <c r="A3787" s="1553" t="s">
        <v>938</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905</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907</v>
      </c>
      <c r="B3795" s="1588" t="s">
        <v>492</v>
      </c>
      <c r="C3795" s="22">
        <v>46230</v>
      </c>
      <c r="F3795" s="11" t="s">
        <v>2058</v>
      </c>
      <c r="G3795" t="s">
        <v>2153</v>
      </c>
    </row>
    <row r="3796" spans="1:7">
      <c r="A3796" s="1587" t="s">
        <v>959</v>
      </c>
      <c r="B3796" s="1587" t="s">
        <v>1671</v>
      </c>
      <c r="C3796" s="22">
        <v>46230</v>
      </c>
      <c r="D3796" s="11">
        <v>52</v>
      </c>
      <c r="G3796" t="s">
        <v>2153</v>
      </c>
    </row>
    <row r="3797" spans="1:7">
      <c r="A3797" s="1588" t="s">
        <v>959</v>
      </c>
      <c r="B3797" s="1588" t="s">
        <v>2963</v>
      </c>
      <c r="C3797" s="22">
        <v>46230</v>
      </c>
      <c r="D3797" s="11">
        <v>893</v>
      </c>
      <c r="G3797" t="s">
        <v>2153</v>
      </c>
    </row>
    <row r="3798" spans="1:7">
      <c r="A3798" s="1553" t="s">
        <v>860</v>
      </c>
      <c r="B3798" s="1553" t="s">
        <v>56</v>
      </c>
      <c r="C3798" s="22">
        <v>46230</v>
      </c>
      <c r="D3798" s="11">
        <v>706</v>
      </c>
      <c r="G3798" t="s">
        <v>2153</v>
      </c>
    </row>
    <row r="3799" spans="1:7">
      <c r="A3799" s="1553" t="s">
        <v>862</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741</v>
      </c>
      <c r="B3801" s="1553" t="s">
        <v>2761</v>
      </c>
      <c r="C3801" s="22">
        <v>46230</v>
      </c>
      <c r="D3801" s="86">
        <v>2099</v>
      </c>
      <c r="G3801" t="s">
        <v>2153</v>
      </c>
    </row>
    <row r="3802" spans="1:7">
      <c r="A3802" s="1591" t="s">
        <v>726</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897</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907</v>
      </c>
      <c r="B3809" s="1587" t="s">
        <v>1671</v>
      </c>
      <c r="C3809" s="22">
        <v>46231</v>
      </c>
      <c r="D3809" s="11">
        <v>861</v>
      </c>
      <c r="G3809" t="s">
        <v>2153</v>
      </c>
    </row>
    <row r="3810" spans="1:7">
      <c r="A3810" s="1553" t="s">
        <v>594</v>
      </c>
      <c r="B3810" s="1588" t="s">
        <v>1671</v>
      </c>
      <c r="C3810" s="22">
        <v>46231</v>
      </c>
      <c r="D3810" s="11">
        <v>65</v>
      </c>
      <c r="G3810" t="s">
        <v>2153</v>
      </c>
    </row>
    <row r="3811" spans="1:7">
      <c r="A3811" s="1553" t="s">
        <v>959</v>
      </c>
      <c r="B3811" s="1588" t="s">
        <v>1671</v>
      </c>
      <c r="C3811" s="22">
        <v>46231</v>
      </c>
      <c r="D3811" s="11">
        <v>64</v>
      </c>
      <c r="G3811" t="s">
        <v>2153</v>
      </c>
    </row>
    <row r="3812" spans="1:7">
      <c r="A3812" s="1553" t="s">
        <v>860</v>
      </c>
      <c r="B3812" s="1553" t="s">
        <v>56</v>
      </c>
      <c r="C3812" s="22">
        <v>46231</v>
      </c>
      <c r="D3812" s="86">
        <v>1159</v>
      </c>
      <c r="G3812" t="s">
        <v>2153</v>
      </c>
    </row>
    <row r="3813" spans="1:7">
      <c r="A3813" s="1553" t="s">
        <v>862</v>
      </c>
      <c r="B3813" s="1553" t="s">
        <v>56</v>
      </c>
      <c r="C3813" s="22">
        <v>46231</v>
      </c>
      <c r="D3813" s="86">
        <v>1635</v>
      </c>
      <c r="G3813" t="s">
        <v>2153</v>
      </c>
    </row>
    <row r="3814" spans="1:7">
      <c r="A3814" s="1553" t="s">
        <v>741</v>
      </c>
      <c r="B3814" s="1553" t="s">
        <v>2761</v>
      </c>
      <c r="C3814" s="22">
        <v>46231</v>
      </c>
      <c r="D3814" s="86">
        <v>2327</v>
      </c>
      <c r="G3814" t="s">
        <v>2153</v>
      </c>
    </row>
    <row r="3815" spans="1:7">
      <c r="A3815" s="1553" t="s">
        <v>746</v>
      </c>
      <c r="B3815" s="1553" t="s">
        <v>2881</v>
      </c>
      <c r="C3815" s="22">
        <v>46231</v>
      </c>
      <c r="D3815" s="11">
        <v>719</v>
      </c>
      <c r="G3815" t="s">
        <v>2153</v>
      </c>
    </row>
    <row r="3816" spans="1:7">
      <c r="A3816" s="1553" t="s">
        <v>941</v>
      </c>
      <c r="B3816" s="1553" t="s">
        <v>495</v>
      </c>
      <c r="C3816" s="22">
        <v>46231</v>
      </c>
      <c r="D3816" s="11">
        <v>200</v>
      </c>
      <c r="G3816" t="s">
        <v>2153</v>
      </c>
    </row>
    <row r="3817" spans="1:7">
      <c r="A3817" s="1553" t="s">
        <v>706</v>
      </c>
      <c r="B3817" s="1553" t="s">
        <v>2761</v>
      </c>
      <c r="C3817" s="22">
        <v>46231</v>
      </c>
      <c r="F3817" s="1477" t="s">
        <v>1955</v>
      </c>
      <c r="G3817" t="s">
        <v>2153</v>
      </c>
    </row>
    <row r="3818" spans="1:7">
      <c r="A3818" s="1553" t="s">
        <v>719</v>
      </c>
      <c r="B3818" s="1553" t="s">
        <v>495</v>
      </c>
      <c r="C3818" s="22">
        <v>46231</v>
      </c>
      <c r="D3818" s="11">
        <v>257</v>
      </c>
      <c r="G3818" t="s">
        <v>2153</v>
      </c>
    </row>
    <row r="3819" spans="1:7">
      <c r="A3819" s="1591" t="s">
        <v>726</v>
      </c>
      <c r="B3819" s="1591" t="s">
        <v>2958</v>
      </c>
      <c r="C3819" s="22">
        <v>46231</v>
      </c>
      <c r="D3819" s="11">
        <v>214</v>
      </c>
      <c r="G3819" t="s">
        <v>2153</v>
      </c>
    </row>
    <row r="3820" spans="1:7">
      <c r="A3820" s="1553" t="s">
        <v>931</v>
      </c>
      <c r="B3820" s="1553" t="s">
        <v>2761</v>
      </c>
      <c r="C3820" s="22">
        <v>46231</v>
      </c>
      <c r="F3820" s="1477" t="s">
        <v>1955</v>
      </c>
      <c r="G3820" t="s">
        <v>2153</v>
      </c>
    </row>
    <row r="3821" spans="1:7">
      <c r="A3821" s="1553" t="s">
        <v>729</v>
      </c>
      <c r="B3821" s="1553" t="s">
        <v>2761</v>
      </c>
      <c r="C3821" s="22">
        <v>46231</v>
      </c>
      <c r="F3821" s="1477" t="s">
        <v>1955</v>
      </c>
      <c r="G3821" t="s">
        <v>2153</v>
      </c>
    </row>
    <row r="3822" spans="1:7">
      <c r="A3822" s="1553" t="s">
        <v>731</v>
      </c>
      <c r="B3822" s="1553" t="s">
        <v>497</v>
      </c>
      <c r="C3822" s="22">
        <v>46231</v>
      </c>
      <c r="D3822" s="11">
        <v>484</v>
      </c>
      <c r="G3822" t="s">
        <v>2153</v>
      </c>
    </row>
    <row r="3823" spans="1:7">
      <c r="A3823" s="1553" t="s">
        <v>737</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907</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959</v>
      </c>
      <c r="B3831" s="1587" t="s">
        <v>2812</v>
      </c>
      <c r="C3831" s="22">
        <v>46232</v>
      </c>
      <c r="D3831" s="11">
        <v>811</v>
      </c>
      <c r="G3831" t="s">
        <v>2153</v>
      </c>
    </row>
    <row r="3832" spans="1:7">
      <c r="A3832" s="1588" t="s">
        <v>962</v>
      </c>
      <c r="B3832" s="1588" t="s">
        <v>494</v>
      </c>
      <c r="C3832" s="22">
        <v>46232</v>
      </c>
      <c r="F3832" s="11" t="s">
        <v>2976</v>
      </c>
      <c r="G3832" t="s">
        <v>2153</v>
      </c>
    </row>
    <row r="3833" spans="1:7">
      <c r="A3833" s="1553" t="s">
        <v>860</v>
      </c>
      <c r="B3833" s="1553" t="s">
        <v>56</v>
      </c>
      <c r="C3833" s="22">
        <v>46232</v>
      </c>
      <c r="D3833" s="86">
        <v>1155</v>
      </c>
      <c r="G3833" t="s">
        <v>2153</v>
      </c>
    </row>
    <row r="3834" spans="1:7">
      <c r="A3834" s="1553" t="s">
        <v>862</v>
      </c>
      <c r="B3834" s="1553" t="s">
        <v>56</v>
      </c>
      <c r="C3834" s="22">
        <v>46232</v>
      </c>
      <c r="D3834" s="11">
        <v>694</v>
      </c>
      <c r="G3834" t="s">
        <v>2153</v>
      </c>
    </row>
    <row r="3835" spans="1:7">
      <c r="A3835" s="1553" t="s">
        <v>706</v>
      </c>
      <c r="B3835" s="1553" t="s">
        <v>2761</v>
      </c>
      <c r="C3835" s="22">
        <v>46232</v>
      </c>
      <c r="F3835" s="1477" t="s">
        <v>1955</v>
      </c>
      <c r="G3835" t="s">
        <v>2153</v>
      </c>
    </row>
    <row r="3836" spans="1:7">
      <c r="A3836" s="1553" t="s">
        <v>711</v>
      </c>
      <c r="B3836" s="1553" t="s">
        <v>2761</v>
      </c>
      <c r="C3836" s="22">
        <v>46232</v>
      </c>
      <c r="D3836" s="11">
        <v>436</v>
      </c>
      <c r="G3836" t="s">
        <v>2153</v>
      </c>
    </row>
    <row r="3837" spans="1:7">
      <c r="A3837" s="1597" t="s">
        <v>726</v>
      </c>
      <c r="B3837" s="1597" t="s">
        <v>2958</v>
      </c>
      <c r="C3837" s="22">
        <v>46232</v>
      </c>
      <c r="D3837" s="11">
        <v>324</v>
      </c>
      <c r="G3837" t="s">
        <v>2153</v>
      </c>
    </row>
    <row r="3838" spans="1:7">
      <c r="A3838" s="1598" t="s">
        <v>731</v>
      </c>
      <c r="B3838" s="1598" t="s">
        <v>497</v>
      </c>
      <c r="C3838" s="22">
        <v>46232</v>
      </c>
      <c r="D3838" s="11">
        <v>955</v>
      </c>
      <c r="G3838" t="s">
        <v>2153</v>
      </c>
    </row>
    <row r="3839" spans="1:7">
      <c r="A3839" s="1553" t="s">
        <v>741</v>
      </c>
      <c r="B3839" s="1553" t="s">
        <v>2761</v>
      </c>
      <c r="C3839" s="22">
        <v>46232</v>
      </c>
      <c r="F3839" s="11" t="s">
        <v>2782</v>
      </c>
      <c r="G3839" t="s">
        <v>2153</v>
      </c>
    </row>
    <row r="3840" spans="1:7">
      <c r="A3840" s="1553" t="s">
        <v>746</v>
      </c>
      <c r="B3840" s="1553" t="s">
        <v>2881</v>
      </c>
      <c r="C3840" s="22">
        <v>46232</v>
      </c>
      <c r="D3840" s="11">
        <v>534</v>
      </c>
      <c r="G3840" t="s">
        <v>2153</v>
      </c>
    </row>
    <row r="3841" spans="1:7">
      <c r="A3841" s="1553" t="s">
        <v>941</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897</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907</v>
      </c>
      <c r="B3848" s="1590" t="s">
        <v>492</v>
      </c>
      <c r="C3848" s="22">
        <v>46233</v>
      </c>
      <c r="F3848" s="11" t="s">
        <v>2976</v>
      </c>
      <c r="G3848" t="s">
        <v>2153</v>
      </c>
    </row>
    <row r="3849" spans="1:7">
      <c r="A3849" s="1590" t="s">
        <v>959</v>
      </c>
      <c r="B3849" s="1590" t="s">
        <v>2812</v>
      </c>
      <c r="C3849" s="22">
        <v>46233</v>
      </c>
      <c r="D3849" s="11">
        <v>449</v>
      </c>
      <c r="G3849" t="s">
        <v>2153</v>
      </c>
    </row>
    <row r="3850" spans="1:7">
      <c r="A3850" s="1590" t="s">
        <v>860</v>
      </c>
      <c r="B3850" s="1590" t="s">
        <v>56</v>
      </c>
      <c r="C3850" s="22">
        <v>46233</v>
      </c>
      <c r="D3850" s="11">
        <v>333</v>
      </c>
      <c r="G3850" t="s">
        <v>2153</v>
      </c>
    </row>
    <row r="3851" spans="1:7">
      <c r="A3851" s="1590" t="s">
        <v>862</v>
      </c>
      <c r="B3851" s="1590" t="s">
        <v>56</v>
      </c>
      <c r="C3851" s="22">
        <v>46233</v>
      </c>
      <c r="D3851" s="86">
        <v>1685</v>
      </c>
      <c r="G3851" t="s">
        <v>2153</v>
      </c>
    </row>
    <row r="3852" spans="1:7">
      <c r="A3852" s="1604" t="s">
        <v>719</v>
      </c>
      <c r="B3852" s="1604" t="s">
        <v>2958</v>
      </c>
      <c r="C3852" s="22">
        <v>46233</v>
      </c>
      <c r="F3852" s="11" t="s">
        <v>1955</v>
      </c>
      <c r="G3852" t="s">
        <v>2153</v>
      </c>
    </row>
    <row r="3853" spans="1:7">
      <c r="A3853" s="36" t="s">
        <v>726</v>
      </c>
      <c r="B3853" s="36" t="s">
        <v>2958</v>
      </c>
      <c r="C3853" s="22">
        <v>46233</v>
      </c>
      <c r="D3853" s="11">
        <v>88</v>
      </c>
      <c r="G3853" t="s">
        <v>2153</v>
      </c>
    </row>
    <row r="3854" spans="1:7">
      <c r="A3854" s="1590" t="s">
        <v>746</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897</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907</v>
      </c>
      <c r="B3860" s="1590" t="s">
        <v>492</v>
      </c>
      <c r="C3860" s="22">
        <v>46234</v>
      </c>
      <c r="F3860" s="11" t="s">
        <v>2976</v>
      </c>
      <c r="G3860" t="s">
        <v>2153</v>
      </c>
    </row>
    <row r="3861" spans="1:7">
      <c r="A3861" s="1590" t="s">
        <v>959</v>
      </c>
      <c r="B3861" s="1590" t="s">
        <v>2812</v>
      </c>
      <c r="C3861" s="22">
        <v>46234</v>
      </c>
      <c r="D3861" s="11">
        <v>295</v>
      </c>
      <c r="G3861" t="s">
        <v>2153</v>
      </c>
    </row>
    <row r="3862" spans="1:7">
      <c r="A3862" s="1590" t="s">
        <v>862</v>
      </c>
      <c r="B3862" s="1590" t="s">
        <v>56</v>
      </c>
      <c r="C3862" s="22">
        <v>46234</v>
      </c>
      <c r="D3862" s="11">
        <v>724</v>
      </c>
      <c r="G3862" t="s">
        <v>2153</v>
      </c>
    </row>
    <row r="3863" spans="1:7">
      <c r="A3863" s="1616" t="s">
        <v>870</v>
      </c>
      <c r="B3863" s="1590" t="s">
        <v>56</v>
      </c>
      <c r="C3863" s="22">
        <v>46234</v>
      </c>
      <c r="D3863" s="11">
        <v>24</v>
      </c>
      <c r="F3863" s="1617" t="s">
        <v>2981</v>
      </c>
      <c r="G3863" t="s">
        <v>2153</v>
      </c>
    </row>
    <row r="3864" spans="1:7">
      <c r="A3864" s="36" t="s">
        <v>719</v>
      </c>
      <c r="B3864" s="36" t="s">
        <v>2958</v>
      </c>
      <c r="C3864" s="22">
        <v>46234</v>
      </c>
      <c r="D3864" s="86">
        <v>1036</v>
      </c>
      <c r="G3864" t="s">
        <v>2153</v>
      </c>
    </row>
    <row r="3865" spans="1:7">
      <c r="A3865" s="1590" t="s">
        <v>746</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897</v>
      </c>
      <c r="B3868" s="1587" t="s">
        <v>1671</v>
      </c>
      <c r="C3868" s="22">
        <v>46237</v>
      </c>
      <c r="F3868" s="1477" t="s">
        <v>2982</v>
      </c>
      <c r="G3868" t="s">
        <v>2190</v>
      </c>
    </row>
    <row r="3869" spans="1:7">
      <c r="A3869" s="1588" t="s">
        <v>905</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657</v>
      </c>
      <c r="B3875" s="1553" t="s">
        <v>56</v>
      </c>
      <c r="C3875" s="22">
        <v>46237</v>
      </c>
      <c r="D3875" s="86">
        <v>1304</v>
      </c>
      <c r="G3875" t="s">
        <v>2190</v>
      </c>
    </row>
    <row r="3876" spans="1:7">
      <c r="A3876" s="1553" t="s">
        <v>863</v>
      </c>
      <c r="B3876" s="1178" t="s">
        <v>2593</v>
      </c>
      <c r="C3876" s="22">
        <v>46237</v>
      </c>
      <c r="E3876" s="244">
        <v>1492</v>
      </c>
      <c r="F3876" s="1618" t="s">
        <v>2983</v>
      </c>
      <c r="G3876" t="s">
        <v>2190</v>
      </c>
    </row>
    <row r="3877" spans="1:7">
      <c r="A3877" s="1553" t="s">
        <v>866</v>
      </c>
      <c r="B3877" s="1178" t="s">
        <v>2593</v>
      </c>
      <c r="C3877" s="22">
        <v>46237</v>
      </c>
      <c r="E3877" s="244">
        <v>1501</v>
      </c>
      <c r="F3877" s="1618" t="s">
        <v>2984</v>
      </c>
      <c r="G3877" t="s">
        <v>2190</v>
      </c>
    </row>
    <row r="3878" spans="1:7">
      <c r="A3878" s="1553" t="s">
        <v>868</v>
      </c>
      <c r="B3878" s="1178" t="s">
        <v>2593</v>
      </c>
      <c r="C3878" s="22">
        <v>46237</v>
      </c>
      <c r="E3878" s="244">
        <v>3357</v>
      </c>
      <c r="F3878" s="1619" t="s">
        <v>2985</v>
      </c>
      <c r="G3878" t="s">
        <v>2190</v>
      </c>
    </row>
    <row r="3879" spans="1:7">
      <c r="A3879" s="1598" t="s">
        <v>719</v>
      </c>
      <c r="B3879" s="1598" t="s">
        <v>2958</v>
      </c>
      <c r="C3879" s="22">
        <v>46237</v>
      </c>
      <c r="D3879" s="86">
        <v>1108</v>
      </c>
      <c r="G3879" t="s">
        <v>2190</v>
      </c>
    </row>
    <row r="3880" spans="1:7">
      <c r="A3880" s="1553" t="s">
        <v>746</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896</v>
      </c>
      <c r="B3882" s="1587" t="s">
        <v>1671</v>
      </c>
      <c r="C3882" s="22">
        <v>46238</v>
      </c>
      <c r="F3882" s="11" t="s">
        <v>2987</v>
      </c>
      <c r="G3882" t="s">
        <v>2190</v>
      </c>
    </row>
    <row r="3883" spans="1:7">
      <c r="A3883" s="1588" t="s">
        <v>897</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907</v>
      </c>
      <c r="B3886" s="1553" t="s">
        <v>492</v>
      </c>
      <c r="C3886" s="22">
        <v>46238</v>
      </c>
      <c r="F3886" s="1553" t="s">
        <v>2976</v>
      </c>
      <c r="G3886" t="s">
        <v>2190</v>
      </c>
    </row>
    <row r="3887" spans="1:7">
      <c r="A3887" s="1553" t="s">
        <v>959</v>
      </c>
      <c r="B3887" s="1553" t="s">
        <v>2812</v>
      </c>
      <c r="C3887" s="22">
        <v>46238</v>
      </c>
      <c r="F3887" s="1477" t="s">
        <v>1955</v>
      </c>
      <c r="G3887" t="s">
        <v>2190</v>
      </c>
    </row>
    <row r="3888" spans="1:7">
      <c r="A3888" s="1553" t="s">
        <v>962</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657</v>
      </c>
      <c r="B3890" s="1553" t="s">
        <v>56</v>
      </c>
      <c r="C3890" s="22">
        <v>46238</v>
      </c>
      <c r="D3890" s="86">
        <v>1495</v>
      </c>
      <c r="G3890" t="s">
        <v>2190</v>
      </c>
    </row>
    <row r="3891" spans="1:7">
      <c r="A3891" s="1598" t="s">
        <v>719</v>
      </c>
      <c r="B3891" s="1598" t="s">
        <v>2958</v>
      </c>
      <c r="C3891" s="22">
        <v>46238</v>
      </c>
      <c r="D3891" s="86">
        <v>1065</v>
      </c>
      <c r="G3891" t="s">
        <v>2190</v>
      </c>
    </row>
    <row r="3892" spans="1:7">
      <c r="A3892" s="1553" t="s">
        <v>746</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941</v>
      </c>
      <c r="B3894" s="1553" t="s">
        <v>495</v>
      </c>
      <c r="C3894" s="22">
        <v>46238</v>
      </c>
      <c r="D3894" s="11">
        <v>269</v>
      </c>
      <c r="G3894" t="s">
        <v>2190</v>
      </c>
    </row>
    <row r="3895" spans="1:7">
      <c r="A3895" s="1587" t="s">
        <v>896</v>
      </c>
      <c r="B3895" s="1587" t="s">
        <v>1671</v>
      </c>
      <c r="C3895" s="22">
        <v>46239</v>
      </c>
      <c r="F3895" s="1587" t="s">
        <v>2976</v>
      </c>
      <c r="G3895" t="s">
        <v>2190</v>
      </c>
    </row>
    <row r="3896" spans="1:7">
      <c r="A3896" s="1587" t="s">
        <v>905</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963</v>
      </c>
      <c r="B3899" s="1553" t="s">
        <v>1671</v>
      </c>
      <c r="C3899" s="22">
        <v>46239</v>
      </c>
      <c r="D3899" s="11">
        <v>58</v>
      </c>
      <c r="G3899" t="s">
        <v>2190</v>
      </c>
    </row>
    <row r="3900" spans="1:7">
      <c r="A3900" s="1553" t="s">
        <v>659</v>
      </c>
      <c r="B3900" s="1553" t="s">
        <v>1671</v>
      </c>
      <c r="C3900" s="22">
        <v>46239</v>
      </c>
      <c r="D3900" s="11">
        <v>217</v>
      </c>
      <c r="G3900" t="s">
        <v>2190</v>
      </c>
    </row>
    <row r="3901" spans="1:7">
      <c r="A3901" s="1553" t="s">
        <v>585</v>
      </c>
      <c r="B3901" s="1553" t="s">
        <v>1671</v>
      </c>
      <c r="C3901" s="22">
        <v>46240</v>
      </c>
      <c r="D3901" s="11">
        <v>233</v>
      </c>
      <c r="F3901" s="11" t="s">
        <v>2236</v>
      </c>
      <c r="G3901" t="s">
        <v>2190</v>
      </c>
    </row>
    <row r="3902" spans="1:7">
      <c r="A3902" s="1553" t="s">
        <v>586</v>
      </c>
      <c r="B3902" s="1553" t="s">
        <v>1671</v>
      </c>
      <c r="C3902" s="22">
        <v>46240</v>
      </c>
      <c r="D3902" s="11">
        <v>398</v>
      </c>
      <c r="G3902" t="s">
        <v>2190</v>
      </c>
    </row>
    <row r="3903" spans="1:7">
      <c r="A3903" s="1588" t="s">
        <v>594</v>
      </c>
      <c r="B3903" s="1553" t="s">
        <v>68</v>
      </c>
      <c r="C3903" s="22">
        <v>46240</v>
      </c>
      <c r="D3903" s="11">
        <v>308</v>
      </c>
      <c r="G3903" t="s">
        <v>2190</v>
      </c>
    </row>
    <row r="3904" spans="1:7">
      <c r="A3904" s="1553" t="s">
        <v>598</v>
      </c>
      <c r="B3904" s="1553" t="s">
        <v>68</v>
      </c>
      <c r="C3904" s="22">
        <v>46240</v>
      </c>
      <c r="D3904" s="11">
        <v>844</v>
      </c>
      <c r="G3904" t="s">
        <v>2190</v>
      </c>
    </row>
    <row r="3905" spans="1:7">
      <c r="A3905" s="1553" t="s">
        <v>860</v>
      </c>
      <c r="B3905" s="1553" t="s">
        <v>1671</v>
      </c>
      <c r="C3905" s="22">
        <v>46240</v>
      </c>
      <c r="D3905" s="11">
        <v>247</v>
      </c>
      <c r="G3905" t="s">
        <v>2190</v>
      </c>
    </row>
    <row r="3906" spans="1:7">
      <c r="A3906" s="1553" t="s">
        <v>862</v>
      </c>
      <c r="B3906" s="1553" t="s">
        <v>56</v>
      </c>
      <c r="C3906" s="22">
        <v>46240</v>
      </c>
      <c r="D3906" s="11">
        <v>126</v>
      </c>
      <c r="F3906" s="88" t="s">
        <v>2991</v>
      </c>
      <c r="G3906" t="s">
        <v>2190</v>
      </c>
    </row>
    <row r="3907" spans="1:7">
      <c r="A3907" s="1553" t="s">
        <v>657</v>
      </c>
      <c r="B3907" s="1553" t="s">
        <v>56</v>
      </c>
      <c r="C3907" s="22">
        <v>46240</v>
      </c>
      <c r="D3907" s="86">
        <v>1133</v>
      </c>
      <c r="G3907" t="s">
        <v>2190</v>
      </c>
    </row>
    <row r="3908" spans="1:7">
      <c r="A3908" s="1553" t="s">
        <v>659</v>
      </c>
      <c r="B3908" s="1553" t="s">
        <v>2979</v>
      </c>
      <c r="C3908" s="22">
        <v>46240</v>
      </c>
      <c r="D3908" s="11">
        <v>280</v>
      </c>
      <c r="G3908" t="s">
        <v>2190</v>
      </c>
    </row>
    <row r="3909" spans="1:7">
      <c r="A3909" s="1553" t="s">
        <v>706</v>
      </c>
      <c r="B3909" s="1588" t="s">
        <v>66</v>
      </c>
      <c r="C3909" s="22">
        <v>46240</v>
      </c>
      <c r="D3909" s="11">
        <v>473</v>
      </c>
      <c r="G3909" t="s">
        <v>2190</v>
      </c>
    </row>
    <row r="3910" spans="1:7">
      <c r="A3910" s="1587" t="s">
        <v>724</v>
      </c>
      <c r="B3910" s="1587" t="s">
        <v>66</v>
      </c>
      <c r="C3910" s="22">
        <v>46240</v>
      </c>
      <c r="F3910" s="11" t="s">
        <v>1955</v>
      </c>
      <c r="G3910" t="s">
        <v>2190</v>
      </c>
    </row>
    <row r="3911" spans="1:7">
      <c r="A3911" s="1587" t="s">
        <v>731</v>
      </c>
      <c r="B3911" s="1587" t="s">
        <v>497</v>
      </c>
      <c r="C3911" s="22">
        <v>46240</v>
      </c>
      <c r="D3911" s="11">
        <v>718</v>
      </c>
      <c r="G3911" t="s">
        <v>2190</v>
      </c>
    </row>
    <row r="3912" spans="1:7">
      <c r="A3912" s="1588" t="s">
        <v>746</v>
      </c>
      <c r="B3912" s="1588" t="s">
        <v>79</v>
      </c>
      <c r="C3912" s="22">
        <v>46240</v>
      </c>
      <c r="D3912" s="11">
        <v>526</v>
      </c>
      <c r="G3912"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31FEA03-5737-4DE6-B652-00407B4476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2026-08-06T21:30:48Z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